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ofgemcloud-my.sharepoint.com/personal/nordin_zaoui_ofgem_gov_uk/Documents/Desktop/Docs for publication/Electricity Transmission Advanced Procurement Mechanism 7am/984/"/>
    </mc:Choice>
  </mc:AlternateContent>
  <xr:revisionPtr revIDLastSave="0" documentId="8_{983F7A2A-DC1F-42B0-8D3B-543FA8E0DDC5}" xr6:coauthVersionLast="47" xr6:coauthVersionMax="47" xr10:uidLastSave="{00000000-0000-0000-0000-000000000000}"/>
  <bookViews>
    <workbookView xWindow="-110" yWindow="-110" windowWidth="19420" windowHeight="10420" tabRatio="913" xr2:uid="{1868E962-6C18-42F3-9F30-79568FE23446}"/>
  </bookViews>
  <sheets>
    <sheet name="1.1 Cover" sheetId="20" r:id="rId1"/>
    <sheet name="1.2 Contents" sheetId="22" r:id="rId2"/>
    <sheet name="1.3 Version History" sheetId="25" r:id="rId3"/>
    <sheet name="1.4 Change Log" sheetId="26" r:id="rId4"/>
    <sheet name="1.5 Unused" sheetId="27" r:id="rId5"/>
    <sheet name="1.6 APM Cost Categories" sheetId="5" r:id="rId6"/>
    <sheet name="1.7 BPDT to APM mapping" sheetId="31" r:id="rId7"/>
    <sheet name="1.8 Assumptions" sheetId="29" r:id="rId8"/>
    <sheet name="1.9 APM lookups" sheetId="8" r:id="rId9"/>
    <sheet name="1.10 BPDT lookups" sheetId="9" r:id="rId10"/>
    <sheet name="2.1 Summary" sheetId="23" r:id="rId11"/>
    <sheet name="2.2 Bespoke OSR" sheetId="19" r:id="rId12"/>
    <sheet name="2.3 Bespoke Categories" sheetId="16" r:id="rId13"/>
    <sheet name="3.1 Flex Decisions" sheetId="1" r:id="rId14"/>
    <sheet name="3.2 Bespoke Full Decisions" sheetId="17" r:id="rId15"/>
    <sheet name="3.3 Disallowance Decisions" sheetId="24" r:id="rId16"/>
    <sheet name="4.1 Expenditure RRP" sheetId="12" r:id="rId17"/>
    <sheet name="4.2 Recovered RRP" sheetId="13" r:id="rId18"/>
  </sheets>
  <definedNames>
    <definedName name="________hom1" localSheetId="1" hidden="1">{#N/A,#N/A,FALSE,"Assessment";#N/A,#N/A,FALSE,"Staffing";#N/A,#N/A,FALSE,"Hires";#N/A,#N/A,FALSE,"Assumptions"}</definedName>
    <definedName name="________hom1" localSheetId="5" hidden="1">{#N/A,#N/A,FALSE,"Assessment";#N/A,#N/A,FALSE,"Staffing";#N/A,#N/A,FALSE,"Hires";#N/A,#N/A,FALSE,"Assumptions"}</definedName>
    <definedName name="________hom1" localSheetId="6" hidden="1">{#N/A,#N/A,FALSE,"Assessment";#N/A,#N/A,FALSE,"Staffing";#N/A,#N/A,FALSE,"Hires";#N/A,#N/A,FALSE,"Assumptions"}</definedName>
    <definedName name="________hom1" hidden="1">{#N/A,#N/A,FALSE,"Assessment";#N/A,#N/A,FALSE,"Staffing";#N/A,#N/A,FALSE,"Hires";#N/A,#N/A,FALSE,"Assumptions"}</definedName>
    <definedName name="________hom1_1" localSheetId="5" hidden="1">{#N/A,#N/A,FALSE,"Assessment";#N/A,#N/A,FALSE,"Staffing";#N/A,#N/A,FALSE,"Hires";#N/A,#N/A,FALSE,"Assumptions"}</definedName>
    <definedName name="________hom1_1" localSheetId="6" hidden="1">{#N/A,#N/A,FALSE,"Assessment";#N/A,#N/A,FALSE,"Staffing";#N/A,#N/A,FALSE,"Hires";#N/A,#N/A,FALSE,"Assumptions"}</definedName>
    <definedName name="________hom1_1" hidden="1">{#N/A,#N/A,FALSE,"Assessment";#N/A,#N/A,FALSE,"Staffing";#N/A,#N/A,FALSE,"Hires";#N/A,#N/A,FALSE,"Assumptions"}</definedName>
    <definedName name="________hom1_2" hidden="1">{#N/A,#N/A,FALSE,"Assessment";#N/A,#N/A,FALSE,"Staffing";#N/A,#N/A,FALSE,"Hires";#N/A,#N/A,FALSE,"Assumptions"}</definedName>
    <definedName name="________hom1_3" hidden="1">{#N/A,#N/A,FALSE,"Assessment";#N/A,#N/A,FALSE,"Staffing";#N/A,#N/A,FALSE,"Hires";#N/A,#N/A,FALSE,"Assumptions"}</definedName>
    <definedName name="________hom1_4" hidden="1">{#N/A,#N/A,FALSE,"Assessment";#N/A,#N/A,FALSE,"Staffing";#N/A,#N/A,FALSE,"Hires";#N/A,#N/A,FALSE,"Assumptions"}</definedName>
    <definedName name="________k1" localSheetId="1" hidden="1">{#N/A,#N/A,FALSE,"Assessment";#N/A,#N/A,FALSE,"Staffing";#N/A,#N/A,FALSE,"Hires";#N/A,#N/A,FALSE,"Assumptions"}</definedName>
    <definedName name="________k1" localSheetId="5" hidden="1">{#N/A,#N/A,FALSE,"Assessment";#N/A,#N/A,FALSE,"Staffing";#N/A,#N/A,FALSE,"Hires";#N/A,#N/A,FALSE,"Assumptions"}</definedName>
    <definedName name="________k1" localSheetId="6" hidden="1">{#N/A,#N/A,FALSE,"Assessment";#N/A,#N/A,FALSE,"Staffing";#N/A,#N/A,FALSE,"Hires";#N/A,#N/A,FALSE,"Assumptions"}</definedName>
    <definedName name="________k1" hidden="1">{#N/A,#N/A,FALSE,"Assessment";#N/A,#N/A,FALSE,"Staffing";#N/A,#N/A,FALSE,"Hires";#N/A,#N/A,FALSE,"Assumptions"}</definedName>
    <definedName name="________k1_1" localSheetId="5" hidden="1">{#N/A,#N/A,FALSE,"Assessment";#N/A,#N/A,FALSE,"Staffing";#N/A,#N/A,FALSE,"Hires";#N/A,#N/A,FALSE,"Assumptions"}</definedName>
    <definedName name="________k1_1" localSheetId="6" hidden="1">{#N/A,#N/A,FALSE,"Assessment";#N/A,#N/A,FALSE,"Staffing";#N/A,#N/A,FALSE,"Hires";#N/A,#N/A,FALSE,"Assumptions"}</definedName>
    <definedName name="________k1_1" hidden="1">{#N/A,#N/A,FALSE,"Assessment";#N/A,#N/A,FALSE,"Staffing";#N/A,#N/A,FALSE,"Hires";#N/A,#N/A,FALSE,"Assumptions"}</definedName>
    <definedName name="________k1_2" hidden="1">{#N/A,#N/A,FALSE,"Assessment";#N/A,#N/A,FALSE,"Staffing";#N/A,#N/A,FALSE,"Hires";#N/A,#N/A,FALSE,"Assumptions"}</definedName>
    <definedName name="________k1_3" hidden="1">{#N/A,#N/A,FALSE,"Assessment";#N/A,#N/A,FALSE,"Staffing";#N/A,#N/A,FALSE,"Hires";#N/A,#N/A,FALSE,"Assumptions"}</definedName>
    <definedName name="________k1_4" hidden="1">{#N/A,#N/A,FALSE,"Assessment";#N/A,#N/A,FALSE,"Staffing";#N/A,#N/A,FALSE,"Hires";#N/A,#N/A,FALSE,"Assumptions"}</definedName>
    <definedName name="________kk1" localSheetId="1" hidden="1">{#N/A,#N/A,FALSE,"Assessment";#N/A,#N/A,FALSE,"Staffing";#N/A,#N/A,FALSE,"Hires";#N/A,#N/A,FALSE,"Assumptions"}</definedName>
    <definedName name="________kk1" localSheetId="5" hidden="1">{#N/A,#N/A,FALSE,"Assessment";#N/A,#N/A,FALSE,"Staffing";#N/A,#N/A,FALSE,"Hires";#N/A,#N/A,FALSE,"Assumptions"}</definedName>
    <definedName name="________kk1" localSheetId="6" hidden="1">{#N/A,#N/A,FALSE,"Assessment";#N/A,#N/A,FALSE,"Staffing";#N/A,#N/A,FALSE,"Hires";#N/A,#N/A,FALSE,"Assumptions"}</definedName>
    <definedName name="________kk1" hidden="1">{#N/A,#N/A,FALSE,"Assessment";#N/A,#N/A,FALSE,"Staffing";#N/A,#N/A,FALSE,"Hires";#N/A,#N/A,FALSE,"Assumptions"}</definedName>
    <definedName name="________kk1_1" localSheetId="5" hidden="1">{#N/A,#N/A,FALSE,"Assessment";#N/A,#N/A,FALSE,"Staffing";#N/A,#N/A,FALSE,"Hires";#N/A,#N/A,FALSE,"Assumptions"}</definedName>
    <definedName name="________kk1_1" localSheetId="6" hidden="1">{#N/A,#N/A,FALSE,"Assessment";#N/A,#N/A,FALSE,"Staffing";#N/A,#N/A,FALSE,"Hires";#N/A,#N/A,FALSE,"Assumptions"}</definedName>
    <definedName name="________kk1_1" hidden="1">{#N/A,#N/A,FALSE,"Assessment";#N/A,#N/A,FALSE,"Staffing";#N/A,#N/A,FALSE,"Hires";#N/A,#N/A,FALSE,"Assumptions"}</definedName>
    <definedName name="________kk1_2" hidden="1">{#N/A,#N/A,FALSE,"Assessment";#N/A,#N/A,FALSE,"Staffing";#N/A,#N/A,FALSE,"Hires";#N/A,#N/A,FALSE,"Assumptions"}</definedName>
    <definedName name="________kk1_3" hidden="1">{#N/A,#N/A,FALSE,"Assessment";#N/A,#N/A,FALSE,"Staffing";#N/A,#N/A,FALSE,"Hires";#N/A,#N/A,FALSE,"Assumptions"}</definedName>
    <definedName name="________kk1_4" hidden="1">{#N/A,#N/A,FALSE,"Assessment";#N/A,#N/A,FALSE,"Staffing";#N/A,#N/A,FALSE,"Hires";#N/A,#N/A,FALSE,"Assumptions"}</definedName>
    <definedName name="________KKK1" localSheetId="1" hidden="1">{#N/A,#N/A,FALSE,"Assessment";#N/A,#N/A,FALSE,"Staffing";#N/A,#N/A,FALSE,"Hires";#N/A,#N/A,FALSE,"Assumptions"}</definedName>
    <definedName name="________KKK1" localSheetId="5" hidden="1">{#N/A,#N/A,FALSE,"Assessment";#N/A,#N/A,FALSE,"Staffing";#N/A,#N/A,FALSE,"Hires";#N/A,#N/A,FALSE,"Assumptions"}</definedName>
    <definedName name="________KKK1" localSheetId="6" hidden="1">{#N/A,#N/A,FALSE,"Assessment";#N/A,#N/A,FALSE,"Staffing";#N/A,#N/A,FALSE,"Hires";#N/A,#N/A,FALSE,"Assumptions"}</definedName>
    <definedName name="________KKK1" hidden="1">{#N/A,#N/A,FALSE,"Assessment";#N/A,#N/A,FALSE,"Staffing";#N/A,#N/A,FALSE,"Hires";#N/A,#N/A,FALSE,"Assumptions"}</definedName>
    <definedName name="________KKK1_1" localSheetId="5" hidden="1">{#N/A,#N/A,FALSE,"Assessment";#N/A,#N/A,FALSE,"Staffing";#N/A,#N/A,FALSE,"Hires";#N/A,#N/A,FALSE,"Assumptions"}</definedName>
    <definedName name="________KKK1_1" localSheetId="6" hidden="1">{#N/A,#N/A,FALSE,"Assessment";#N/A,#N/A,FALSE,"Staffing";#N/A,#N/A,FALSE,"Hires";#N/A,#N/A,FALSE,"Assumptions"}</definedName>
    <definedName name="________KKK1_1" hidden="1">{#N/A,#N/A,FALSE,"Assessment";#N/A,#N/A,FALSE,"Staffing";#N/A,#N/A,FALSE,"Hires";#N/A,#N/A,FALSE,"Assumptions"}</definedName>
    <definedName name="________KKK1_2" hidden="1">{#N/A,#N/A,FALSE,"Assessment";#N/A,#N/A,FALSE,"Staffing";#N/A,#N/A,FALSE,"Hires";#N/A,#N/A,FALSE,"Assumptions"}</definedName>
    <definedName name="________KKK1_3" hidden="1">{#N/A,#N/A,FALSE,"Assessment";#N/A,#N/A,FALSE,"Staffing";#N/A,#N/A,FALSE,"Hires";#N/A,#N/A,FALSE,"Assumptions"}</definedName>
    <definedName name="________KKK1_4" hidden="1">{#N/A,#N/A,FALSE,"Assessment";#N/A,#N/A,FALSE,"Staffing";#N/A,#N/A,FALSE,"Hires";#N/A,#N/A,FALSE,"Assumptions"}</definedName>
    <definedName name="________w2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" localSheetId="5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" localSheetId="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_1" localSheetId="5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_1" localSheetId="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localSheetId="5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localSheetId="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_1" localSheetId="5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_1" localSheetId="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localSheetId="1" hidden="1">{"holdco",#N/A,FALSE,"Summary Financials";"holdco",#N/A,FALSE,"Summary Financials"}</definedName>
    <definedName name="________wr9" localSheetId="5" hidden="1">{"holdco",#N/A,FALSE,"Summary Financials";"holdco",#N/A,FALSE,"Summary Financials"}</definedName>
    <definedName name="________wr9" localSheetId="6" hidden="1">{"holdco",#N/A,FALSE,"Summary Financials";"holdco",#N/A,FALSE,"Summary Financials"}</definedName>
    <definedName name="________wr9" hidden="1">{"holdco",#N/A,FALSE,"Summary Financials";"holdco",#N/A,FALSE,"Summary Financials"}</definedName>
    <definedName name="________wr9_1" localSheetId="5" hidden="1">{"holdco",#N/A,FALSE,"Summary Financials";"holdco",#N/A,FALSE,"Summary Financials"}</definedName>
    <definedName name="________wr9_1" localSheetId="6" hidden="1">{"holdco",#N/A,FALSE,"Summary Financials";"holdco",#N/A,FALSE,"Summary Financials"}</definedName>
    <definedName name="________wr9_1" hidden="1">{"holdco",#N/A,FALSE,"Summary Financials";"holdco",#N/A,FALSE,"Summary Financials"}</definedName>
    <definedName name="________wr9_2" hidden="1">{"holdco",#N/A,FALSE,"Summary Financials";"holdco",#N/A,FALSE,"Summary Financials"}</definedName>
    <definedName name="________wr9_3" hidden="1">{"holdco",#N/A,FALSE,"Summary Financials";"holdco",#N/A,FALSE,"Summary Financials"}</definedName>
    <definedName name="________wr9_4" hidden="1">{"holdco",#N/A,FALSE,"Summary Financials";"holdco",#N/A,FALSE,"Summary Financials"}</definedName>
    <definedName name="________wrn1" localSheetId="1" hidden="1">{"holdco",#N/A,FALSE,"Summary Financials";"holdco",#N/A,FALSE,"Summary Financials"}</definedName>
    <definedName name="________wrn1" localSheetId="5" hidden="1">{"holdco",#N/A,FALSE,"Summary Financials";"holdco",#N/A,FALSE,"Summary Financials"}</definedName>
    <definedName name="________wrn1" localSheetId="6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1_1" localSheetId="5" hidden="1">{"holdco",#N/A,FALSE,"Summary Financials";"holdco",#N/A,FALSE,"Summary Financials"}</definedName>
    <definedName name="________wrn1_1" localSheetId="6" hidden="1">{"holdco",#N/A,FALSE,"Summary Financials";"holdco",#N/A,FALSE,"Summary Financials"}</definedName>
    <definedName name="________wrn1_1" hidden="1">{"holdco",#N/A,FALSE,"Summary Financials";"holdco",#N/A,FALSE,"Summary Financials"}</definedName>
    <definedName name="________wrn1_2" hidden="1">{"holdco",#N/A,FALSE,"Summary Financials";"holdco",#N/A,FALSE,"Summary Financials"}</definedName>
    <definedName name="________wrn1_3" hidden="1">{"holdco",#N/A,FALSE,"Summary Financials";"holdco",#N/A,FALSE,"Summary Financials"}</definedName>
    <definedName name="________wrn1_4" hidden="1">{"holdco",#N/A,FALSE,"Summary Financials";"holdco",#N/A,FALSE,"Summary Financials"}</definedName>
    <definedName name="________wrn2" localSheetId="1" hidden="1">{"holdco",#N/A,FALSE,"Summary Financials";"holdco",#N/A,FALSE,"Summary Financials"}</definedName>
    <definedName name="________wrn2" localSheetId="5" hidden="1">{"holdco",#N/A,FALSE,"Summary Financials";"holdco",#N/A,FALSE,"Summary Financials"}</definedName>
    <definedName name="________wrn2" localSheetId="6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2_1" localSheetId="5" hidden="1">{"holdco",#N/A,FALSE,"Summary Financials";"holdco",#N/A,FALSE,"Summary Financials"}</definedName>
    <definedName name="________wrn2_1" localSheetId="6" hidden="1">{"holdco",#N/A,FALSE,"Summary Financials";"holdco",#N/A,FALSE,"Summary Financials"}</definedName>
    <definedName name="________wrn2_1" hidden="1">{"holdco",#N/A,FALSE,"Summary Financials";"holdco",#N/A,FALSE,"Summary Financials"}</definedName>
    <definedName name="________wrn2_2" hidden="1">{"holdco",#N/A,FALSE,"Summary Financials";"holdco",#N/A,FALSE,"Summary Financials"}</definedName>
    <definedName name="________wrn2_3" hidden="1">{"holdco",#N/A,FALSE,"Summary Financials";"holdco",#N/A,FALSE,"Summary Financials"}</definedName>
    <definedName name="________wrn2_4" hidden="1">{"holdco",#N/A,FALSE,"Summary Financials";"holdco",#N/A,FALSE,"Summary Financials"}</definedName>
    <definedName name="________wrn3" localSheetId="1" hidden="1">{"holdco",#N/A,FALSE,"Summary Financials";"holdco",#N/A,FALSE,"Summary Financials"}</definedName>
    <definedName name="________wrn3" localSheetId="5" hidden="1">{"holdco",#N/A,FALSE,"Summary Financials";"holdco",#N/A,FALSE,"Summary Financials"}</definedName>
    <definedName name="________wrn3" localSheetId="6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3_1" localSheetId="5" hidden="1">{"holdco",#N/A,FALSE,"Summary Financials";"holdco",#N/A,FALSE,"Summary Financials"}</definedName>
    <definedName name="________wrn3_1" localSheetId="6" hidden="1">{"holdco",#N/A,FALSE,"Summary Financials";"holdco",#N/A,FALSE,"Summary Financials"}</definedName>
    <definedName name="________wrn3_1" hidden="1">{"holdco",#N/A,FALSE,"Summary Financials";"holdco",#N/A,FALSE,"Summary Financials"}</definedName>
    <definedName name="________wrn3_2" hidden="1">{"holdco",#N/A,FALSE,"Summary Financials";"holdco",#N/A,FALSE,"Summary Financials"}</definedName>
    <definedName name="________wrn3_3" hidden="1">{"holdco",#N/A,FALSE,"Summary Financials";"holdco",#N/A,FALSE,"Summary Financials"}</definedName>
    <definedName name="________wrn3_4" hidden="1">{"holdco",#N/A,FALSE,"Summary Financials";"holdco",#N/A,FALSE,"Summary Financials"}</definedName>
    <definedName name="________wrn7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" localSheetId="5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" localSheetId="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_1" localSheetId="5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_1" localSheetId="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localSheetId="1" hidden="1">{"holdco",#N/A,FALSE,"Summary Financials";"holdco",#N/A,FALSE,"Summary Financials"}</definedName>
    <definedName name="________wrn8" localSheetId="5" hidden="1">{"holdco",#N/A,FALSE,"Summary Financials";"holdco",#N/A,FALSE,"Summary Financials"}</definedName>
    <definedName name="________wrn8" localSheetId="6" hidden="1">{"holdco",#N/A,FALSE,"Summary Financials";"holdco",#N/A,FALSE,"Summary Financials"}</definedName>
    <definedName name="________wrn8" hidden="1">{"holdco",#N/A,FALSE,"Summary Financials";"holdco",#N/A,FALSE,"Summary Financials"}</definedName>
    <definedName name="________wrn8_1" localSheetId="5" hidden="1">{"holdco",#N/A,FALSE,"Summary Financials";"holdco",#N/A,FALSE,"Summary Financials"}</definedName>
    <definedName name="________wrn8_1" localSheetId="6" hidden="1">{"holdco",#N/A,FALSE,"Summary Financials";"holdco",#N/A,FALSE,"Summary Financials"}</definedName>
    <definedName name="________wrn8_1" hidden="1">{"holdco",#N/A,FALSE,"Summary Financials";"holdco",#N/A,FALSE,"Summary Financials"}</definedName>
    <definedName name="________wrn8_2" hidden="1">{"holdco",#N/A,FALSE,"Summary Financials";"holdco",#N/A,FALSE,"Summary Financials"}</definedName>
    <definedName name="________wrn8_3" hidden="1">{"holdco",#N/A,FALSE,"Summary Financials";"holdco",#N/A,FALSE,"Summary Financials"}</definedName>
    <definedName name="________wrn8_4" hidden="1">{"holdco",#N/A,FALSE,"Summary Financials";"holdco",#N/A,FALSE,"Summary Financials"}</definedName>
    <definedName name="_______bb2" localSheetId="1" hidden="1">{#N/A,#N/A,FALSE,"PRJCTED MNTHLY QTY's"}</definedName>
    <definedName name="_______bb2" localSheetId="5" hidden="1">{#N/A,#N/A,FALSE,"PRJCTED MNTHLY QTY's"}</definedName>
    <definedName name="_______bb2" localSheetId="6" hidden="1">{#N/A,#N/A,FALSE,"PRJCTED MNTHLY QTY's"}</definedName>
    <definedName name="_______bb2" hidden="1">{#N/A,#N/A,FALSE,"PRJCTED MNTHLY QTY's"}</definedName>
    <definedName name="_______bb2_1" localSheetId="5" hidden="1">{#N/A,#N/A,FALSE,"PRJCTED MNTHLY QTY's"}</definedName>
    <definedName name="_______bb2_1" localSheetId="6" hidden="1">{#N/A,#N/A,FALSE,"PRJCTED MNTHLY QTY's"}</definedName>
    <definedName name="_______bb2_1" hidden="1">{#N/A,#N/A,FALSE,"PRJCTED MNTHLY QTY's"}</definedName>
    <definedName name="_______bb2_2" hidden="1">{#N/A,#N/A,FALSE,"PRJCTED MNTHLY QTY's"}</definedName>
    <definedName name="_______bb2_3" hidden="1">{#N/A,#N/A,FALSE,"PRJCTED MNTHLY QTY's"}</definedName>
    <definedName name="_______bb2_4" hidden="1">{#N/A,#N/A,FALSE,"PRJCTED MNTHLY QTY's"}</definedName>
    <definedName name="_______Lee5" localSheetId="1" hidden="1">{#VALUE!,#N/A,FALSE,0}</definedName>
    <definedName name="_______Lee5" localSheetId="5" hidden="1">{#VALUE!,#N/A,FALSE,0}</definedName>
    <definedName name="_______Lee5" localSheetId="6" hidden="1">{#VALUE!,#N/A,FALSE,0}</definedName>
    <definedName name="_______Lee5" hidden="1">{#VALUE!,#N/A,FALSE,0}</definedName>
    <definedName name="_______Lee5_1" localSheetId="5" hidden="1">{#VALUE!,#N/A,FALSE,0}</definedName>
    <definedName name="_______Lee5_1" localSheetId="6" hidden="1">{#VALUE!,#N/A,FALSE,0}</definedName>
    <definedName name="_______Lee5_1" hidden="1">{#VALUE!,#N/A,FALSE,0}</definedName>
    <definedName name="_______Lee5_2" hidden="1">{#VALUE!,#N/A,FALSE,0}</definedName>
    <definedName name="_______Lee5_3" hidden="1">{#VALUE!,#N/A,FALSE,0}</definedName>
    <definedName name="_______Lee5_4" hidden="1">{#VALUE!,#N/A,FALSE,0}</definedName>
    <definedName name="______hom1" localSheetId="1" hidden="1">{#N/A,#N/A,FALSE,"Assessment";#N/A,#N/A,FALSE,"Staffing";#N/A,#N/A,FALSE,"Hires";#N/A,#N/A,FALSE,"Assumptions"}</definedName>
    <definedName name="______hom1" localSheetId="5" hidden="1">{#N/A,#N/A,FALSE,"Assessment";#N/A,#N/A,FALSE,"Staffing";#N/A,#N/A,FALSE,"Hires";#N/A,#N/A,FALSE,"Assumptions"}</definedName>
    <definedName name="______hom1" localSheetId="6" hidden="1">{#N/A,#N/A,FALSE,"Assessment";#N/A,#N/A,FALSE,"Staffing";#N/A,#N/A,FALSE,"Hires";#N/A,#N/A,FALSE,"Assumptions"}</definedName>
    <definedName name="______hom1" hidden="1">{#N/A,#N/A,FALSE,"Assessment";#N/A,#N/A,FALSE,"Staffing";#N/A,#N/A,FALSE,"Hires";#N/A,#N/A,FALSE,"Assumptions"}</definedName>
    <definedName name="______hom1_1" localSheetId="5" hidden="1">{#N/A,#N/A,FALSE,"Assessment";#N/A,#N/A,FALSE,"Staffing";#N/A,#N/A,FALSE,"Hires";#N/A,#N/A,FALSE,"Assumptions"}</definedName>
    <definedName name="______hom1_1" localSheetId="6" hidden="1">{#N/A,#N/A,FALSE,"Assessment";#N/A,#N/A,FALSE,"Staffing";#N/A,#N/A,FALSE,"Hires";#N/A,#N/A,FALSE,"Assumptions"}</definedName>
    <definedName name="______hom1_1" hidden="1">{#N/A,#N/A,FALSE,"Assessment";#N/A,#N/A,FALSE,"Staffing";#N/A,#N/A,FALSE,"Hires";#N/A,#N/A,FALSE,"Assumptions"}</definedName>
    <definedName name="______hom1_2" hidden="1">{#N/A,#N/A,FALSE,"Assessment";#N/A,#N/A,FALSE,"Staffing";#N/A,#N/A,FALSE,"Hires";#N/A,#N/A,FALSE,"Assumptions"}</definedName>
    <definedName name="______hom1_3" hidden="1">{#N/A,#N/A,FALSE,"Assessment";#N/A,#N/A,FALSE,"Staffing";#N/A,#N/A,FALSE,"Hires";#N/A,#N/A,FALSE,"Assumptions"}</definedName>
    <definedName name="______hom1_4" hidden="1">{#N/A,#N/A,FALSE,"Assessment";#N/A,#N/A,FALSE,"Staffing";#N/A,#N/A,FALSE,"Hires";#N/A,#N/A,FALSE,"Assumptions"}</definedName>
    <definedName name="______k1" localSheetId="1" hidden="1">{#N/A,#N/A,FALSE,"Assessment";#N/A,#N/A,FALSE,"Staffing";#N/A,#N/A,FALSE,"Hires";#N/A,#N/A,FALSE,"Assumptions"}</definedName>
    <definedName name="______k1" localSheetId="5" hidden="1">{#N/A,#N/A,FALSE,"Assessment";#N/A,#N/A,FALSE,"Staffing";#N/A,#N/A,FALSE,"Hires";#N/A,#N/A,FALSE,"Assumptions"}</definedName>
    <definedName name="______k1" localSheetId="6" hidden="1">{#N/A,#N/A,FALSE,"Assessment";#N/A,#N/A,FALSE,"Staffing";#N/A,#N/A,FALSE,"Hires";#N/A,#N/A,FALSE,"Assumptions"}</definedName>
    <definedName name="______k1" hidden="1">{#N/A,#N/A,FALSE,"Assessment";#N/A,#N/A,FALSE,"Staffing";#N/A,#N/A,FALSE,"Hires";#N/A,#N/A,FALSE,"Assumptions"}</definedName>
    <definedName name="______k1_1" localSheetId="5" hidden="1">{#N/A,#N/A,FALSE,"Assessment";#N/A,#N/A,FALSE,"Staffing";#N/A,#N/A,FALSE,"Hires";#N/A,#N/A,FALSE,"Assumptions"}</definedName>
    <definedName name="______k1_1" localSheetId="6" hidden="1">{#N/A,#N/A,FALSE,"Assessment";#N/A,#N/A,FALSE,"Staffing";#N/A,#N/A,FALSE,"Hires";#N/A,#N/A,FALSE,"Assumptions"}</definedName>
    <definedName name="______k1_1" hidden="1">{#N/A,#N/A,FALSE,"Assessment";#N/A,#N/A,FALSE,"Staffing";#N/A,#N/A,FALSE,"Hires";#N/A,#N/A,FALSE,"Assumptions"}</definedName>
    <definedName name="______k1_2" hidden="1">{#N/A,#N/A,FALSE,"Assessment";#N/A,#N/A,FALSE,"Staffing";#N/A,#N/A,FALSE,"Hires";#N/A,#N/A,FALSE,"Assumptions"}</definedName>
    <definedName name="______k1_3" hidden="1">{#N/A,#N/A,FALSE,"Assessment";#N/A,#N/A,FALSE,"Staffing";#N/A,#N/A,FALSE,"Hires";#N/A,#N/A,FALSE,"Assumptions"}</definedName>
    <definedName name="______k1_4" hidden="1">{#N/A,#N/A,FALSE,"Assessment";#N/A,#N/A,FALSE,"Staffing";#N/A,#N/A,FALSE,"Hires";#N/A,#N/A,FALSE,"Assumptions"}</definedName>
    <definedName name="______kk1" localSheetId="1" hidden="1">{#N/A,#N/A,FALSE,"Assessment";#N/A,#N/A,FALSE,"Staffing";#N/A,#N/A,FALSE,"Hires";#N/A,#N/A,FALSE,"Assumptions"}</definedName>
    <definedName name="______kk1" localSheetId="5" hidden="1">{#N/A,#N/A,FALSE,"Assessment";#N/A,#N/A,FALSE,"Staffing";#N/A,#N/A,FALSE,"Hires";#N/A,#N/A,FALSE,"Assumptions"}</definedName>
    <definedName name="______kk1" localSheetId="6" hidden="1">{#N/A,#N/A,FALSE,"Assessment";#N/A,#N/A,FALSE,"Staffing";#N/A,#N/A,FALSE,"Hires";#N/A,#N/A,FALSE,"Assumptions"}</definedName>
    <definedName name="______kk1" hidden="1">{#N/A,#N/A,FALSE,"Assessment";#N/A,#N/A,FALSE,"Staffing";#N/A,#N/A,FALSE,"Hires";#N/A,#N/A,FALSE,"Assumptions"}</definedName>
    <definedName name="______kk1_1" localSheetId="5" hidden="1">{#N/A,#N/A,FALSE,"Assessment";#N/A,#N/A,FALSE,"Staffing";#N/A,#N/A,FALSE,"Hires";#N/A,#N/A,FALSE,"Assumptions"}</definedName>
    <definedName name="______kk1_1" localSheetId="6" hidden="1">{#N/A,#N/A,FALSE,"Assessment";#N/A,#N/A,FALSE,"Staffing";#N/A,#N/A,FALSE,"Hires";#N/A,#N/A,FALSE,"Assumptions"}</definedName>
    <definedName name="______kk1_1" hidden="1">{#N/A,#N/A,FALSE,"Assessment";#N/A,#N/A,FALSE,"Staffing";#N/A,#N/A,FALSE,"Hires";#N/A,#N/A,FALSE,"Assumptions"}</definedName>
    <definedName name="______kk1_2" hidden="1">{#N/A,#N/A,FALSE,"Assessment";#N/A,#N/A,FALSE,"Staffing";#N/A,#N/A,FALSE,"Hires";#N/A,#N/A,FALSE,"Assumptions"}</definedName>
    <definedName name="______kk1_3" hidden="1">{#N/A,#N/A,FALSE,"Assessment";#N/A,#N/A,FALSE,"Staffing";#N/A,#N/A,FALSE,"Hires";#N/A,#N/A,FALSE,"Assumptions"}</definedName>
    <definedName name="______kk1_4" hidden="1">{#N/A,#N/A,FALSE,"Assessment";#N/A,#N/A,FALSE,"Staffing";#N/A,#N/A,FALSE,"Hires";#N/A,#N/A,FALSE,"Assumptions"}</definedName>
    <definedName name="______KKK1" localSheetId="1" hidden="1">{#N/A,#N/A,FALSE,"Assessment";#N/A,#N/A,FALSE,"Staffing";#N/A,#N/A,FALSE,"Hires";#N/A,#N/A,FALSE,"Assumptions"}</definedName>
    <definedName name="______KKK1" localSheetId="5" hidden="1">{#N/A,#N/A,FALSE,"Assessment";#N/A,#N/A,FALSE,"Staffing";#N/A,#N/A,FALSE,"Hires";#N/A,#N/A,FALSE,"Assumptions"}</definedName>
    <definedName name="______KKK1" localSheetId="6" hidden="1">{#N/A,#N/A,FALSE,"Assessment";#N/A,#N/A,FALSE,"Staffing";#N/A,#N/A,FALSE,"Hires";#N/A,#N/A,FALSE,"Assumptions"}</definedName>
    <definedName name="______KKK1" hidden="1">{#N/A,#N/A,FALSE,"Assessment";#N/A,#N/A,FALSE,"Staffing";#N/A,#N/A,FALSE,"Hires";#N/A,#N/A,FALSE,"Assumptions"}</definedName>
    <definedName name="______KKK1_1" localSheetId="5" hidden="1">{#N/A,#N/A,FALSE,"Assessment";#N/A,#N/A,FALSE,"Staffing";#N/A,#N/A,FALSE,"Hires";#N/A,#N/A,FALSE,"Assumptions"}</definedName>
    <definedName name="______KKK1_1" localSheetId="6" hidden="1">{#N/A,#N/A,FALSE,"Assessment";#N/A,#N/A,FALSE,"Staffing";#N/A,#N/A,FALSE,"Hires";#N/A,#N/A,FALSE,"Assumptions"}</definedName>
    <definedName name="______KKK1_1" hidden="1">{#N/A,#N/A,FALSE,"Assessment";#N/A,#N/A,FALSE,"Staffing";#N/A,#N/A,FALSE,"Hires";#N/A,#N/A,FALSE,"Assumptions"}</definedName>
    <definedName name="______KKK1_2" hidden="1">{#N/A,#N/A,FALSE,"Assessment";#N/A,#N/A,FALSE,"Staffing";#N/A,#N/A,FALSE,"Hires";#N/A,#N/A,FALSE,"Assumptions"}</definedName>
    <definedName name="______KKK1_3" hidden="1">{#N/A,#N/A,FALSE,"Assessment";#N/A,#N/A,FALSE,"Staffing";#N/A,#N/A,FALSE,"Hires";#N/A,#N/A,FALSE,"Assumptions"}</definedName>
    <definedName name="______KKK1_4" hidden="1">{#N/A,#N/A,FALSE,"Assessment";#N/A,#N/A,FALSE,"Staffing";#N/A,#N/A,FALSE,"Hires";#N/A,#N/A,FALSE,"Assumptions"}</definedName>
    <definedName name="______w2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" localSheetId="5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" localSheetId="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_1" localSheetId="5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_1" localSheetId="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localSheetId="5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localSheetId="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_1" localSheetId="5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_1" localSheetId="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localSheetId="1" hidden="1">{"holdco",#N/A,FALSE,"Summary Financials";"holdco",#N/A,FALSE,"Summary Financials"}</definedName>
    <definedName name="______wr9" localSheetId="5" hidden="1">{"holdco",#N/A,FALSE,"Summary Financials";"holdco",#N/A,FALSE,"Summary Financials"}</definedName>
    <definedName name="______wr9" localSheetId="6" hidden="1">{"holdco",#N/A,FALSE,"Summary Financials";"holdco",#N/A,FALSE,"Summary Financials"}</definedName>
    <definedName name="______wr9" hidden="1">{"holdco",#N/A,FALSE,"Summary Financials";"holdco",#N/A,FALSE,"Summary Financials"}</definedName>
    <definedName name="______wr9_1" localSheetId="5" hidden="1">{"holdco",#N/A,FALSE,"Summary Financials";"holdco",#N/A,FALSE,"Summary Financials"}</definedName>
    <definedName name="______wr9_1" localSheetId="6" hidden="1">{"holdco",#N/A,FALSE,"Summary Financials";"holdco",#N/A,FALSE,"Summary Financials"}</definedName>
    <definedName name="______wr9_1" hidden="1">{"holdco",#N/A,FALSE,"Summary Financials";"holdco",#N/A,FALSE,"Summary Financials"}</definedName>
    <definedName name="______wr9_2" hidden="1">{"holdco",#N/A,FALSE,"Summary Financials";"holdco",#N/A,FALSE,"Summary Financials"}</definedName>
    <definedName name="______wr9_3" hidden="1">{"holdco",#N/A,FALSE,"Summary Financials";"holdco",#N/A,FALSE,"Summary Financials"}</definedName>
    <definedName name="______wr9_4" hidden="1">{"holdco",#N/A,FALSE,"Summary Financials";"holdco",#N/A,FALSE,"Summary Financials"}</definedName>
    <definedName name="______wrn1" localSheetId="1" hidden="1">{"holdco",#N/A,FALSE,"Summary Financials";"holdco",#N/A,FALSE,"Summary Financials"}</definedName>
    <definedName name="______wrn1" localSheetId="5" hidden="1">{"holdco",#N/A,FALSE,"Summary Financials";"holdco",#N/A,FALSE,"Summary Financials"}</definedName>
    <definedName name="______wrn1" localSheetId="6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1_1" localSheetId="5" hidden="1">{"holdco",#N/A,FALSE,"Summary Financials";"holdco",#N/A,FALSE,"Summary Financials"}</definedName>
    <definedName name="______wrn1_1" localSheetId="6" hidden="1">{"holdco",#N/A,FALSE,"Summary Financials";"holdco",#N/A,FALSE,"Summary Financials"}</definedName>
    <definedName name="______wrn1_1" hidden="1">{"holdco",#N/A,FALSE,"Summary Financials";"holdco",#N/A,FALSE,"Summary Financials"}</definedName>
    <definedName name="______wrn1_2" hidden="1">{"holdco",#N/A,FALSE,"Summary Financials";"holdco",#N/A,FALSE,"Summary Financials"}</definedName>
    <definedName name="______wrn1_3" hidden="1">{"holdco",#N/A,FALSE,"Summary Financials";"holdco",#N/A,FALSE,"Summary Financials"}</definedName>
    <definedName name="______wrn1_4" hidden="1">{"holdco",#N/A,FALSE,"Summary Financials";"holdco",#N/A,FALSE,"Summary Financials"}</definedName>
    <definedName name="______wrn2" localSheetId="1" hidden="1">{"holdco",#N/A,FALSE,"Summary Financials";"holdco",#N/A,FALSE,"Summary Financials"}</definedName>
    <definedName name="______wrn2" localSheetId="5" hidden="1">{"holdco",#N/A,FALSE,"Summary Financials";"holdco",#N/A,FALSE,"Summary Financials"}</definedName>
    <definedName name="______wrn2" localSheetId="6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2_1" localSheetId="5" hidden="1">{"holdco",#N/A,FALSE,"Summary Financials";"holdco",#N/A,FALSE,"Summary Financials"}</definedName>
    <definedName name="______wrn2_1" localSheetId="6" hidden="1">{"holdco",#N/A,FALSE,"Summary Financials";"holdco",#N/A,FALSE,"Summary Financials"}</definedName>
    <definedName name="______wrn2_1" hidden="1">{"holdco",#N/A,FALSE,"Summary Financials";"holdco",#N/A,FALSE,"Summary Financials"}</definedName>
    <definedName name="______wrn2_2" hidden="1">{"holdco",#N/A,FALSE,"Summary Financials";"holdco",#N/A,FALSE,"Summary Financials"}</definedName>
    <definedName name="______wrn2_3" hidden="1">{"holdco",#N/A,FALSE,"Summary Financials";"holdco",#N/A,FALSE,"Summary Financials"}</definedName>
    <definedName name="______wrn2_4" hidden="1">{"holdco",#N/A,FALSE,"Summary Financials";"holdco",#N/A,FALSE,"Summary Financials"}</definedName>
    <definedName name="______wrn3" localSheetId="1" hidden="1">{"holdco",#N/A,FALSE,"Summary Financials";"holdco",#N/A,FALSE,"Summary Financials"}</definedName>
    <definedName name="______wrn3" localSheetId="5" hidden="1">{"holdco",#N/A,FALSE,"Summary Financials";"holdco",#N/A,FALSE,"Summary Financials"}</definedName>
    <definedName name="______wrn3" localSheetId="6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3_1" localSheetId="5" hidden="1">{"holdco",#N/A,FALSE,"Summary Financials";"holdco",#N/A,FALSE,"Summary Financials"}</definedName>
    <definedName name="______wrn3_1" localSheetId="6" hidden="1">{"holdco",#N/A,FALSE,"Summary Financials";"holdco",#N/A,FALSE,"Summary Financials"}</definedName>
    <definedName name="______wrn3_1" hidden="1">{"holdco",#N/A,FALSE,"Summary Financials";"holdco",#N/A,FALSE,"Summary Financials"}</definedName>
    <definedName name="______wrn3_2" hidden="1">{"holdco",#N/A,FALSE,"Summary Financials";"holdco",#N/A,FALSE,"Summary Financials"}</definedName>
    <definedName name="______wrn3_3" hidden="1">{"holdco",#N/A,FALSE,"Summary Financials";"holdco",#N/A,FALSE,"Summary Financials"}</definedName>
    <definedName name="______wrn3_4" hidden="1">{"holdco",#N/A,FALSE,"Summary Financials";"holdco",#N/A,FALSE,"Summary Financials"}</definedName>
    <definedName name="______wrn7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" localSheetId="5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" localSheetId="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_1" localSheetId="5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_1" localSheetId="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localSheetId="1" hidden="1">{"holdco",#N/A,FALSE,"Summary Financials";"holdco",#N/A,FALSE,"Summary Financials"}</definedName>
    <definedName name="______wrn8" localSheetId="5" hidden="1">{"holdco",#N/A,FALSE,"Summary Financials";"holdco",#N/A,FALSE,"Summary Financials"}</definedName>
    <definedName name="______wrn8" localSheetId="6" hidden="1">{"holdco",#N/A,FALSE,"Summary Financials";"holdco",#N/A,FALSE,"Summary Financials"}</definedName>
    <definedName name="______wrn8" hidden="1">{"holdco",#N/A,FALSE,"Summary Financials";"holdco",#N/A,FALSE,"Summary Financials"}</definedName>
    <definedName name="______wrn8_1" localSheetId="5" hidden="1">{"holdco",#N/A,FALSE,"Summary Financials";"holdco",#N/A,FALSE,"Summary Financials"}</definedName>
    <definedName name="______wrn8_1" localSheetId="6" hidden="1">{"holdco",#N/A,FALSE,"Summary Financials";"holdco",#N/A,FALSE,"Summary Financials"}</definedName>
    <definedName name="______wrn8_1" hidden="1">{"holdco",#N/A,FALSE,"Summary Financials";"holdco",#N/A,FALSE,"Summary Financials"}</definedName>
    <definedName name="______wrn8_2" hidden="1">{"holdco",#N/A,FALSE,"Summary Financials";"holdco",#N/A,FALSE,"Summary Financials"}</definedName>
    <definedName name="______wrn8_3" hidden="1">{"holdco",#N/A,FALSE,"Summary Financials";"holdco",#N/A,FALSE,"Summary Financials"}</definedName>
    <definedName name="______wrn8_4" hidden="1">{"holdco",#N/A,FALSE,"Summary Financials";"holdco",#N/A,FALSE,"Summary Financials"}</definedName>
    <definedName name="_____KKK1" localSheetId="1" hidden="1">{#N/A,#N/A,FALSE,"Assessment";#N/A,#N/A,FALSE,"Staffing";#N/A,#N/A,FALSE,"Hires";#N/A,#N/A,FALSE,"Assumptions"}</definedName>
    <definedName name="_____KKK1" localSheetId="5" hidden="1">{#N/A,#N/A,FALSE,"Assessment";#N/A,#N/A,FALSE,"Staffing";#N/A,#N/A,FALSE,"Hires";#N/A,#N/A,FALSE,"Assumptions"}</definedName>
    <definedName name="_____KKK1" localSheetId="6" hidden="1">{#N/A,#N/A,FALSE,"Assessment";#N/A,#N/A,FALSE,"Staffing";#N/A,#N/A,FALSE,"Hires";#N/A,#N/A,FALSE,"Assumptions"}</definedName>
    <definedName name="_____KKK1" hidden="1">{#N/A,#N/A,FALSE,"Assessment";#N/A,#N/A,FALSE,"Staffing";#N/A,#N/A,FALSE,"Hires";#N/A,#N/A,FALSE,"Assumptions"}</definedName>
    <definedName name="_____KKK1_1" localSheetId="5" hidden="1">{#N/A,#N/A,FALSE,"Assessment";#N/A,#N/A,FALSE,"Staffing";#N/A,#N/A,FALSE,"Hires";#N/A,#N/A,FALSE,"Assumptions"}</definedName>
    <definedName name="_____KKK1_1" localSheetId="6" hidden="1">{#N/A,#N/A,FALSE,"Assessment";#N/A,#N/A,FALSE,"Staffing";#N/A,#N/A,FALSE,"Hires";#N/A,#N/A,FALSE,"Assumptions"}</definedName>
    <definedName name="_____KKK1_1" hidden="1">{#N/A,#N/A,FALSE,"Assessment";#N/A,#N/A,FALSE,"Staffing";#N/A,#N/A,FALSE,"Hires";#N/A,#N/A,FALSE,"Assumptions"}</definedName>
    <definedName name="_____KKK1_2" hidden="1">{#N/A,#N/A,FALSE,"Assessment";#N/A,#N/A,FALSE,"Staffing";#N/A,#N/A,FALSE,"Hires";#N/A,#N/A,FALSE,"Assumptions"}</definedName>
    <definedName name="_____KKK1_3" hidden="1">{#N/A,#N/A,FALSE,"Assessment";#N/A,#N/A,FALSE,"Staffing";#N/A,#N/A,FALSE,"Hires";#N/A,#N/A,FALSE,"Assumptions"}</definedName>
    <definedName name="_____KKK1_4" hidden="1">{#N/A,#N/A,FALSE,"Assessment";#N/A,#N/A,FALSE,"Staffing";#N/A,#N/A,FALSE,"Hires";#N/A,#N/A,FALSE,"Assumptions"}</definedName>
    <definedName name="_____wrn1" localSheetId="1" hidden="1">{"holdco",#N/A,FALSE,"Summary Financials";"holdco",#N/A,FALSE,"Summary Financials"}</definedName>
    <definedName name="_____wrn1" localSheetId="5" hidden="1">{"holdco",#N/A,FALSE,"Summary Financials";"holdco",#N/A,FALSE,"Summary Financials"}</definedName>
    <definedName name="_____wrn1" localSheetId="6" hidden="1">{"holdco",#N/A,FALSE,"Summary Financials";"holdco",#N/A,FALSE,"Summary Financials"}</definedName>
    <definedName name="_____wrn1" hidden="1">{"holdco",#N/A,FALSE,"Summary Financials";"holdco",#N/A,FALSE,"Summary Financials"}</definedName>
    <definedName name="_____wrn1_1" localSheetId="5" hidden="1">{"holdco",#N/A,FALSE,"Summary Financials";"holdco",#N/A,FALSE,"Summary Financials"}</definedName>
    <definedName name="_____wrn1_1" localSheetId="6" hidden="1">{"holdco",#N/A,FALSE,"Summary Financials";"holdco",#N/A,FALSE,"Summary Financials"}</definedName>
    <definedName name="_____wrn1_1" hidden="1">{"holdco",#N/A,FALSE,"Summary Financials";"holdco",#N/A,FALSE,"Summary Financials"}</definedName>
    <definedName name="_____wrn1_2" hidden="1">{"holdco",#N/A,FALSE,"Summary Financials";"holdco",#N/A,FALSE,"Summary Financials"}</definedName>
    <definedName name="_____wrn1_3" hidden="1">{"holdco",#N/A,FALSE,"Summary Financials";"holdco",#N/A,FALSE,"Summary Financials"}</definedName>
    <definedName name="_____wrn1_4" hidden="1">{"holdco",#N/A,FALSE,"Summary Financials";"holdco",#N/A,FALSE,"Summary Financials"}</definedName>
    <definedName name="_____wrn2" localSheetId="1" hidden="1">{"holdco",#N/A,FALSE,"Summary Financials";"holdco",#N/A,FALSE,"Summary Financials"}</definedName>
    <definedName name="_____wrn2" localSheetId="5" hidden="1">{"holdco",#N/A,FALSE,"Summary Financials";"holdco",#N/A,FALSE,"Summary Financials"}</definedName>
    <definedName name="_____wrn2" localSheetId="6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2_1" localSheetId="5" hidden="1">{"holdco",#N/A,FALSE,"Summary Financials";"holdco",#N/A,FALSE,"Summary Financials"}</definedName>
    <definedName name="_____wrn2_1" localSheetId="6" hidden="1">{"holdco",#N/A,FALSE,"Summary Financials";"holdco",#N/A,FALSE,"Summary Financials"}</definedName>
    <definedName name="_____wrn2_1" hidden="1">{"holdco",#N/A,FALSE,"Summary Financials";"holdco",#N/A,FALSE,"Summary Financials"}</definedName>
    <definedName name="_____wrn2_2" hidden="1">{"holdco",#N/A,FALSE,"Summary Financials";"holdco",#N/A,FALSE,"Summary Financials"}</definedName>
    <definedName name="_____wrn2_3" hidden="1">{"holdco",#N/A,FALSE,"Summary Financials";"holdco",#N/A,FALSE,"Summary Financials"}</definedName>
    <definedName name="_____wrn2_4" hidden="1">{"holdco",#N/A,FALSE,"Summary Financials";"holdco",#N/A,FALSE,"Summary Financials"}</definedName>
    <definedName name="_____wrn3" localSheetId="1" hidden="1">{"holdco",#N/A,FALSE,"Summary Financials";"holdco",#N/A,FALSE,"Summary Financials"}</definedName>
    <definedName name="_____wrn3" localSheetId="5" hidden="1">{"holdco",#N/A,FALSE,"Summary Financials";"holdco",#N/A,FALSE,"Summary Financials"}</definedName>
    <definedName name="_____wrn3" localSheetId="6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3_1" localSheetId="5" hidden="1">{"holdco",#N/A,FALSE,"Summary Financials";"holdco",#N/A,FALSE,"Summary Financials"}</definedName>
    <definedName name="_____wrn3_1" localSheetId="6" hidden="1">{"holdco",#N/A,FALSE,"Summary Financials";"holdco",#N/A,FALSE,"Summary Financials"}</definedName>
    <definedName name="_____wrn3_1" hidden="1">{"holdco",#N/A,FALSE,"Summary Financials";"holdco",#N/A,FALSE,"Summary Financials"}</definedName>
    <definedName name="_____wrn3_2" hidden="1">{"holdco",#N/A,FALSE,"Summary Financials";"holdco",#N/A,FALSE,"Summary Financials"}</definedName>
    <definedName name="_____wrn3_3" hidden="1">{"holdco",#N/A,FALSE,"Summary Financials";"holdco",#N/A,FALSE,"Summary Financials"}</definedName>
    <definedName name="_____wrn3_4" hidden="1">{"holdco",#N/A,FALSE,"Summary Financials";"holdco",#N/A,FALSE,"Summary Financials"}</definedName>
    <definedName name="_____wrn7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" localSheetId="5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" localSheetId="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_1" localSheetId="5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_1" localSheetId="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localSheetId="1" hidden="1">{"holdco",#N/A,FALSE,"Summary Financials";"holdco",#N/A,FALSE,"Summary Financials"}</definedName>
    <definedName name="_____wrn8" localSheetId="5" hidden="1">{"holdco",#N/A,FALSE,"Summary Financials";"holdco",#N/A,FALSE,"Summary Financials"}</definedName>
    <definedName name="_____wrn8" localSheetId="6" hidden="1">{"holdco",#N/A,FALSE,"Summary Financials";"holdco",#N/A,FALSE,"Summary Financials"}</definedName>
    <definedName name="_____wrn8" hidden="1">{"holdco",#N/A,FALSE,"Summary Financials";"holdco",#N/A,FALSE,"Summary Financials"}</definedName>
    <definedName name="_____wrn8_1" localSheetId="5" hidden="1">{"holdco",#N/A,FALSE,"Summary Financials";"holdco",#N/A,FALSE,"Summary Financials"}</definedName>
    <definedName name="_____wrn8_1" localSheetId="6" hidden="1">{"holdco",#N/A,FALSE,"Summary Financials";"holdco",#N/A,FALSE,"Summary Financials"}</definedName>
    <definedName name="_____wrn8_1" hidden="1">{"holdco",#N/A,FALSE,"Summary Financials";"holdco",#N/A,FALSE,"Summary Financials"}</definedName>
    <definedName name="_____wrn8_2" hidden="1">{"holdco",#N/A,FALSE,"Summary Financials";"holdco",#N/A,FALSE,"Summary Financials"}</definedName>
    <definedName name="_____wrn8_3" hidden="1">{"holdco",#N/A,FALSE,"Summary Financials";"holdco",#N/A,FALSE,"Summary Financials"}</definedName>
    <definedName name="_____wrn8_4" hidden="1">{"holdco",#N/A,FALSE,"Summary Financials";"holdco",#N/A,FALSE,"Summary Financials"}</definedName>
    <definedName name="__123Graph_B" hidden="1">#REF!</definedName>
    <definedName name="__123Graph_C" hidden="1">#REF!</definedName>
    <definedName name="__123Graph_D" hidden="1">#REF!</definedName>
    <definedName name="__123Graph_X" hidden="1">#REF!</definedName>
    <definedName name="__FDS_HYPERLINK_TOGGLE_STATE__" hidden="1">"ON"</definedName>
    <definedName name="__hom1" localSheetId="1" hidden="1">{#N/A,#N/A,FALSE,"Assessment";#N/A,#N/A,FALSE,"Staffing";#N/A,#N/A,FALSE,"Hires";#N/A,#N/A,FALSE,"Assumptions"}</definedName>
    <definedName name="__hom1" localSheetId="5" hidden="1">{#N/A,#N/A,FALSE,"Assessment";#N/A,#N/A,FALSE,"Staffing";#N/A,#N/A,FALSE,"Hires";#N/A,#N/A,FALSE,"Assumptions"}</definedName>
    <definedName name="__hom1" localSheetId="6" hidden="1">{#N/A,#N/A,FALSE,"Assessment";#N/A,#N/A,FALSE,"Staffing";#N/A,#N/A,FALSE,"Hires";#N/A,#N/A,FALSE,"Assumptions"}</definedName>
    <definedName name="__hom1" hidden="1">{#N/A,#N/A,FALSE,"Assessment";#N/A,#N/A,FALSE,"Staffing";#N/A,#N/A,FALSE,"Hires";#N/A,#N/A,FALSE,"Assumptions"}</definedName>
    <definedName name="__hom1_1" localSheetId="5" hidden="1">{#N/A,#N/A,FALSE,"Assessment";#N/A,#N/A,FALSE,"Staffing";#N/A,#N/A,FALSE,"Hires";#N/A,#N/A,FALSE,"Assumptions"}</definedName>
    <definedName name="__hom1_1" localSheetId="6" hidden="1">{#N/A,#N/A,FALSE,"Assessment";#N/A,#N/A,FALSE,"Staffing";#N/A,#N/A,FALSE,"Hires";#N/A,#N/A,FALSE,"Assumptions"}</definedName>
    <definedName name="__hom1_1" hidden="1">{#N/A,#N/A,FALSE,"Assessment";#N/A,#N/A,FALSE,"Staffing";#N/A,#N/A,FALSE,"Hires";#N/A,#N/A,FALSE,"Assumptions"}</definedName>
    <definedName name="__hom1_2" hidden="1">{#N/A,#N/A,FALSE,"Assessment";#N/A,#N/A,FALSE,"Staffing";#N/A,#N/A,FALSE,"Hires";#N/A,#N/A,FALSE,"Assumptions"}</definedName>
    <definedName name="__hom1_3" hidden="1">{#N/A,#N/A,FALSE,"Assessment";#N/A,#N/A,FALSE,"Staffing";#N/A,#N/A,FALSE,"Hires";#N/A,#N/A,FALSE,"Assumptions"}</definedName>
    <definedName name="__hom1_4" hidden="1">{#N/A,#N/A,FALSE,"Assessment";#N/A,#N/A,FALSE,"Staffing";#N/A,#N/A,FALSE,"Hires";#N/A,#N/A,FALSE,"Assumptions"}</definedName>
    <definedName name="__IntlFixup" hidden="1">TRUE</definedName>
    <definedName name="__kk1" localSheetId="1" hidden="1">{#N/A,#N/A,FALSE,"Assessment";#N/A,#N/A,FALSE,"Staffing";#N/A,#N/A,FALSE,"Hires";#N/A,#N/A,FALSE,"Assumptions"}</definedName>
    <definedName name="__kk1" localSheetId="5" hidden="1">{#N/A,#N/A,FALSE,"Assessment";#N/A,#N/A,FALSE,"Staffing";#N/A,#N/A,FALSE,"Hires";#N/A,#N/A,FALSE,"Assumptions"}</definedName>
    <definedName name="__kk1" localSheetId="6" hidden="1">{#N/A,#N/A,FALSE,"Assessment";#N/A,#N/A,FALSE,"Staffing";#N/A,#N/A,FALSE,"Hires";#N/A,#N/A,FALSE,"Assumptions"}</definedName>
    <definedName name="__kk1" hidden="1">{#N/A,#N/A,FALSE,"Assessment";#N/A,#N/A,FALSE,"Staffing";#N/A,#N/A,FALSE,"Hires";#N/A,#N/A,FALSE,"Assumptions"}</definedName>
    <definedName name="__kk1_1" localSheetId="5" hidden="1">{#N/A,#N/A,FALSE,"Assessment";#N/A,#N/A,FALSE,"Staffing";#N/A,#N/A,FALSE,"Hires";#N/A,#N/A,FALSE,"Assumptions"}</definedName>
    <definedName name="__kk1_1" localSheetId="6" hidden="1">{#N/A,#N/A,FALSE,"Assessment";#N/A,#N/A,FALSE,"Staffing";#N/A,#N/A,FALSE,"Hires";#N/A,#N/A,FALSE,"Assumptions"}</definedName>
    <definedName name="__kk1_1" hidden="1">{#N/A,#N/A,FALSE,"Assessment";#N/A,#N/A,FALSE,"Staffing";#N/A,#N/A,FALSE,"Hires";#N/A,#N/A,FALSE,"Assumptions"}</definedName>
    <definedName name="__kk1_2" hidden="1">{#N/A,#N/A,FALSE,"Assessment";#N/A,#N/A,FALSE,"Staffing";#N/A,#N/A,FALSE,"Hires";#N/A,#N/A,FALSE,"Assumptions"}</definedName>
    <definedName name="__kk1_3" hidden="1">{#N/A,#N/A,FALSE,"Assessment";#N/A,#N/A,FALSE,"Staffing";#N/A,#N/A,FALSE,"Hires";#N/A,#N/A,FALSE,"Assumptions"}</definedName>
    <definedName name="__kk1_4" hidden="1">{#N/A,#N/A,FALSE,"Assessment";#N/A,#N/A,FALSE,"Staffing";#N/A,#N/A,FALSE,"Hires";#N/A,#N/A,FALSE,"Assumptions"}</definedName>
    <definedName name="__KKK1" localSheetId="1" hidden="1">{#N/A,#N/A,FALSE,"Assessment";#N/A,#N/A,FALSE,"Staffing";#N/A,#N/A,FALSE,"Hires";#N/A,#N/A,FALSE,"Assumptions"}</definedName>
    <definedName name="__KKK1" localSheetId="5" hidden="1">{#N/A,#N/A,FALSE,"Assessment";#N/A,#N/A,FALSE,"Staffing";#N/A,#N/A,FALSE,"Hires";#N/A,#N/A,FALSE,"Assumptions"}</definedName>
    <definedName name="__KKK1" localSheetId="6" hidden="1">{#N/A,#N/A,FALSE,"Assessment";#N/A,#N/A,FALSE,"Staffing";#N/A,#N/A,FALSE,"Hires";#N/A,#N/A,FALSE,"Assumptions"}</definedName>
    <definedName name="__KKK1" hidden="1">{#N/A,#N/A,FALSE,"Assessment";#N/A,#N/A,FALSE,"Staffing";#N/A,#N/A,FALSE,"Hires";#N/A,#N/A,FALSE,"Assumptions"}</definedName>
    <definedName name="__KKK1_1" localSheetId="5" hidden="1">{#N/A,#N/A,FALSE,"Assessment";#N/A,#N/A,FALSE,"Staffing";#N/A,#N/A,FALSE,"Hires";#N/A,#N/A,FALSE,"Assumptions"}</definedName>
    <definedName name="__KKK1_1" localSheetId="6" hidden="1">{#N/A,#N/A,FALSE,"Assessment";#N/A,#N/A,FALSE,"Staffing";#N/A,#N/A,FALSE,"Hires";#N/A,#N/A,FALSE,"Assumptions"}</definedName>
    <definedName name="__KKK1_1" hidden="1">{#N/A,#N/A,FALSE,"Assessment";#N/A,#N/A,FALSE,"Staffing";#N/A,#N/A,FALSE,"Hires";#N/A,#N/A,FALSE,"Assumptions"}</definedName>
    <definedName name="__KKK1_2" hidden="1">{#N/A,#N/A,FALSE,"Assessment";#N/A,#N/A,FALSE,"Staffing";#N/A,#N/A,FALSE,"Hires";#N/A,#N/A,FALSE,"Assumptions"}</definedName>
    <definedName name="__KKK1_3" hidden="1">{#N/A,#N/A,FALSE,"Assessment";#N/A,#N/A,FALSE,"Staffing";#N/A,#N/A,FALSE,"Hires";#N/A,#N/A,FALSE,"Assumptions"}</definedName>
    <definedName name="__KKK1_4" hidden="1">{#N/A,#N/A,FALSE,"Assessment";#N/A,#N/A,FALSE,"Staffing";#N/A,#N/A,FALSE,"Hires";#N/A,#N/A,FALSE,"Assumptions"}</definedName>
    <definedName name="__wrn1" localSheetId="1" hidden="1">{"holdco",#N/A,FALSE,"Summary Financials";"holdco",#N/A,FALSE,"Summary Financials"}</definedName>
    <definedName name="__wrn1" localSheetId="5" hidden="1">{"holdco",#N/A,FALSE,"Summary Financials";"holdco",#N/A,FALSE,"Summary Financials"}</definedName>
    <definedName name="__wrn1" localSheetId="6" hidden="1">{"holdco",#N/A,FALSE,"Summary Financials";"holdco",#N/A,FALSE,"Summary Financials"}</definedName>
    <definedName name="__wrn1" hidden="1">{"holdco",#N/A,FALSE,"Summary Financials";"holdco",#N/A,FALSE,"Summary Financials"}</definedName>
    <definedName name="__wrn1_1" localSheetId="5" hidden="1">{"holdco",#N/A,FALSE,"Summary Financials";"holdco",#N/A,FALSE,"Summary Financials"}</definedName>
    <definedName name="__wrn1_1" localSheetId="6" hidden="1">{"holdco",#N/A,FALSE,"Summary Financials";"holdco",#N/A,FALSE,"Summary Financials"}</definedName>
    <definedName name="__wrn1_1" hidden="1">{"holdco",#N/A,FALSE,"Summary Financials";"holdco",#N/A,FALSE,"Summary Financials"}</definedName>
    <definedName name="__wrn1_2" hidden="1">{"holdco",#N/A,FALSE,"Summary Financials";"holdco",#N/A,FALSE,"Summary Financials"}</definedName>
    <definedName name="__wrn1_3" hidden="1">{"holdco",#N/A,FALSE,"Summary Financials";"holdco",#N/A,FALSE,"Summary Financials"}</definedName>
    <definedName name="__wrn1_4" hidden="1">{"holdco",#N/A,FALSE,"Summary Financials";"holdco",#N/A,FALSE,"Summary Financials"}</definedName>
    <definedName name="__wrn2" localSheetId="1" hidden="1">{"holdco",#N/A,FALSE,"Summary Financials";"holdco",#N/A,FALSE,"Summary Financials"}</definedName>
    <definedName name="__wrn2" localSheetId="5" hidden="1">{"holdco",#N/A,FALSE,"Summary Financials";"holdco",#N/A,FALSE,"Summary Financials"}</definedName>
    <definedName name="__wrn2" localSheetId="6" hidden="1">{"holdco",#N/A,FALSE,"Summary Financials";"holdco",#N/A,FALSE,"Summary Financials"}</definedName>
    <definedName name="__wrn2" hidden="1">{"holdco",#N/A,FALSE,"Summary Financials";"holdco",#N/A,FALSE,"Summary Financials"}</definedName>
    <definedName name="__wrn2_1" localSheetId="5" hidden="1">{"holdco",#N/A,FALSE,"Summary Financials";"holdco",#N/A,FALSE,"Summary Financials"}</definedName>
    <definedName name="__wrn2_1" localSheetId="6" hidden="1">{"holdco",#N/A,FALSE,"Summary Financials";"holdco",#N/A,FALSE,"Summary Financials"}</definedName>
    <definedName name="__wrn2_1" hidden="1">{"holdco",#N/A,FALSE,"Summary Financials";"holdco",#N/A,FALSE,"Summary Financials"}</definedName>
    <definedName name="__wrn2_2" hidden="1">{"holdco",#N/A,FALSE,"Summary Financials";"holdco",#N/A,FALSE,"Summary Financials"}</definedName>
    <definedName name="__wrn2_3" hidden="1">{"holdco",#N/A,FALSE,"Summary Financials";"holdco",#N/A,FALSE,"Summary Financials"}</definedName>
    <definedName name="__wrn2_4" hidden="1">{"holdco",#N/A,FALSE,"Summary Financials";"holdco",#N/A,FALSE,"Summary Financials"}</definedName>
    <definedName name="__wrn3" localSheetId="1" hidden="1">{"holdco",#N/A,FALSE,"Summary Financials";"holdco",#N/A,FALSE,"Summary Financials"}</definedName>
    <definedName name="__wrn3" localSheetId="5" hidden="1">{"holdco",#N/A,FALSE,"Summary Financials";"holdco",#N/A,FALSE,"Summary Financials"}</definedName>
    <definedName name="__wrn3" localSheetId="6" hidden="1">{"holdco",#N/A,FALSE,"Summary Financials";"holdco",#N/A,FALSE,"Summary Financials"}</definedName>
    <definedName name="__wrn3" hidden="1">{"holdco",#N/A,FALSE,"Summary Financials";"holdco",#N/A,FALSE,"Summary Financials"}</definedName>
    <definedName name="__wrn3_1" localSheetId="5" hidden="1">{"holdco",#N/A,FALSE,"Summary Financials";"holdco",#N/A,FALSE,"Summary Financials"}</definedName>
    <definedName name="__wrn3_1" localSheetId="6" hidden="1">{"holdco",#N/A,FALSE,"Summary Financials";"holdco",#N/A,FALSE,"Summary Financials"}</definedName>
    <definedName name="__wrn3_1" hidden="1">{"holdco",#N/A,FALSE,"Summary Financials";"holdco",#N/A,FALSE,"Summary Financials"}</definedName>
    <definedName name="__wrn3_2" hidden="1">{"holdco",#N/A,FALSE,"Summary Financials";"holdco",#N/A,FALSE,"Summary Financials"}</definedName>
    <definedName name="__wrn3_3" hidden="1">{"holdco",#N/A,FALSE,"Summary Financials";"holdco",#N/A,FALSE,"Summary Financials"}</definedName>
    <definedName name="__wrn3_4" hidden="1">{"holdco",#N/A,FALSE,"Summary Financials";"holdco",#N/A,FALSE,"Summary Financials"}</definedName>
    <definedName name="__wrn7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" localSheetId="5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" localSheetId="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_1" localSheetId="5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_1" localSheetId="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localSheetId="1" hidden="1">{"holdco",#N/A,FALSE,"Summary Financials";"holdco",#N/A,FALSE,"Summary Financials"}</definedName>
    <definedName name="__wrn8" localSheetId="5" hidden="1">{"holdco",#N/A,FALSE,"Summary Financials";"holdco",#N/A,FALSE,"Summary Financials"}</definedName>
    <definedName name="__wrn8" localSheetId="6" hidden="1">{"holdco",#N/A,FALSE,"Summary Financials";"holdco",#N/A,FALSE,"Summary Financials"}</definedName>
    <definedName name="__wrn8" hidden="1">{"holdco",#N/A,FALSE,"Summary Financials";"holdco",#N/A,FALSE,"Summary Financials"}</definedName>
    <definedName name="__wrn8_1" localSheetId="5" hidden="1">{"holdco",#N/A,FALSE,"Summary Financials";"holdco",#N/A,FALSE,"Summary Financials"}</definedName>
    <definedName name="__wrn8_1" localSheetId="6" hidden="1">{"holdco",#N/A,FALSE,"Summary Financials";"holdco",#N/A,FALSE,"Summary Financials"}</definedName>
    <definedName name="__wrn8_1" hidden="1">{"holdco",#N/A,FALSE,"Summary Financials";"holdco",#N/A,FALSE,"Summary Financials"}</definedName>
    <definedName name="__wrn8_2" hidden="1">{"holdco",#N/A,FALSE,"Summary Financials";"holdco",#N/A,FALSE,"Summary Financials"}</definedName>
    <definedName name="__wrn8_3" hidden="1">{"holdco",#N/A,FALSE,"Summary Financials";"holdco",#N/A,FALSE,"Summary Financials"}</definedName>
    <definedName name="__wrn8_4" hidden="1">{"holdco",#N/A,FALSE,"Summary Financials";"holdco",#N/A,FALSE,"Summary Financials"}</definedName>
    <definedName name="_139__123Graph_LBL_DCHART_3" hidden="1">#REF!</definedName>
    <definedName name="_142__123Graph_LBL_FCHART_1" hidden="1">#REF!</definedName>
    <definedName name="_143__123Graph_LBL_FCHART_3" hidden="1">#REF!</definedName>
    <definedName name="_33__123Graph_LBL_ECHART_3" hidden="1">#REF!</definedName>
    <definedName name="_34__123Graph_LBL_FCHART_1" hidden="1">#REF!</definedName>
    <definedName name="_35__123Graph_LBL_FCHART_3" hidden="1">#REF!</definedName>
    <definedName name="_49__123Graph_LBL_FCHART_1" hidden="1">#REF!</definedName>
    <definedName name="_AtRisk_FitDataRange_FIT_1011A_FBAE" hidden="1">#REF!</definedName>
    <definedName name="_AtRisk_FitDataRange_FIT_17E8C_20BD8" hidden="1">#REF!</definedName>
    <definedName name="_AtRisk_FitDataRange_FIT_1DEB0_6DB18" hidden="1">#REF!</definedName>
    <definedName name="_AtRisk_FitDataRange_FIT_2280B_45A39" hidden="1">#REF!</definedName>
    <definedName name="_AtRisk_FitDataRange_FIT_323D9_6FBA6" hidden="1">#REF!</definedName>
    <definedName name="_AtRisk_FitDataRange_FIT_365FC_67E33" hidden="1">#REF!</definedName>
    <definedName name="_AtRisk_FitDataRange_FIT_532DB_74BED" hidden="1">#REF!</definedName>
    <definedName name="_AtRisk_FitDataRange_FIT_6608D_D355B" hidden="1">#REF!</definedName>
    <definedName name="_AtRisk_FitDataRange_FIT_8286E_12734" hidden="1">#REF!</definedName>
    <definedName name="_AtRisk_FitDataRange_FIT_89C7D_AAA8F" hidden="1">#REF!</definedName>
    <definedName name="_AtRisk_FitDataRange_FIT_9455F_F06D3" hidden="1">#REF!</definedName>
    <definedName name="_AtRisk_FitDataRange_FIT_A28F9_8D09A" hidden="1">#REF!</definedName>
    <definedName name="_AtRisk_FitDataRange_FIT_A3DBD_EDC1C" hidden="1">#REF!</definedName>
    <definedName name="_AtRisk_FitDataRange_FIT_A4EA1_559A" hidden="1">#REF!</definedName>
    <definedName name="_AtRisk_FitDataRange_FIT_B45A0_D9C47" hidden="1">#REF!</definedName>
    <definedName name="_AtRisk_FitDataRange_FIT_B529B_53E7B" hidden="1">#REF!</definedName>
    <definedName name="_AtRisk_FitDataRange_FIT_B7BA1_791C6" hidden="1">#REF!</definedName>
    <definedName name="_AtRisk_FitDataRange_FIT_BDACA_CB639" hidden="1">#REF!</definedName>
    <definedName name="_AtRisk_FitDataRange_FIT_C34BA_CC8A8" hidden="1">#REF!</definedName>
    <definedName name="_AtRisk_FitDataRange_FIT_C6B51_97A11" hidden="1">#REF!</definedName>
    <definedName name="_AtRisk_FitDataRange_FIT_CCE47_9E8E0" hidden="1">#REF!</definedName>
    <definedName name="_AtRisk_FitDataRange_FIT_D042_BF427" hidden="1">#REF!</definedName>
    <definedName name="_AtRisk_FitDataRange_FIT_D76B2_3E4A4" hidden="1">#REF!</definedName>
    <definedName name="_AtRisk_FitDataRange_FIT_E287_8F623" hidden="1">#REF!</definedName>
    <definedName name="_AtRisk_FitDataRange_FIT_EF6A6_1836D" hidden="1">#REF!</definedName>
    <definedName name="_AtRisk_SimSetting_AutomaticallyGenerateReports" hidden="1">FALSE</definedName>
    <definedName name="_AtRisk_SimSetting_AutomaticResultsDisplayMode" hidden="1">0</definedName>
    <definedName name="_AtRisk_SimSetting_AutomaticResultsDisplayMode_1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8</definedName>
    <definedName name="_AtRisk_SimSetting_MultipleCPUMode" hidden="1">0</definedName>
    <definedName name="_AtRisk_SimSetting_RandomNumberGenerator" hidden="1">0</definedName>
    <definedName name="_AtRisk_SimSetting_RandomNumberGenerator_1" hidden="1">7</definedName>
    <definedName name="_AtRisk_SimSetting_ReportOptionCustomItemCumulativeOverlay01" hidden="1">0</definedName>
    <definedName name="_AtRisk_SimSetting_ReportOptionCustomItemCumulativeOverlay02" hidden="1">0</definedName>
    <definedName name="_AtRisk_SimSetting_ReportOptionCustomItemCumulativeOverlay03" hidden="1">0</definedName>
    <definedName name="_AtRisk_SimSetting_ReportOptionCustomItemCumulativeOverlay04" hidden="1">0</definedName>
    <definedName name="_AtRisk_SimSetting_ReportOptionCustomItemCumulativeOverlay05" hidden="1">0</definedName>
    <definedName name="_AtRisk_SimSetting_ReportOptionCustomItemCumulativeOverlay06" hidden="1">0</definedName>
    <definedName name="_AtRisk_SimSetting_ReportOptionCustomItemDistributionFormat01" hidden="1">1</definedName>
    <definedName name="_AtRisk_SimSetting_ReportOptionCustomItemDistributionFormat02" hidden="1">1</definedName>
    <definedName name="_AtRisk_SimSetting_ReportOptionCustomItemDistributionFormat03" hidden="1">4</definedName>
    <definedName name="_AtRisk_SimSetting_ReportOptionCustomItemDistributionFormat04" hidden="1">1</definedName>
    <definedName name="_AtRisk_SimSetting_ReportOptionCustomItemDistributionFormat05" hidden="1">1</definedName>
    <definedName name="_AtRisk_SimSetting_ReportOptionCustomItemDistributionFormat06" hidden="1">1</definedName>
    <definedName name="_AtRisk_SimSetting_ReportOptionCustomItemGraphFormat01" hidden="1">1</definedName>
    <definedName name="_AtRisk_SimSetting_ReportOptionCustomItemGraphFormat02" hidden="1">1</definedName>
    <definedName name="_AtRisk_SimSetting_ReportOptionCustomItemGraphFormat03" hidden="1">1</definedName>
    <definedName name="_AtRisk_SimSetting_ReportOptionCustomItemGraphFormat04" hidden="1">1</definedName>
    <definedName name="_AtRisk_SimSetting_ReportOptionCustomItemGraphFormat05" hidden="1">1</definedName>
    <definedName name="_AtRisk_SimSetting_ReportOptionCustomItemGraphFormat06" hidden="1">1</definedName>
    <definedName name="_AtRisk_SimSetting_ReportOptionCustomItemItemIndex01" hidden="1">0</definedName>
    <definedName name="_AtRisk_SimSetting_ReportOptionCustomItemItemIndex02" hidden="1">1</definedName>
    <definedName name="_AtRisk_SimSetting_ReportOptionCustomItemItemIndex03" hidden="1">2</definedName>
    <definedName name="_AtRisk_SimSetting_ReportOptionCustomItemItemIndex04" hidden="1">3</definedName>
    <definedName name="_AtRisk_SimSetting_ReportOptionCustomItemItemIndex05" hidden="1">4</definedName>
    <definedName name="_AtRisk_SimSetting_ReportOptionCustomItemItemIndex06" hidden="1">5</definedName>
    <definedName name="_AtRisk_SimSetting_ReportOptionCustomItemItemSize01" hidden="1">0</definedName>
    <definedName name="_AtRisk_SimSetting_ReportOptionCustomItemItemSize02" hidden="1">0</definedName>
    <definedName name="_AtRisk_SimSetting_ReportOptionCustomItemItemSize03" hidden="1">0</definedName>
    <definedName name="_AtRisk_SimSetting_ReportOptionCustomItemItemSize04" hidden="1">0</definedName>
    <definedName name="_AtRisk_SimSetting_ReportOptionCustomItemItemSize05" hidden="1">0</definedName>
    <definedName name="_AtRisk_SimSetting_ReportOptionCustomItemItemSize06" hidden="1">0</definedName>
    <definedName name="_AtRisk_SimSetting_ReportOptionCustomItemItemType01" hidden="1">1</definedName>
    <definedName name="_AtRisk_SimSetting_ReportOptionCustomItemItemType02" hidden="1">5</definedName>
    <definedName name="_AtRisk_SimSetting_ReportOptionCustomItemItemType03" hidden="1">1</definedName>
    <definedName name="_AtRisk_SimSetting_ReportOptionCustomItemItemType04" hidden="1">3</definedName>
    <definedName name="_AtRisk_SimSetting_ReportOptionCustomItemItemType05" hidden="1">2</definedName>
    <definedName name="_AtRisk_SimSetting_ReportOptionCustomItemItemType06" hidden="1">4</definedName>
    <definedName name="_AtRisk_SimSetting_ReportOptionCustomItemLegendType01" hidden="1">0</definedName>
    <definedName name="_AtRisk_SimSetting_ReportOptionCustomItemLegendType02" hidden="1">0</definedName>
    <definedName name="_AtRisk_SimSetting_ReportOptionCustomItemLegendType03" hidden="1">0</definedName>
    <definedName name="_AtRisk_SimSetting_ReportOptionCustomItemLegendType04" hidden="1">0</definedName>
    <definedName name="_AtRisk_SimSetting_ReportOptionCustomItemLegendType05" hidden="1">0</definedName>
    <definedName name="_AtRisk_SimSetting_ReportOptionCustomItemLegendType06" hidden="1">0</definedName>
    <definedName name="_AtRisk_SimSetting_ReportOptionCustomItemsCount" hidden="1">0</definedName>
    <definedName name="_AtRisk_SimSetting_ReportOptionCustomItemSensitivityFormat01" hidden="1">1</definedName>
    <definedName name="_AtRisk_SimSetting_ReportOptionCustomItemSensitivityFormat02" hidden="1">1</definedName>
    <definedName name="_AtRisk_SimSetting_ReportOptionCustomItemSensitivityFormat03" hidden="1">1</definedName>
    <definedName name="_AtRisk_SimSetting_ReportOptionCustomItemSensitivityFormat04" hidden="1">1</definedName>
    <definedName name="_AtRisk_SimSetting_ReportOptionCustomItemSensitivityFormat05" hidden="1">1</definedName>
    <definedName name="_AtRisk_SimSetting_ReportOptionCustomItemSensitivityFormat06" hidden="1">1</definedName>
    <definedName name="_AtRisk_SimSetting_ReportOptionCustomItemSummaryGraphType01" hidden="1">0</definedName>
    <definedName name="_AtRisk_SimSetting_ReportOptionCustomItemSummaryGraphType02" hidden="1">0</definedName>
    <definedName name="_AtRisk_SimSetting_ReportOptionCustomItemSummaryGraphType03" hidden="1">0</definedName>
    <definedName name="_AtRisk_SimSetting_ReportOptionCustomItemSummaryGraphType04" hidden="1">0</definedName>
    <definedName name="_AtRisk_SimSetting_ReportOptionCustomItemSummaryGraphType05" hidden="1">0</definedName>
    <definedName name="_AtRisk_SimSetting_ReportOptionCustomItemSummaryGraphType06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0</definedName>
    <definedName name="_AtRisk_SimSetting_ReportOptionReportsFileType" hidden="1">1</definedName>
    <definedName name="_AtRisk_SimSetting_ReportOptionReportStyle" hidden="1">1</definedName>
    <definedName name="_AtRisk_SimSetting_ReportOptionSelectiveQR" hidden="1">FALSE</definedName>
    <definedName name="_AtRisk_SimSetting_ReportsList" hidden="1">0</definedName>
    <definedName name="_AtRisk_SimSetting_ShowSimulationProgressWindow" hidden="1">TRUE</definedName>
    <definedName name="_AtRisk_SimSetting_SimName001" hidden="1">"Full UCA - OHL=1.1"</definedName>
    <definedName name="_AtRisk_SimSetting_SimName002" hidden="1">"Full UCA - OHL=2.5"</definedName>
    <definedName name="_AtRisk_SimSetting_SimName003" hidden="1">"10% cut - OHL=1.1"</definedName>
    <definedName name="_AtRisk_SimSetting_SimName004" hidden="1">"10% cut - OHL=2.5"</definedName>
    <definedName name="_AtRisk_SimSetting_SimName005" hidden="1">"15% cut - OHL=1.1"</definedName>
    <definedName name="_AtRisk_SimSetting_SimName006" hidden="1">"15% cut - OHL=2.5"</definedName>
    <definedName name="_AtRisk_SimSetting_SimName007" hidden="1">"20% cut - OHL=1.1"</definedName>
    <definedName name="_AtRisk_SimSetting_SimName008" hidden="1">"20% cut - OHL=2.5"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example" hidden="1">#REF!</definedName>
    <definedName name="_Fill" hidden="1">#REF!</definedName>
    <definedName name="_xlnm._FilterDatabase" localSheetId="1" hidden="1">'1.2 Contents'!$A$8:$F$29</definedName>
    <definedName name="_xlnm._FilterDatabase" localSheetId="3" hidden="1">'1.4 Change Log'!$A$9:$G$9</definedName>
    <definedName name="_xlnm._FilterDatabase" localSheetId="5" hidden="1">'1.6 APM Cost Categories'!$A$8:$E$8</definedName>
    <definedName name="_xlnm._FilterDatabase" localSheetId="6" hidden="1">'1.7 BPDT to APM mapping'!$A$8:$C$8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Sort" hidden="1">#REF!</definedName>
    <definedName name="a" hidden="1">#REF!</definedName>
    <definedName name="AAA_duser" hidden="1">"OFF"</definedName>
    <definedName name="AAB_GSPPG" hidden="1">"AAB_Goldman Sachs PPG Chart Utilities 1.0g"</definedName>
    <definedName name="AccessDatabase" hidden="1">"C:\DATA\KEVIN\MODELS\Model 0218.mdb"</definedName>
    <definedName name="ACwvu.CapersView." hidden="1">#REF!</definedName>
    <definedName name="ACwvu.Japan_Capers_Ed_Pub." hidden="1">#REF!</definedName>
    <definedName name="ACwvu.KJP_CC." hidden="1">#REF!</definedName>
    <definedName name="APM_Category">'1.9 APM lookups'!$M$9:$M$21</definedName>
    <definedName name="APM_Sub_category">'1.9 APM lookups'!$O$9:$O$82</definedName>
    <definedName name="AS2DocOpenMode" hidden="1">"AS2DocumentEdit"</definedName>
    <definedName name="AssetClass" hidden="1">#REF!</definedName>
    <definedName name="AssetDesc" hidden="1">#REF!</definedName>
    <definedName name="b" localSheetId="1" hidden="1">{#N/A,#N/A,FALSE,"DI 2 YEAR MASTER SCHEDULE"}</definedName>
    <definedName name="b" localSheetId="5" hidden="1">{#N/A,#N/A,FALSE,"DI 2 YEAR MASTER SCHEDULE"}</definedName>
    <definedName name="b" localSheetId="6" hidden="1">{#N/A,#N/A,FALSE,"DI 2 YEAR MASTER SCHEDULE"}</definedName>
    <definedName name="b" hidden="1">{#N/A,#N/A,FALSE,"DI 2 YEAR MASTER SCHEDULE"}</definedName>
    <definedName name="b_1" localSheetId="5" hidden="1">{#N/A,#N/A,FALSE,"DI 2 YEAR MASTER SCHEDULE"}</definedName>
    <definedName name="b_1" localSheetId="6" hidden="1">{#N/A,#N/A,FALSE,"DI 2 YEAR MASTER SCHEDULE"}</definedName>
    <definedName name="b_1" hidden="1">{#N/A,#N/A,FALSE,"DI 2 YEAR MASTER SCHEDULE"}</definedName>
    <definedName name="bb" localSheetId="1" hidden="1">{#N/A,#N/A,FALSE,"PRJCTED MNTHLY QTY's"}</definedName>
    <definedName name="bb" localSheetId="5" hidden="1">{#N/A,#N/A,FALSE,"PRJCTED MNTHLY QTY's"}</definedName>
    <definedName name="bb" localSheetId="6" hidden="1">{#N/A,#N/A,FALSE,"PRJCTED MNTHLY QTY's"}</definedName>
    <definedName name="bb" hidden="1">{#N/A,#N/A,FALSE,"PRJCTED MNTHLY QTY's"}</definedName>
    <definedName name="bb_1" localSheetId="5" hidden="1">{#N/A,#N/A,FALSE,"PRJCTED MNTHLY QTY's"}</definedName>
    <definedName name="bb_1" localSheetId="6" hidden="1">{#N/A,#N/A,FALSE,"PRJCTED MNTHLY QTY's"}</definedName>
    <definedName name="bb_1" hidden="1">{#N/A,#N/A,FALSE,"PRJCTED MNTHLY QTY's"}</definedName>
    <definedName name="bbbb" localSheetId="1" hidden="1">{#N/A,#N/A,FALSE,"PRJCTED QTRLY QTY's"}</definedName>
    <definedName name="bbbb" localSheetId="5" hidden="1">{#N/A,#N/A,FALSE,"PRJCTED QTRLY QTY's"}</definedName>
    <definedName name="bbbb" localSheetId="6" hidden="1">{#N/A,#N/A,FALSE,"PRJCTED QTRLY QTY's"}</definedName>
    <definedName name="bbbb" hidden="1">{#N/A,#N/A,FALSE,"PRJCTED QTRLY QTY's"}</definedName>
    <definedName name="bbbb_1" localSheetId="5" hidden="1">{#N/A,#N/A,FALSE,"PRJCTED QTRLY QTY's"}</definedName>
    <definedName name="bbbb_1" localSheetId="6" hidden="1">{#N/A,#N/A,FALSE,"PRJCTED QTRLY QTY's"}</definedName>
    <definedName name="bbbb_1" hidden="1">{#N/A,#N/A,FALSE,"PRJCTED QTRLY QTY's"}</definedName>
    <definedName name="bbbbbb" localSheetId="1" hidden="1">{#N/A,#N/A,FALSE,"PRJCTED QTRLY QTY's"}</definedName>
    <definedName name="bbbbbb" localSheetId="5" hidden="1">{#N/A,#N/A,FALSE,"PRJCTED QTRLY QTY's"}</definedName>
    <definedName name="bbbbbb" localSheetId="6" hidden="1">{#N/A,#N/A,FALSE,"PRJCTED QTRLY QTY's"}</definedName>
    <definedName name="bbbbbb" hidden="1">{#N/A,#N/A,FALSE,"PRJCTED QTRLY QTY's"}</definedName>
    <definedName name="bbbbbb_1" localSheetId="5" hidden="1">{#N/A,#N/A,FALSE,"PRJCTED QTRLY QTY's"}</definedName>
    <definedName name="bbbbbb_1" localSheetId="6" hidden="1">{#N/A,#N/A,FALSE,"PRJCTED QTRLY QTY's"}</definedName>
    <definedName name="bbbbbb_1" hidden="1">{#N/A,#N/A,FALSE,"PRJCTED QTRLY QTY's"}</definedName>
    <definedName name="BExEZ4HBCC06708765M8A06KCR7P" hidden="1">#N/A</definedName>
    <definedName name="BLPH1" hidden="1">#REF!</definedName>
    <definedName name="BLPH10" hidden="1">#REF!</definedName>
    <definedName name="BLPH100" hidden="1">#REF!</definedName>
    <definedName name="BLPH101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7" hidden="1">#REF!</definedName>
    <definedName name="BLPH108" hidden="1">#REF!</definedName>
    <definedName name="BLPH109" hidden="1">#REF!</definedName>
    <definedName name="BLPH11" hidden="1">#REF!</definedName>
    <definedName name="BLPH110" hidden="1">#REF!</definedName>
    <definedName name="BLPH111" hidden="1">#REF!</definedName>
    <definedName name="BLPH112" hidden="1">#REF!</definedName>
    <definedName name="BLPH113" hidden="1">#REF!</definedName>
    <definedName name="BLPH114" hidden="1">#REF!</definedName>
    <definedName name="BLPH115" hidden="1">#REF!</definedName>
    <definedName name="BLPH116" hidden="1">#REF!</definedName>
    <definedName name="BLPH117" hidden="1">#REF!</definedName>
    <definedName name="BLPH118" hidden="1">#REF!</definedName>
    <definedName name="BLPH119" hidden="1">#REF!</definedName>
    <definedName name="BLPH12" hidden="1">#REF!</definedName>
    <definedName name="BLPH120" hidden="1">#REF!</definedName>
    <definedName name="BLPH121" hidden="1">#REF!</definedName>
    <definedName name="BLPH122" hidden="1">#REF!</definedName>
    <definedName name="BLPH123" hidden="1">#REF!</definedName>
    <definedName name="BLPH124" hidden="1">#REF!</definedName>
    <definedName name="BLPH125" hidden="1">#REF!</definedName>
    <definedName name="BLPH126" hidden="1">#REF!</definedName>
    <definedName name="BLPH127" hidden="1">#REF!</definedName>
    <definedName name="BLPH128" hidden="1">#REF!</definedName>
    <definedName name="BLPH129" hidden="1">#REF!</definedName>
    <definedName name="BLPH13" hidden="1">#REF!</definedName>
    <definedName name="BLPH130" hidden="1">#REF!</definedName>
    <definedName name="BLPH131" hidden="1">#REF!</definedName>
    <definedName name="BLPH132" hidden="1">#REF!</definedName>
    <definedName name="BLPH133" hidden="1">#REF!</definedName>
    <definedName name="BLPH134" hidden="1">#REF!</definedName>
    <definedName name="BLPH135" hidden="1">#REF!</definedName>
    <definedName name="BLPH136" hidden="1">#REF!</definedName>
    <definedName name="BLPH137" hidden="1">#REF!</definedName>
    <definedName name="BLPH138" hidden="1">#REF!</definedName>
    <definedName name="BLPH139" hidden="1">#REF!</definedName>
    <definedName name="BLPH14" hidden="1">#REF!</definedName>
    <definedName name="BLPH140" hidden="1">#REF!</definedName>
    <definedName name="BLPH141" hidden="1">#REF!</definedName>
    <definedName name="BLPH142" hidden="1">#REF!</definedName>
    <definedName name="BLPH143" hidden="1">#REF!</definedName>
    <definedName name="BLPH144" hidden="1">#REF!</definedName>
    <definedName name="BLPH145" hidden="1">#REF!</definedName>
    <definedName name="BLPH146" hidden="1">#REF!</definedName>
    <definedName name="BLPH147" hidden="1">#REF!</definedName>
    <definedName name="BLPH148" hidden="1">#REF!</definedName>
    <definedName name="BLPH149" hidden="1">#REF!</definedName>
    <definedName name="BLPH15" hidden="1">#REF!</definedName>
    <definedName name="BLPH150" hidden="1">#REF!</definedName>
    <definedName name="BLPH151" hidden="1">#REF!</definedName>
    <definedName name="BLPH152" hidden="1">#REF!</definedName>
    <definedName name="BLPH153" hidden="1">#REF!</definedName>
    <definedName name="BLPH154" hidden="1">#REF!</definedName>
    <definedName name="BLPH155" hidden="1">#REF!</definedName>
    <definedName name="BLPH156" hidden="1">#REF!</definedName>
    <definedName name="BLPH157" hidden="1">#REF!</definedName>
    <definedName name="BLPH158" hidden="1">#REF!</definedName>
    <definedName name="BLPH159" hidden="1">#REF!</definedName>
    <definedName name="BLPH16" hidden="1">#REF!</definedName>
    <definedName name="BLPH160" hidden="1">#REF!</definedName>
    <definedName name="BLPH161" hidden="1">#REF!</definedName>
    <definedName name="BLPH162" hidden="1">#REF!</definedName>
    <definedName name="BLPH163" hidden="1">#REF!</definedName>
    <definedName name="BLPH164" hidden="1">#REF!</definedName>
    <definedName name="BLPH165" hidden="1">#REF!</definedName>
    <definedName name="BLPH166" hidden="1">#REF!</definedName>
    <definedName name="BLPH167" hidden="1">#REF!</definedName>
    <definedName name="BLPH168" hidden="1">#REF!</definedName>
    <definedName name="BLPH169" hidden="1">#REF!</definedName>
    <definedName name="BLPH17" hidden="1">#REF!</definedName>
    <definedName name="BLPH170" hidden="1">#REF!</definedName>
    <definedName name="BLPH171" hidden="1">#REF!</definedName>
    <definedName name="BLPH172" hidden="1">#REF!</definedName>
    <definedName name="BLPH173" hidden="1">#REF!</definedName>
    <definedName name="BLPH174" hidden="1">#REF!</definedName>
    <definedName name="BLPH175" hidden="1">#REF!</definedName>
    <definedName name="BLPH176" hidden="1">#REF!</definedName>
    <definedName name="BLPH177" hidden="1">#REF!</definedName>
    <definedName name="BLPH178" hidden="1">#REF!</definedName>
    <definedName name="BLPH179" hidden="1">#REF!</definedName>
    <definedName name="BLPH18" hidden="1">#REF!</definedName>
    <definedName name="BLPH180" hidden="1">#REF!</definedName>
    <definedName name="BLPH181" hidden="1">#REF!</definedName>
    <definedName name="BLPH182" hidden="1">#REF!</definedName>
    <definedName name="BLPH183" hidden="1">#REF!</definedName>
    <definedName name="BLPH184" hidden="1">#REF!</definedName>
    <definedName name="BLPH185" hidden="1">#REF!</definedName>
    <definedName name="BLPH186" hidden="1">#REF!</definedName>
    <definedName name="BLPH187" hidden="1">#REF!</definedName>
    <definedName name="BLPH188" hidden="1">#REF!</definedName>
    <definedName name="BLPH189" hidden="1">#REF!</definedName>
    <definedName name="BLPH19" hidden="1">#REF!</definedName>
    <definedName name="BLPH190" hidden="1">#REF!</definedName>
    <definedName name="BLPH191" hidden="1">#REF!</definedName>
    <definedName name="BLPH192" hidden="1">#REF!</definedName>
    <definedName name="BLPH193" hidden="1">#REF!</definedName>
    <definedName name="BLPH194" hidden="1">#REF!</definedName>
    <definedName name="BLPH195" hidden="1">#REF!</definedName>
    <definedName name="BLPH196" hidden="1">#REF!</definedName>
    <definedName name="BLPH197" hidden="1">#REF!</definedName>
    <definedName name="BLPH198" hidden="1">#REF!</definedName>
    <definedName name="BLPH199" hidden="1">#REF!</definedName>
    <definedName name="BLPH2" hidden="1">#REF!</definedName>
    <definedName name="BLPH20" hidden="1">#REF!</definedName>
    <definedName name="BLPH200" hidden="1">#REF!</definedName>
    <definedName name="BLPH201" hidden="1">#REF!</definedName>
    <definedName name="BLPH202" hidden="1">#REF!</definedName>
    <definedName name="BLPH203" hidden="1">#REF!</definedName>
    <definedName name="BLPH204" hidden="1">#REF!</definedName>
    <definedName name="BLPH205" hidden="1">#REF!</definedName>
    <definedName name="BLPH206" hidden="1">#REF!</definedName>
    <definedName name="BLPH207" hidden="1">#REF!</definedName>
    <definedName name="BLPH208" hidden="1">#REF!</definedName>
    <definedName name="BLPH209" hidden="1">#REF!</definedName>
    <definedName name="BLPH21" hidden="1">#REF!</definedName>
    <definedName name="BLPH210" hidden="1">#REF!</definedName>
    <definedName name="BLPH211" hidden="1">#REF!</definedName>
    <definedName name="BLPH212" hidden="1">#REF!</definedName>
    <definedName name="BLPH213" hidden="1">#REF!</definedName>
    <definedName name="BLPH214" hidden="1">#REF!</definedName>
    <definedName name="BLPH215" hidden="1">#REF!</definedName>
    <definedName name="BLPH216" hidden="1">#REF!</definedName>
    <definedName name="BLPH217" hidden="1">#REF!</definedName>
    <definedName name="BLPH218" hidden="1">#REF!</definedName>
    <definedName name="BLPH219" hidden="1">#REF!</definedName>
    <definedName name="BLPH22" hidden="1">#REF!</definedName>
    <definedName name="BLPH220" hidden="1">#REF!</definedName>
    <definedName name="BLPH221" hidden="1">#REF!</definedName>
    <definedName name="BLPH222" hidden="1">#REF!</definedName>
    <definedName name="BLPH223" hidden="1">#REF!</definedName>
    <definedName name="BLPH224" hidden="1">#REF!</definedName>
    <definedName name="BLPH225" hidden="1">#REF!</definedName>
    <definedName name="BLPH226" hidden="1">#REF!</definedName>
    <definedName name="BLPH227" hidden="1">#REF!</definedName>
    <definedName name="BLPH228" hidden="1">#REF!</definedName>
    <definedName name="BLPH229" hidden="1">#REF!</definedName>
    <definedName name="BLPH23" hidden="1">#REF!</definedName>
    <definedName name="BLPH230" hidden="1">#REF!</definedName>
    <definedName name="BLPH231" hidden="1">#REF!</definedName>
    <definedName name="BLPH232" hidden="1">#REF!</definedName>
    <definedName name="BLPH233" hidden="1">#REF!</definedName>
    <definedName name="BLPH234" hidden="1">#REF!</definedName>
    <definedName name="BLPH235" hidden="1">#REF!</definedName>
    <definedName name="BLPH236" hidden="1">#REF!</definedName>
    <definedName name="BLPH237" hidden="1">#REF!</definedName>
    <definedName name="BLPH238" hidden="1">#REF!</definedName>
    <definedName name="BLPH239" hidden="1">#REF!</definedName>
    <definedName name="BLPH24" hidden="1">#REF!</definedName>
    <definedName name="BLPH240" hidden="1">#REF!</definedName>
    <definedName name="BLPH241" hidden="1">#REF!</definedName>
    <definedName name="BLPH242" hidden="1">#REF!</definedName>
    <definedName name="BLPH243" hidden="1">#REF!</definedName>
    <definedName name="BLPH244" hidden="1">#REF!</definedName>
    <definedName name="BLPH245" hidden="1">#REF!</definedName>
    <definedName name="BLPH246" hidden="1">#REF!</definedName>
    <definedName name="BLPH247" hidden="1">#REF!</definedName>
    <definedName name="BLPH248" hidden="1">#REF!</definedName>
    <definedName name="BLPH249" hidden="1">#REF!</definedName>
    <definedName name="BLPH25" hidden="1">#REF!</definedName>
    <definedName name="BLPH250" hidden="1">#REF!</definedName>
    <definedName name="BLPH251" hidden="1">#REF!</definedName>
    <definedName name="BLPH252" hidden="1">#REF!</definedName>
    <definedName name="BLPH253" hidden="1">#REF!</definedName>
    <definedName name="BLPH254" hidden="1">#REF!</definedName>
    <definedName name="BLPH255" hidden="1">#REF!</definedName>
    <definedName name="BLPH256" hidden="1">#REF!</definedName>
    <definedName name="BLPH257" hidden="1">#REF!</definedName>
    <definedName name="BLPH258" hidden="1">#REF!</definedName>
    <definedName name="BLPH259" hidden="1">#REF!</definedName>
    <definedName name="BLPH26" hidden="1">#REF!</definedName>
    <definedName name="BLPH260" hidden="1">#REF!</definedName>
    <definedName name="BLPH261" hidden="1">#REF!</definedName>
    <definedName name="BLPH262" hidden="1">#REF!</definedName>
    <definedName name="BLPH263" hidden="1">#REF!</definedName>
    <definedName name="BLPH264" hidden="1">#REF!</definedName>
    <definedName name="BLPH265" hidden="1">#REF!</definedName>
    <definedName name="BLPH266" hidden="1">#REF!</definedName>
    <definedName name="BLPH267" hidden="1">#REF!</definedName>
    <definedName name="BLPH268" hidden="1">#REF!</definedName>
    <definedName name="BLPH269" hidden="1">#REF!</definedName>
    <definedName name="BLPH27" hidden="1">#REF!</definedName>
    <definedName name="BLPH270" hidden="1">#REF!</definedName>
    <definedName name="BLPH271" hidden="1">#REF!</definedName>
    <definedName name="BLPH272" hidden="1">#REF!</definedName>
    <definedName name="BLPH273" hidden="1">#REF!</definedName>
    <definedName name="BLPH274" hidden="1">#REF!</definedName>
    <definedName name="BLPH275" hidden="1">#REF!</definedName>
    <definedName name="BLPH276" hidden="1">#REF!</definedName>
    <definedName name="BLPH277" hidden="1">#REF!</definedName>
    <definedName name="BLPH278" hidden="1">#REF!</definedName>
    <definedName name="BLPH279" hidden="1">#REF!</definedName>
    <definedName name="BLPH28" hidden="1">#REF!</definedName>
    <definedName name="BLPH280" hidden="1">#REF!</definedName>
    <definedName name="BLPH281" hidden="1">#REF!</definedName>
    <definedName name="BLPH282" hidden="1">#REF!</definedName>
    <definedName name="BLPH283" hidden="1">#REF!</definedName>
    <definedName name="BLPH284" hidden="1">#REF!</definedName>
    <definedName name="BLPH285" hidden="1">#REF!</definedName>
    <definedName name="BLPH286" hidden="1">#REF!</definedName>
    <definedName name="BLPH287" hidden="1">#REF!</definedName>
    <definedName name="BLPH288" hidden="1">#REF!</definedName>
    <definedName name="BLPH289" hidden="1">#REF!</definedName>
    <definedName name="BLPH29" hidden="1">#REF!</definedName>
    <definedName name="BLPH290" hidden="1">#REF!</definedName>
    <definedName name="BLPH291" hidden="1">#REF!</definedName>
    <definedName name="BLPH292" hidden="1">#REF!</definedName>
    <definedName name="BLPH293" hidden="1">#REF!</definedName>
    <definedName name="BLPH294" hidden="1">#REF!</definedName>
    <definedName name="BLPH295" hidden="1">#REF!</definedName>
    <definedName name="BLPH296" hidden="1">#REF!</definedName>
    <definedName name="BLPH297" hidden="1">#REF!</definedName>
    <definedName name="BLPH298" hidden="1">#REF!</definedName>
    <definedName name="BLPH299" hidden="1">#REF!</definedName>
    <definedName name="BLPH3" hidden="1">#REF!</definedName>
    <definedName name="BLPH30" hidden="1">#REF!</definedName>
    <definedName name="BLPH300" hidden="1">#REF!</definedName>
    <definedName name="BLPH301" hidden="1">#REF!</definedName>
    <definedName name="BLPH302" hidden="1">#REF!</definedName>
    <definedName name="BLPH303" hidden="1">#REF!</definedName>
    <definedName name="BLPH304" hidden="1">#REF!</definedName>
    <definedName name="BLPH305" hidden="1">#REF!</definedName>
    <definedName name="BLPH306" hidden="1">#REF!</definedName>
    <definedName name="BLPH307" hidden="1">#REF!</definedName>
    <definedName name="BLPH308" hidden="1">#REF!</definedName>
    <definedName name="BLPH309" hidden="1">#REF!</definedName>
    <definedName name="BLPH31" hidden="1">#REF!</definedName>
    <definedName name="BLPH310" hidden="1">#REF!</definedName>
    <definedName name="BLPH311" hidden="1">#REF!</definedName>
    <definedName name="BLPH312" hidden="1">#REF!</definedName>
    <definedName name="BLPH313" hidden="1">#REF!</definedName>
    <definedName name="BLPH314" hidden="1">#REF!</definedName>
    <definedName name="BLPH315" hidden="1">#REF!</definedName>
    <definedName name="BLPH316" hidden="1">#REF!</definedName>
    <definedName name="BLPH317" hidden="1">#REF!</definedName>
    <definedName name="BLPH318" hidden="1">#REF!</definedName>
    <definedName name="BLPH319" hidden="1">#REF!</definedName>
    <definedName name="BLPH32" hidden="1">#REF!</definedName>
    <definedName name="BLPH320" hidden="1">#REF!</definedName>
    <definedName name="BLPH321" hidden="1">#REF!</definedName>
    <definedName name="BLPH322" hidden="1">#REF!</definedName>
    <definedName name="BLPH323" hidden="1">#REF!</definedName>
    <definedName name="BLPH324" hidden="1">#REF!</definedName>
    <definedName name="BLPH325" hidden="1">#REF!</definedName>
    <definedName name="BLPH326" hidden="1">#REF!</definedName>
    <definedName name="BLPH327" hidden="1">#REF!</definedName>
    <definedName name="BLPH328" hidden="1">#REF!</definedName>
    <definedName name="BLPH329" hidden="1">#REF!</definedName>
    <definedName name="BLPH33" hidden="1">#REF!</definedName>
    <definedName name="BLPH330" hidden="1">#REF!</definedName>
    <definedName name="BLPH331" hidden="1">#REF!</definedName>
    <definedName name="BLPH332" hidden="1">#REF!</definedName>
    <definedName name="BLPH333" hidden="1">#REF!</definedName>
    <definedName name="BLPH334" hidden="1">#REF!</definedName>
    <definedName name="BLPH335" hidden="1">#REF!</definedName>
    <definedName name="BLPH336" hidden="1">#REF!</definedName>
    <definedName name="BLPH337" hidden="1">#REF!</definedName>
    <definedName name="BLPH338" hidden="1">#REF!</definedName>
    <definedName name="BLPH339" hidden="1">#REF!</definedName>
    <definedName name="BLPH34" hidden="1">#REF!</definedName>
    <definedName name="BLPH340" hidden="1">#REF!</definedName>
    <definedName name="BLPH341" hidden="1">#REF!</definedName>
    <definedName name="BLPH342" hidden="1">#REF!</definedName>
    <definedName name="BLPH343" hidden="1">#REF!</definedName>
    <definedName name="BLPH344" hidden="1">#REF!</definedName>
    <definedName name="BLPH345" hidden="1">#REF!</definedName>
    <definedName name="BLPH346" hidden="1">#REF!</definedName>
    <definedName name="BLPH347" hidden="1">#REF!</definedName>
    <definedName name="BLPH348" hidden="1">#REF!</definedName>
    <definedName name="BLPH349" hidden="1">#REF!</definedName>
    <definedName name="BLPH35" hidden="1">#REF!</definedName>
    <definedName name="BLPH350" hidden="1">#REF!</definedName>
    <definedName name="BLPH351" hidden="1">#REF!</definedName>
    <definedName name="BLPH352" hidden="1">#REF!</definedName>
    <definedName name="BLPH353" hidden="1">#REF!</definedName>
    <definedName name="BLPH354" hidden="1">#REF!</definedName>
    <definedName name="BLPH355" hidden="1">#REF!</definedName>
    <definedName name="BLPH356" hidden="1">#REF!</definedName>
    <definedName name="BLPH357" hidden="1">#REF!</definedName>
    <definedName name="BLPH358" hidden="1">#REF!</definedName>
    <definedName name="BLPH359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" hidden="1">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BLPR1020040129204514642" hidden="1">#REF!</definedName>
    <definedName name="BLPR1020040129204514642_1_5" hidden="1">#REF!</definedName>
    <definedName name="BLPR1020040129204514642_2_5" hidden="1">#REF!</definedName>
    <definedName name="BLPR1020040129204514642_3_5" hidden="1">#REF!</definedName>
    <definedName name="BLPR1020040129204514642_4_5" hidden="1">#REF!</definedName>
    <definedName name="BLPR1020040129204514642_5_5" hidden="1">#REF!</definedName>
    <definedName name="BLPR1120040129204514642" hidden="1">#REF!</definedName>
    <definedName name="BLPR1120040129204514642_1_5" hidden="1">#REF!</definedName>
    <definedName name="BLPR1120040129204514642_2_5" hidden="1">#REF!</definedName>
    <definedName name="BLPR1120040129204514642_3_5" hidden="1">#REF!</definedName>
    <definedName name="BLPR1120040129204514642_4_5" hidden="1">#REF!</definedName>
    <definedName name="BLPR1120040129204514642_5_5" hidden="1">#REF!</definedName>
    <definedName name="BLPR120040129203645421" hidden="1">#REF!</definedName>
    <definedName name="BLPR120040129203645421_1_4" hidden="1">#REF!</definedName>
    <definedName name="BLPR120040129203645421_2_4" hidden="1">#REF!</definedName>
    <definedName name="BLPR120040129203645421_3_4" hidden="1">#REF!</definedName>
    <definedName name="BLPR120040129203645421_4_4" hidden="1">#REF!</definedName>
    <definedName name="BLPR1220040129204514642" hidden="1">#REF!</definedName>
    <definedName name="BLPR1220040129204514642_1_5" hidden="1">#REF!</definedName>
    <definedName name="BLPR1220040129204514642_2_5" hidden="1">#REF!</definedName>
    <definedName name="BLPR1220040129204514642_3_5" hidden="1">#REF!</definedName>
    <definedName name="BLPR1220040129204514642_4_5" hidden="1">#REF!</definedName>
    <definedName name="BLPR1220040129204514642_5_5" hidden="1">#REF!</definedName>
    <definedName name="BLPR1320040129204514642" hidden="1">#REF!</definedName>
    <definedName name="BLPR1320040129204514642_1_5" hidden="1">#REF!</definedName>
    <definedName name="BLPR1320040129204514642_2_5" hidden="1">#REF!</definedName>
    <definedName name="BLPR1320040129204514642_3_5" hidden="1">#REF!</definedName>
    <definedName name="BLPR1320040129204514642_4_5" hidden="1">#REF!</definedName>
    <definedName name="BLPR1320040129204514642_5_5" hidden="1">#REF!</definedName>
    <definedName name="BLPR1420040129204514642" hidden="1">#REF!</definedName>
    <definedName name="BLPR1420040129204514642_1_5" hidden="1">#REF!</definedName>
    <definedName name="BLPR1420040129204514642_2_5" hidden="1">#REF!</definedName>
    <definedName name="BLPR1420040129204514642_3_5" hidden="1">#REF!</definedName>
    <definedName name="BLPR1420040129204514642_4_5" hidden="1">#REF!</definedName>
    <definedName name="BLPR1420040129204514642_5_5" hidden="1">#REF!</definedName>
    <definedName name="BLPR1520040129204514652" hidden="1">#REF!</definedName>
    <definedName name="BLPR1520040129204514652_1_5" hidden="1">#REF!</definedName>
    <definedName name="BLPR1520040129204514652_2_5" hidden="1">#REF!</definedName>
    <definedName name="BLPR1520040129204514652_3_5" hidden="1">#REF!</definedName>
    <definedName name="BLPR1520040129204514652_4_5" hidden="1">#REF!</definedName>
    <definedName name="BLPR1520040129204514652_5_5" hidden="1">#REF!</definedName>
    <definedName name="BLPR1620040129204514652" hidden="1">#REF!</definedName>
    <definedName name="BLPR1620040129204514652_1_5" hidden="1">#REF!</definedName>
    <definedName name="BLPR1620040129204514652_2_5" hidden="1">#REF!</definedName>
    <definedName name="BLPR1620040129204514652_3_5" hidden="1">#REF!</definedName>
    <definedName name="BLPR1620040129204514652_4_5" hidden="1">#REF!</definedName>
    <definedName name="BLPR1620040129204514652_5_5" hidden="1">#REF!</definedName>
    <definedName name="BLPR1720040129204514652" hidden="1">#REF!</definedName>
    <definedName name="BLPR1720040129204514652_1_5" hidden="1">#REF!</definedName>
    <definedName name="BLPR1720040129204514652_2_5" hidden="1">#REF!</definedName>
    <definedName name="BLPR1720040129204514652_3_5" hidden="1">#REF!</definedName>
    <definedName name="BLPR1720040129204514652_4_5" hidden="1">#REF!</definedName>
    <definedName name="BLPR1720040129204514652_5_5" hidden="1">#REF!</definedName>
    <definedName name="BLPR1820040129204514652" hidden="1">#REF!</definedName>
    <definedName name="BLPR1820040129204514652_1_5" hidden="1">#REF!</definedName>
    <definedName name="BLPR1820040129204514652_2_5" hidden="1">#REF!</definedName>
    <definedName name="BLPR1820040129204514652_3_5" hidden="1">#REF!</definedName>
    <definedName name="BLPR1820040129204514652_4_5" hidden="1">#REF!</definedName>
    <definedName name="BLPR1820040129204514652_5_5" hidden="1">#REF!</definedName>
    <definedName name="BLPR1920040129204514652" hidden="1">#REF!</definedName>
    <definedName name="BLPR1920040129204514652_1_5" hidden="1">#REF!</definedName>
    <definedName name="BLPR1920040129204514652_2_5" hidden="1">#REF!</definedName>
    <definedName name="BLPR1920040129204514652_3_5" hidden="1">#REF!</definedName>
    <definedName name="BLPR1920040129204514652_4_5" hidden="1">#REF!</definedName>
    <definedName name="BLPR1920040129204514652_5_5" hidden="1">#REF!</definedName>
    <definedName name="BLPR2020040129204514652" hidden="1">#REF!</definedName>
    <definedName name="BLPR2020040129204514652_1_5" hidden="1">#REF!</definedName>
    <definedName name="BLPR2020040129204514652_2_5" hidden="1">#REF!</definedName>
    <definedName name="BLPR2020040129204514652_3_5" hidden="1">#REF!</definedName>
    <definedName name="BLPR2020040129204514652_4_5" hidden="1">#REF!</definedName>
    <definedName name="BLPR2020040129204514652_5_5" hidden="1">#REF!</definedName>
    <definedName name="BLPR2120040129204514652" hidden="1">#REF!</definedName>
    <definedName name="BLPR2120040129204514652_1_5" hidden="1">#REF!</definedName>
    <definedName name="BLPR2120040129204514652_2_5" hidden="1">#REF!</definedName>
    <definedName name="BLPR2120040129204514652_3_5" hidden="1">#REF!</definedName>
    <definedName name="BLPR2120040129204514652_4_5" hidden="1">#REF!</definedName>
    <definedName name="BLPR2120040129204514652_5_5" hidden="1">#REF!</definedName>
    <definedName name="BLPR220040129203645421" hidden="1">#REF!</definedName>
    <definedName name="BLPR220040129203645421_1_4" hidden="1">#REF!</definedName>
    <definedName name="BLPR220040129203645421_2_4" hidden="1">#REF!</definedName>
    <definedName name="BLPR220040129203645421_3_4" hidden="1">#REF!</definedName>
    <definedName name="BLPR220040129203645421_4_4" hidden="1">#REF!</definedName>
    <definedName name="BLPR2220040129204514652" hidden="1">#REF!</definedName>
    <definedName name="BLPR2220040129204514652_1_5" hidden="1">#REF!</definedName>
    <definedName name="BLPR2220040129204514652_2_5" hidden="1">#REF!</definedName>
    <definedName name="BLPR2220040129204514652_3_5" hidden="1">#REF!</definedName>
    <definedName name="BLPR2220040129204514652_4_5" hidden="1">#REF!</definedName>
    <definedName name="BLPR2220040129204514652_5_5" hidden="1">#REF!</definedName>
    <definedName name="BLPR2320040129204514662" hidden="1">#REF!</definedName>
    <definedName name="BLPR2320040129204514662_1_5" hidden="1">#REF!</definedName>
    <definedName name="BLPR2320040129204514662_2_5" hidden="1">#REF!</definedName>
    <definedName name="BLPR2320040129204514662_3_5" hidden="1">#REF!</definedName>
    <definedName name="BLPR2320040129204514662_4_5" hidden="1">#REF!</definedName>
    <definedName name="BLPR2320040129204514662_5_5" hidden="1">#REF!</definedName>
    <definedName name="BLPR2420040129204514662" hidden="1">#REF!</definedName>
    <definedName name="BLPR2420040129204514662_1_5" hidden="1">#REF!</definedName>
    <definedName name="BLPR2420040129204514662_2_5" hidden="1">#REF!</definedName>
    <definedName name="BLPR2420040129204514662_3_5" hidden="1">#REF!</definedName>
    <definedName name="BLPR2420040129204514662_4_5" hidden="1">#REF!</definedName>
    <definedName name="BLPR2420040129204514662_5_5" hidden="1">#REF!</definedName>
    <definedName name="BLPR2520040129204514662" hidden="1">#REF!</definedName>
    <definedName name="BLPR2520040129204514662_1_5" hidden="1">#REF!</definedName>
    <definedName name="BLPR2520040129204514662_2_5" hidden="1">#REF!</definedName>
    <definedName name="BLPR2520040129204514662_3_5" hidden="1">#REF!</definedName>
    <definedName name="BLPR2520040129204514662_4_5" hidden="1">#REF!</definedName>
    <definedName name="BLPR2520040129204514662_5_5" hidden="1">#REF!</definedName>
    <definedName name="BLPR2620040129204514662" hidden="1">#REF!</definedName>
    <definedName name="BLPR2620040129204514662_1_5" hidden="1">#REF!</definedName>
    <definedName name="BLPR2620040129204514662_2_5" hidden="1">#REF!</definedName>
    <definedName name="BLPR2620040129204514662_3_5" hidden="1">#REF!</definedName>
    <definedName name="BLPR2620040129204514662_4_5" hidden="1">#REF!</definedName>
    <definedName name="BLPR2620040129204514662_5_5" hidden="1">#REF!</definedName>
    <definedName name="BLPR2720040129204514662" hidden="1">#REF!</definedName>
    <definedName name="BLPR2720040129204514662_1_5" hidden="1">#REF!</definedName>
    <definedName name="BLPR2720040129204514662_2_5" hidden="1">#REF!</definedName>
    <definedName name="BLPR2720040129204514662_3_5" hidden="1">#REF!</definedName>
    <definedName name="BLPR2720040129204514662_4_5" hidden="1">#REF!</definedName>
    <definedName name="BLPR2720040129204514662_5_5" hidden="1">#REF!</definedName>
    <definedName name="BLPR2820040129204514662" hidden="1">#REF!</definedName>
    <definedName name="BLPR2820040129204514662_1_5" hidden="1">#REF!</definedName>
    <definedName name="BLPR2820040129204514662_2_5" hidden="1">#REF!</definedName>
    <definedName name="BLPR2820040129204514662_3_5" hidden="1">#REF!</definedName>
    <definedName name="BLPR2820040129204514662_4_5" hidden="1">#REF!</definedName>
    <definedName name="BLPR2820040129204514662_5_5" hidden="1">#REF!</definedName>
    <definedName name="BLPR2920040129204514662" hidden="1">#REF!</definedName>
    <definedName name="BLPR2920040129204514662_1_5" hidden="1">#REF!</definedName>
    <definedName name="BLPR2920040129204514662_2_5" hidden="1">#REF!</definedName>
    <definedName name="BLPR2920040129204514662_3_5" hidden="1">#REF!</definedName>
    <definedName name="BLPR2920040129204514662_4_5" hidden="1">#REF!</definedName>
    <definedName name="BLPR2920040129204514662_5_5" hidden="1">#REF!</definedName>
    <definedName name="BLPR3020040129204514672" hidden="1">#REF!</definedName>
    <definedName name="BLPR3020040129204514672_1_5" hidden="1">#REF!</definedName>
    <definedName name="BLPR3020040129204514672_2_5" hidden="1">#REF!</definedName>
    <definedName name="BLPR3020040129204514672_3_5" hidden="1">#REF!</definedName>
    <definedName name="BLPR3020040129204514672_4_5" hidden="1">#REF!</definedName>
    <definedName name="BLPR3020040129204514672_5_5" hidden="1">#REF!</definedName>
    <definedName name="BLPR3120040129204514692" hidden="1">#REF!</definedName>
    <definedName name="BLPR3120040129204514692_1_1" hidden="1">#REF!</definedName>
    <definedName name="BLPR320040129203645431" hidden="1">#REF!</definedName>
    <definedName name="BLPR320040129203645431_1_4" hidden="1">#REF!</definedName>
    <definedName name="BLPR320040129203645431_2_4" hidden="1">#REF!</definedName>
    <definedName name="BLPR320040129203645431_3_4" hidden="1">#REF!</definedName>
    <definedName name="BLPR320040129203645431_4_4" hidden="1">#REF!</definedName>
    <definedName name="BLPR3220040129204514692" hidden="1">#REF!</definedName>
    <definedName name="BLPR3220040129204514692_1_1" hidden="1">#REF!</definedName>
    <definedName name="BLPR3320040129204514702" hidden="1">#REF!</definedName>
    <definedName name="BLPR3320040129204514702_1_1" hidden="1">#REF!</definedName>
    <definedName name="BLPR3420040129204514702" hidden="1">#REF!</definedName>
    <definedName name="BLPR3420040129204514702_1_1" hidden="1">#REF!</definedName>
    <definedName name="BLPR3520040129204514702" hidden="1">#REF!</definedName>
    <definedName name="BLPR3520040129204514702_1_1" hidden="1">#REF!</definedName>
    <definedName name="BLPR420040129203645431" hidden="1">#REF!</definedName>
    <definedName name="BLPR420040129203645431_1_4" hidden="1">#REF!</definedName>
    <definedName name="BLPR420040129203645431_2_4" hidden="1">#REF!</definedName>
    <definedName name="BLPR420040129203645431_3_4" hidden="1">#REF!</definedName>
    <definedName name="BLPR420040129203645431_4_4" hidden="1">#REF!</definedName>
    <definedName name="BLPR520040129203645441" hidden="1">#REF!</definedName>
    <definedName name="BLPR520040129203645441_1_4" hidden="1">#REF!</definedName>
    <definedName name="BLPR520040129203645441_2_4" hidden="1">#REF!</definedName>
    <definedName name="BLPR520040129203645441_3_4" hidden="1">#REF!</definedName>
    <definedName name="BLPR520040129203645441_4_4" hidden="1">#REF!</definedName>
    <definedName name="BLPR620040129204149993" hidden="1">#REF!</definedName>
    <definedName name="BLPR620040129204149993_1_5" hidden="1">#REF!</definedName>
    <definedName name="BLPR620040129204149993_2_5" hidden="1">#REF!</definedName>
    <definedName name="BLPR620040129204149993_3_5" hidden="1">#REF!</definedName>
    <definedName name="BLPR620040129204149993_4_5" hidden="1">#REF!</definedName>
    <definedName name="BLPR620040129204149993_5_5" hidden="1">#REF!</definedName>
    <definedName name="BLPR720040129204514631" hidden="1">#REF!</definedName>
    <definedName name="BLPR720040129204514631_1_5" hidden="1">#REF!</definedName>
    <definedName name="BLPR720040129204514631_2_5" hidden="1">#REF!</definedName>
    <definedName name="BLPR720040129204514631_3_5" hidden="1">#REF!</definedName>
    <definedName name="BLPR720040129204514631_4_5" hidden="1">#REF!</definedName>
    <definedName name="BLPR720040129204514631_5_5" hidden="1">#REF!</definedName>
    <definedName name="BLPR820040129204514642" hidden="1">#REF!</definedName>
    <definedName name="BLPR820040129204514642_1_5" hidden="1">#REF!</definedName>
    <definedName name="BLPR820040129204514642_2_5" hidden="1">#REF!</definedName>
    <definedName name="BLPR820040129204514642_3_5" hidden="1">#REF!</definedName>
    <definedName name="BLPR820040129204514642_4_5" hidden="1">#REF!</definedName>
    <definedName name="BLPR820040129204514642_5_5" hidden="1">#REF!</definedName>
    <definedName name="BLPR920040129204514642" hidden="1">#REF!</definedName>
    <definedName name="BLPR920040129204514642_1_5" hidden="1">#REF!</definedName>
    <definedName name="BLPR920040129204514642_2_5" hidden="1">#REF!</definedName>
    <definedName name="BLPR920040129204514642_3_5" hidden="1">#REF!</definedName>
    <definedName name="BLPR920040129204514642_4_5" hidden="1">#REF!</definedName>
    <definedName name="BLPR920040129204514642_5_5" hidden="1">#REF!</definedName>
    <definedName name="Cwvu.CapersView." hidden="1">#REF!</definedName>
    <definedName name="Cwvu.Japan_Capers_Ed_Pub." hidden="1">#REF!</definedName>
    <definedName name="Distribution" hidden="1">#REF!</definedName>
    <definedName name="EV__EVCOM_OPTIONS__" hidden="1">8</definedName>
    <definedName name="EV__EXPOPTIONS__" hidden="1">1</definedName>
    <definedName name="EV__LASTREFTIME__" hidden="1">42832.5110300926</definedName>
    <definedName name="EV__MAXEXPCOLS__" hidden="1">100</definedName>
    <definedName name="EV__MAXEXPROWS__" hidden="1">3000</definedName>
    <definedName name="EV__MEMORYCVW__" hidden="1">0</definedName>
    <definedName name="EV__USERCHANGEOPTIONS__" hidden="1">1</definedName>
    <definedName name="EV__WBEVMODE__" hidden="1">0</definedName>
    <definedName name="EV__WBREFOPTIONS__" hidden="1">134217728</definedName>
    <definedName name="EV__WBVERSION__" hidden="1">0</definedName>
    <definedName name="EV_LASTREFTIME_2" hidden="1">40324.6713773148</definedName>
    <definedName name="ExtraProfiles" hidden="1">#REF!</definedName>
    <definedName name="f" localSheetId="1" hidden="1">{"'PRODUCTIONCOST SHEET'!$B$3:$G$48"}</definedName>
    <definedName name="f" localSheetId="5" hidden="1">{"'PRODUCTIONCOST SHEET'!$B$3:$G$48"}</definedName>
    <definedName name="f" localSheetId="6" hidden="1">{"'PRODUCTIONCOST SHEET'!$B$3:$G$48"}</definedName>
    <definedName name="f" hidden="1">{"'PRODUCTIONCOST SHEET'!$B$3:$G$48"}</definedName>
    <definedName name="f_1" localSheetId="5" hidden="1">{"'PRODUCTIONCOST SHEET'!$B$3:$G$48"}</definedName>
    <definedName name="f_1" localSheetId="6" hidden="1">{"'PRODUCTIONCOST SHEET'!$B$3:$G$48"}</definedName>
    <definedName name="f_1" hidden="1">{"'PRODUCTIONCOST SHEET'!$B$3:$G$48"}</definedName>
    <definedName name="ff" localSheetId="1" hidden="1">{#N/A,#N/A,FALSE,"PRJCTED MNTHLY QTY's"}</definedName>
    <definedName name="ff" localSheetId="5" hidden="1">{#N/A,#N/A,FALSE,"PRJCTED MNTHLY QTY's"}</definedName>
    <definedName name="ff" localSheetId="6" hidden="1">{#N/A,#N/A,FALSE,"PRJCTED MNTHLY QTY's"}</definedName>
    <definedName name="ff" hidden="1">{#N/A,#N/A,FALSE,"PRJCTED MNTHLY QTY's"}</definedName>
    <definedName name="ff_1" localSheetId="5" hidden="1">{#N/A,#N/A,FALSE,"PRJCTED MNTHLY QTY's"}</definedName>
    <definedName name="ff_1" localSheetId="6" hidden="1">{#N/A,#N/A,FALSE,"PRJCTED MNTHLY QTY's"}</definedName>
    <definedName name="ff_1" hidden="1">{#N/A,#N/A,FALSE,"PRJCTED MNTHLY QTY's"}</definedName>
    <definedName name="fffff" localSheetId="1" hidden="1">{#N/A,#N/A,FALSE,"PRJCTED QTRLY QTY's"}</definedName>
    <definedName name="fffff" localSheetId="5" hidden="1">{#N/A,#N/A,FALSE,"PRJCTED QTRLY QTY's"}</definedName>
    <definedName name="fffff" localSheetId="6" hidden="1">{#N/A,#N/A,FALSE,"PRJCTED QTRLY QTY's"}</definedName>
    <definedName name="fffff" hidden="1">{#N/A,#N/A,FALSE,"PRJCTED QTRLY QTY's"}</definedName>
    <definedName name="fffff_1" localSheetId="5" hidden="1">{#N/A,#N/A,FALSE,"PRJCTED QTRLY QTY's"}</definedName>
    <definedName name="fffff_1" localSheetId="6" hidden="1">{#N/A,#N/A,FALSE,"PRJCTED QTRLY QTY's"}</definedName>
    <definedName name="fffff_1" hidden="1">{#N/A,#N/A,FALSE,"PRJCTED QTRLY QTY's"}</definedName>
    <definedName name="gjk" localSheetId="1" hidden="1">{#N/A,#N/A,FALSE,"DI 2 YEAR MASTER SCHEDULE"}</definedName>
    <definedName name="gjk" localSheetId="5" hidden="1">{#N/A,#N/A,FALSE,"DI 2 YEAR MASTER SCHEDULE"}</definedName>
    <definedName name="gjk" localSheetId="6" hidden="1">{#N/A,#N/A,FALSE,"DI 2 YEAR MASTER SCHEDULE"}</definedName>
    <definedName name="gjk" hidden="1">{#N/A,#N/A,FALSE,"DI 2 YEAR MASTER SCHEDULE"}</definedName>
    <definedName name="gjk_1" localSheetId="5" hidden="1">{#N/A,#N/A,FALSE,"DI 2 YEAR MASTER SCHEDULE"}</definedName>
    <definedName name="gjk_1" localSheetId="6" hidden="1">{#N/A,#N/A,FALSE,"DI 2 YEAR MASTER SCHEDULE"}</definedName>
    <definedName name="gjk_1" hidden="1">{#N/A,#N/A,FALSE,"DI 2 YEAR MASTER SCHEDULE"}</definedName>
    <definedName name="gwge" hidden="1">#REF!</definedName>
    <definedName name="hh" localSheetId="1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hh" localSheetId="5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hh" localSheetId="6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hh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hh_1" localSheetId="5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hh_1" localSheetId="6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hh_1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HTML_CodePage" hidden="1">1252</definedName>
    <definedName name="HTML_Control" localSheetId="1" hidden="1">{"'PRODUCTIONCOST SHEET'!$B$3:$G$48"}</definedName>
    <definedName name="HTML_Control" localSheetId="5" hidden="1">{"'PRODUCTIONCOST SHEET'!$B$3:$G$48"}</definedName>
    <definedName name="HTML_Control" localSheetId="6" hidden="1">{"'PRODUCTIONCOST SHEET'!$B$3:$G$48"}</definedName>
    <definedName name="HTML_Control" hidden="1">{"'PRODUCTIONCOST SHEET'!$B$3:$G$48"}</definedName>
    <definedName name="HTML_Control_1" localSheetId="5" hidden="1">{"'PRODUCTIONCOST SHEET'!$B$3:$G$48"}</definedName>
    <definedName name="HTML_Control_1" localSheetId="6" hidden="1">{"'PRODUCTIONCOST SHEET'!$B$3:$G$48"}</definedName>
    <definedName name="HTML_Control_1" hidden="1">{"'PRODUCTIONCOST SHEET'!$B$3:$G$48"}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"06/22/2018 13:52:39"</definedName>
    <definedName name="IQ_QTD" hidden="1">750000</definedName>
    <definedName name="IQ_TODAY" hidden="1">0</definedName>
    <definedName name="IQ_YTDMONTH" hidden="1">130000</definedName>
    <definedName name="jj" hidden="1">#REF!</definedName>
    <definedName name="l" localSheetId="1" hidden="1">{#N/A,#N/A,FALSE,"DI 2 YEAR MASTER SCHEDULE"}</definedName>
    <definedName name="l" localSheetId="5" hidden="1">{#N/A,#N/A,FALSE,"DI 2 YEAR MASTER SCHEDULE"}</definedName>
    <definedName name="l" localSheetId="6" hidden="1">{#N/A,#N/A,FALSE,"DI 2 YEAR MASTER SCHEDULE"}</definedName>
    <definedName name="l" hidden="1">{#N/A,#N/A,FALSE,"DI 2 YEAR MASTER SCHEDULE"}</definedName>
    <definedName name="l_1" localSheetId="5" hidden="1">{#N/A,#N/A,FALSE,"DI 2 YEAR MASTER SCHEDULE"}</definedName>
    <definedName name="l_1" localSheetId="6" hidden="1">{#N/A,#N/A,FALSE,"DI 2 YEAR MASTER SCHEDULE"}</definedName>
    <definedName name="l_1" hidden="1">{#N/A,#N/A,FALSE,"DI 2 YEAR MASTER SCHEDULE"}</definedName>
    <definedName name="ListOffset" hidden="1">1</definedName>
    <definedName name="lkl" localSheetId="1" hidden="1">{#N/A,#N/A,FALSE,"DI 2 YEAR MASTER SCHEDULE"}</definedName>
    <definedName name="lkl" localSheetId="5" hidden="1">{#N/A,#N/A,FALSE,"DI 2 YEAR MASTER SCHEDULE"}</definedName>
    <definedName name="lkl" localSheetId="6" hidden="1">{#N/A,#N/A,FALSE,"DI 2 YEAR MASTER SCHEDULE"}</definedName>
    <definedName name="lkl" hidden="1">{#N/A,#N/A,FALSE,"DI 2 YEAR MASTER SCHEDULE"}</definedName>
    <definedName name="lkl_1" localSheetId="5" hidden="1">{#N/A,#N/A,FALSE,"DI 2 YEAR MASTER SCHEDULE"}</definedName>
    <definedName name="lkl_1" localSheetId="6" hidden="1">{#N/A,#N/A,FALSE,"DI 2 YEAR MASTER SCHEDULE"}</definedName>
    <definedName name="lkl_1" hidden="1">{#N/A,#N/A,FALSE,"DI 2 YEAR MASTER SCHEDULE"}</definedName>
    <definedName name="MEWarning" hidden="1">0</definedName>
    <definedName name="mm" localSheetId="1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mm" localSheetId="5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mm" localSheetId="6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mm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mm_1" localSheetId="5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mm_1" localSheetId="6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mm_1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mmmm" localSheetId="1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mmmm" localSheetId="5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mmmm" localSheetId="6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mmmm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mmmm_1" localSheetId="5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mmmm_1" localSheetId="6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mmmm_1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nn" localSheetId="1" hidden="1">{#N/A,#N/A,FALSE,"PRJCTED QTRLY $'s"}</definedName>
    <definedName name="nn" localSheetId="5" hidden="1">{#N/A,#N/A,FALSE,"PRJCTED QTRLY $'s"}</definedName>
    <definedName name="nn" localSheetId="6" hidden="1">{#N/A,#N/A,FALSE,"PRJCTED QTRLY $'s"}</definedName>
    <definedName name="nn" hidden="1">{#N/A,#N/A,FALSE,"PRJCTED QTRLY $'s"}</definedName>
    <definedName name="nn_1" localSheetId="5" hidden="1">{#N/A,#N/A,FALSE,"PRJCTED QTRLY $'s"}</definedName>
    <definedName name="nn_1" localSheetId="6" hidden="1">{#N/A,#N/A,FALSE,"PRJCTED QTRLY $'s"}</definedName>
    <definedName name="nn_1" hidden="1">{#N/A,#N/A,FALSE,"PRJCTED QTRLY $'s"}</definedName>
    <definedName name="Pal_Workbook_GUID" hidden="1">"LJ9YVKRJVQ1A1KNUG7XIT5A9"</definedName>
    <definedName name="Pop" hidden="1">#REF!</definedName>
    <definedName name="Population" hidden="1">#REF!</definedName>
    <definedName name="Profiles" hidden="1">#REF!</definedName>
    <definedName name="Projections" hidden="1">#REF!</definedName>
    <definedName name="qs" localSheetId="1" hidden="1">{#N/A,#N/A,FALSE,"PRJCTED MNTHLY QTY's"}</definedName>
    <definedName name="qs" localSheetId="5" hidden="1">{#N/A,#N/A,FALSE,"PRJCTED MNTHLY QTY's"}</definedName>
    <definedName name="qs" localSheetId="6" hidden="1">{#N/A,#N/A,FALSE,"PRJCTED MNTHLY QTY's"}</definedName>
    <definedName name="qs" hidden="1">{#N/A,#N/A,FALSE,"PRJCTED MNTHLY QTY's"}</definedName>
    <definedName name="qs_1" localSheetId="5" hidden="1">{#N/A,#N/A,FALSE,"PRJCTED MNTHLY QTY's"}</definedName>
    <definedName name="qs_1" localSheetId="6" hidden="1">{#N/A,#N/A,FALSE,"PRJCTED MNTHLY QTY's"}</definedName>
    <definedName name="qs_1" hidden="1">{#N/A,#N/A,FALSE,"PRJCTED MNTHLY QTY's"}</definedName>
    <definedName name="Results" hidden="1">#REF!</definedName>
    <definedName name="RiskAfterRecalcMacro" hidden="1">"Simulation"</definedName>
    <definedName name="RiskAfterSimMacro" hidden="1">""</definedName>
    <definedName name="riskATSSboxGraph" hidden="1">FALSE</definedName>
    <definedName name="riskATSSincludeSimtables" hidden="1">TRUE</definedName>
    <definedName name="riskATSSinputsGraphs" hidden="1">FALSE</definedName>
    <definedName name="riskATSSoutputStatistic" hidden="1">3</definedName>
    <definedName name="riskATSSpercentChangeGraph" hidden="1">TRUE</definedName>
    <definedName name="riskATSSpercentileGraph" hidden="1">TRUE</definedName>
    <definedName name="riskATSSpercentileValue" hidden="1">0.5</definedName>
    <definedName name="riskATSSprintReport" hidden="1">FALSE</definedName>
    <definedName name="riskATSSreportsInActiveBook" hidden="1">FALSE</definedName>
    <definedName name="riskATSSreportsSelected" hidden="1">TRUE</definedName>
    <definedName name="riskATSSsummaryReport" hidden="1">TRUE</definedName>
    <definedName name="riskATSStornadoGraph" hidden="1">TRUE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</definedName>
    <definedName name="RiskNumSimulations" hidden="1">1</definedName>
    <definedName name="RiskPauseOnError" hidden="1">FALSE</definedName>
    <definedName name="RiskRunAfterRecalcMacro" hidden="1">TRUE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electedCell" hidden="1">"$K$45"</definedName>
    <definedName name="RiskSelectedNameCell1" hidden="1">"$H$45"</definedName>
    <definedName name="RiskSelectedNameCell2" hidden="1">"$D$19"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wvu.CapersView." hidden="1">#REF!</definedName>
    <definedName name="Rwvu.Japan_Capers_Ed_Pub." hidden="1">#REF!</definedName>
    <definedName name="Rwvu.KJP_CC." hidden="1">#REF!</definedName>
    <definedName name="SAPBEXhrIndnt" hidden="1">"Wide"</definedName>
    <definedName name="SAPBEXrevision" hidden="1">1</definedName>
    <definedName name="SAPBEXsysID" hidden="1">"BWP"</definedName>
    <definedName name="SAPBEXwbID" hidden="1">"3M0Y5JZ0K259IJHR15SO2N9QE"</definedName>
    <definedName name="SAPsysID" hidden="1">"708C5W7SBKP804JT78WJ0JNKI"</definedName>
    <definedName name="SAPwbID" hidden="1">"ARS"</definedName>
    <definedName name="solver_adj" hidden="1">#N/A</definedName>
    <definedName name="solver_lhs1" hidden="1">#REF!</definedName>
    <definedName name="solver_lhs2" hidden="1">#REF!</definedName>
    <definedName name="solver_lhs3" hidden="1">#REF!</definedName>
    <definedName name="solver_lhs4" hidden="1">#REF!</definedName>
    <definedName name="solver_num" hidden="1">1</definedName>
    <definedName name="solver_opt" hidden="1">#REF!</definedName>
    <definedName name="solver_rel1" hidden="1">1</definedName>
    <definedName name="solver_rel2" hidden="1">1</definedName>
    <definedName name="solver_rel3" hidden="1">3</definedName>
    <definedName name="solver_rel4" hidden="1">3</definedName>
    <definedName name="solver_rhs1" hidden="1">-100</definedName>
    <definedName name="solver_rhs2" hidden="1">-100</definedName>
    <definedName name="solver_rhs3" hidden="1">-100</definedName>
    <definedName name="solver_rhs4" hidden="1">-100</definedName>
    <definedName name="Swvu.CapersView." hidden="1">#REF!</definedName>
    <definedName name="Swvu.Japan_Capers_Ed_Pub." hidden="1">#REF!</definedName>
    <definedName name="Swvu.KJP_CC." hidden="1">#REF!</definedName>
    <definedName name="TopRankDefaultDistForRange" hidden="1">0</definedName>
    <definedName name="TopRankDefaultMaxChange" hidden="1">0.1</definedName>
    <definedName name="TopRankDefaultMinChange" hidden="1">-0.1</definedName>
    <definedName name="TopRankDefaultMultiGroupSize" hidden="1">2</definedName>
    <definedName name="TopRankDefaultMultiStepsPerInput" hidden="1">2</definedName>
    <definedName name="TopRankDefaultRangeType" hidden="1">0</definedName>
    <definedName name="TopRankDefaultStepsPerInput" hidden="1">5</definedName>
    <definedName name="TopRankDetailByInputReport" hidden="1">FALSE</definedName>
    <definedName name="TopRankMaxInputsPerGraph" hidden="1">10</definedName>
    <definedName name="TopRankMultiWayReport" hidden="1">FALSE</definedName>
    <definedName name="TopRankNumberOfRuns" hidden="1">1</definedName>
    <definedName name="TopRankOnlyInputsOverThreshold" hidden="1">TRUE</definedName>
    <definedName name="TopRankOnlyTopRanking" hidden="1">TRUE</definedName>
    <definedName name="TopRankOutputDetailReport" hidden="1">FALSE</definedName>
    <definedName name="TopRankOutputsAsPercentChange" hidden="1">FALSE</definedName>
    <definedName name="TopRankOverwriteExisting" hidden="1">FALSE</definedName>
    <definedName name="TopRankPauseOnError" hidden="1">FALSE</definedName>
    <definedName name="TopRankPerformPrecedentScanAddOutput" hidden="1">FALSE</definedName>
    <definedName name="TopRankPerformPrecedentScanAtStart" hidden="1">TRUE</definedName>
    <definedName name="TopRankPrecedentScanType" hidden="1">1</definedName>
    <definedName name="TopRankReportAllOutputCells" hidden="1">TRUE</definedName>
    <definedName name="TopRankReportsInExistingWorkbook" hidden="1">FALSE</definedName>
    <definedName name="TopRankReportsInExistingWorkbookName" hidden="1">"Active Workbook"</definedName>
    <definedName name="TopRankReportsInNewWorkbook" hidden="1">TRUE</definedName>
    <definedName name="TopRankSensitivityGraphs" hidden="1">FALSE</definedName>
    <definedName name="TopRankSingleWorkbookAllResults" hidden="1">FALSE</definedName>
    <definedName name="TopRankSpiderGraphs" hidden="1">TRUE</definedName>
    <definedName name="TopRankTornadoGraphs" hidden="1">TRUE</definedName>
    <definedName name="TopRankUpdateDisplay" hidden="1">FALSE</definedName>
    <definedName name="u" localSheetId="1" hidden="1">{#VALUE!,#N/A,FALSE,0}</definedName>
    <definedName name="u" localSheetId="5" hidden="1">{#VALUE!,#N/A,FALSE,0}</definedName>
    <definedName name="u" localSheetId="6" hidden="1">{#VALUE!,#N/A,FALSE,0}</definedName>
    <definedName name="u" hidden="1">{#VALUE!,#N/A,FALSE,0}</definedName>
    <definedName name="u_1" localSheetId="5" hidden="1">{#VALUE!,#N/A,FALSE,0}</definedName>
    <definedName name="u_1" localSheetId="6" hidden="1">{#VALUE!,#N/A,FALSE,0}</definedName>
    <definedName name="u_1" hidden="1">{#VALUE!,#N/A,FALSE,0}</definedName>
    <definedName name="UAG" localSheetId="1" hidden="1">{#N/A,#N/A,FALSE,"DI 2 YEAR MASTER SCHEDULE"}</definedName>
    <definedName name="UAG" localSheetId="5" hidden="1">{#N/A,#N/A,FALSE,"DI 2 YEAR MASTER SCHEDULE"}</definedName>
    <definedName name="UAG" localSheetId="6" hidden="1">{#N/A,#N/A,FALSE,"DI 2 YEAR MASTER SCHEDULE"}</definedName>
    <definedName name="UAG" hidden="1">{#N/A,#N/A,FALSE,"DI 2 YEAR MASTER SCHEDULE"}</definedName>
    <definedName name="UAG_1" localSheetId="5" hidden="1">{#N/A,#N/A,FALSE,"DI 2 YEAR MASTER SCHEDULE"}</definedName>
    <definedName name="UAG_1" localSheetId="6" hidden="1">{#N/A,#N/A,FALSE,"DI 2 YEAR MASTER SCHEDULE"}</definedName>
    <definedName name="UAG_1" hidden="1">{#N/A,#N/A,FALSE,"DI 2 YEAR MASTER SCHEDULE"}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v" localSheetId="1" hidden="1">{"Japan_Capers_Ed_Pub",#N/A,FALSE,"DI 2 YEAR MASTER SCHEDULE"}</definedName>
    <definedName name="v" localSheetId="5" hidden="1">{"Japan_Capers_Ed_Pub",#N/A,FALSE,"DI 2 YEAR MASTER SCHEDULE"}</definedName>
    <definedName name="v" localSheetId="6" hidden="1">{"Japan_Capers_Ed_Pub",#N/A,FALSE,"DI 2 YEAR MASTER SCHEDULE"}</definedName>
    <definedName name="v" hidden="1">{"Japan_Capers_Ed_Pub",#N/A,FALSE,"DI 2 YEAR MASTER SCHEDULE"}</definedName>
    <definedName name="v_1" localSheetId="5" hidden="1">{"Japan_Capers_Ed_Pub",#N/A,FALSE,"DI 2 YEAR MASTER SCHEDULE"}</definedName>
    <definedName name="v_1" localSheetId="6" hidden="1">{"Japan_Capers_Ed_Pub",#N/A,FALSE,"DI 2 YEAR MASTER SCHEDULE"}</definedName>
    <definedName name="v_1" hidden="1">{"Japan_Capers_Ed_Pub",#N/A,FALSE,"DI 2 YEAR MASTER SCHEDULE"}</definedName>
    <definedName name="wrn.CapersPlotter." localSheetId="1" hidden="1">{#N/A,#N/A,FALSE,"DI 2 YEAR MASTER SCHEDULE"}</definedName>
    <definedName name="wrn.CapersPlotter." localSheetId="5" hidden="1">{#N/A,#N/A,FALSE,"DI 2 YEAR MASTER SCHEDULE"}</definedName>
    <definedName name="wrn.CapersPlotter." localSheetId="6" hidden="1">{#N/A,#N/A,FALSE,"DI 2 YEAR MASTER SCHEDULE"}</definedName>
    <definedName name="wrn.CapersPlotter." hidden="1">{#N/A,#N/A,FALSE,"DI 2 YEAR MASTER SCHEDULE"}</definedName>
    <definedName name="wrn.CapersPlotter._1" localSheetId="5" hidden="1">{#N/A,#N/A,FALSE,"DI 2 YEAR MASTER SCHEDULE"}</definedName>
    <definedName name="wrn.CapersPlotter._1" localSheetId="6" hidden="1">{#N/A,#N/A,FALSE,"DI 2 YEAR MASTER SCHEDULE"}</definedName>
    <definedName name="wrn.CapersPlotter._1" hidden="1">{#N/A,#N/A,FALSE,"DI 2 YEAR MASTER SCHEDULE"}</definedName>
    <definedName name="wrn.Edutainment._.Priority._.List." localSheetId="1" hidden="1">{#N/A,#N/A,FALSE,"DI 2 YEAR MASTER SCHEDULE"}</definedName>
    <definedName name="wrn.Edutainment._.Priority._.List." localSheetId="5" hidden="1">{#N/A,#N/A,FALSE,"DI 2 YEAR MASTER SCHEDULE"}</definedName>
    <definedName name="wrn.Edutainment._.Priority._.List." localSheetId="6" hidden="1">{#N/A,#N/A,FALSE,"DI 2 YEAR MASTER SCHEDULE"}</definedName>
    <definedName name="wrn.Edutainment._.Priority._.List." hidden="1">{#N/A,#N/A,FALSE,"DI 2 YEAR MASTER SCHEDULE"}</definedName>
    <definedName name="wrn.Edutainment._.Priority._.List._1" localSheetId="5" hidden="1">{#N/A,#N/A,FALSE,"DI 2 YEAR MASTER SCHEDULE"}</definedName>
    <definedName name="wrn.Edutainment._.Priority._.List._1" localSheetId="6" hidden="1">{#N/A,#N/A,FALSE,"DI 2 YEAR MASTER SCHEDULE"}</definedName>
    <definedName name="wrn.Edutainment._.Priority._.List._1" hidden="1">{#N/A,#N/A,FALSE,"DI 2 YEAR MASTER SCHEDULE"}</definedName>
    <definedName name="wrn.ESTADOS._.FINANCIEROS.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Japan_Capers_Ed._.Pub." localSheetId="1" hidden="1">{"Japan_Capers_Ed_Pub",#N/A,FALSE,"DI 2 YEAR MASTER SCHEDULE"}</definedName>
    <definedName name="wrn.Japan_Capers_Ed._.Pub." localSheetId="5" hidden="1">{"Japan_Capers_Ed_Pub",#N/A,FALSE,"DI 2 YEAR MASTER SCHEDULE"}</definedName>
    <definedName name="wrn.Japan_Capers_Ed._.Pub." localSheetId="6" hidden="1">{"Japan_Capers_Ed_Pub",#N/A,FALSE,"DI 2 YEAR MASTER SCHEDULE"}</definedName>
    <definedName name="wrn.Japan_Capers_Ed._.Pub." hidden="1">{"Japan_Capers_Ed_Pub",#N/A,FALSE,"DI 2 YEAR MASTER SCHEDULE"}</definedName>
    <definedName name="wrn.Japan_Capers_Ed._.Pub._1" localSheetId="5" hidden="1">{"Japan_Capers_Ed_Pub",#N/A,FALSE,"DI 2 YEAR MASTER SCHEDULE"}</definedName>
    <definedName name="wrn.Japan_Capers_Ed._.Pub._1" localSheetId="6" hidden="1">{"Japan_Capers_Ed_Pub",#N/A,FALSE,"DI 2 YEAR MASTER SCHEDULE"}</definedName>
    <definedName name="wrn.Japan_Capers_Ed._.Pub._1" hidden="1">{"Japan_Capers_Ed_Pub",#N/A,FALSE,"DI 2 YEAR MASTER SCHEDULE"}</definedName>
    <definedName name="wrn.Priority._.list." localSheetId="1" hidden="1">{#N/A,#N/A,FALSE,"DI 2 YEAR MASTER SCHEDULE"}</definedName>
    <definedName name="wrn.Priority._.list." localSheetId="5" hidden="1">{#N/A,#N/A,FALSE,"DI 2 YEAR MASTER SCHEDULE"}</definedName>
    <definedName name="wrn.Priority._.list." localSheetId="6" hidden="1">{#N/A,#N/A,FALSE,"DI 2 YEAR MASTER SCHEDULE"}</definedName>
    <definedName name="wrn.Priority._.list." hidden="1">{#N/A,#N/A,FALSE,"DI 2 YEAR MASTER SCHEDULE"}</definedName>
    <definedName name="wrn.Priority._.list._1" localSheetId="5" hidden="1">{#N/A,#N/A,FALSE,"DI 2 YEAR MASTER SCHEDULE"}</definedName>
    <definedName name="wrn.Priority._.list._1" localSheetId="6" hidden="1">{#N/A,#N/A,FALSE,"DI 2 YEAR MASTER SCHEDULE"}</definedName>
    <definedName name="wrn.Priority._.list._1" hidden="1">{#N/A,#N/A,FALSE,"DI 2 YEAR MASTER SCHEDULE"}</definedName>
    <definedName name="wrn.Prjcted._.Mnthly._.Qtys." localSheetId="1" hidden="1">{#N/A,#N/A,FALSE,"PRJCTED MNTHLY QTY's"}</definedName>
    <definedName name="wrn.Prjcted._.Mnthly._.Qtys." localSheetId="5" hidden="1">{#N/A,#N/A,FALSE,"PRJCTED MNTHLY QTY's"}</definedName>
    <definedName name="wrn.Prjcted._.Mnthly._.Qtys." localSheetId="6" hidden="1">{#N/A,#N/A,FALSE,"PRJCTED MNTHLY QTY's"}</definedName>
    <definedName name="wrn.Prjcted._.Mnthly._.Qtys." hidden="1">{#N/A,#N/A,FALSE,"PRJCTED MNTHLY QTY's"}</definedName>
    <definedName name="wrn.Prjcted._.Mnthly._.Qtys._1" localSheetId="5" hidden="1">{#N/A,#N/A,FALSE,"PRJCTED MNTHLY QTY's"}</definedName>
    <definedName name="wrn.Prjcted._.Mnthly._.Qtys._1" localSheetId="6" hidden="1">{#N/A,#N/A,FALSE,"PRJCTED MNTHLY QTY's"}</definedName>
    <definedName name="wrn.Prjcted._.Mnthly._.Qtys._1" hidden="1">{#N/A,#N/A,FALSE,"PRJCTED MNTHLY QTY's"}</definedName>
    <definedName name="wrn.Prjcted._.Qtrly._.Dollars." localSheetId="1" hidden="1">{#N/A,#N/A,FALSE,"PRJCTED QTRLY $'s"}</definedName>
    <definedName name="wrn.Prjcted._.Qtrly._.Dollars." localSheetId="5" hidden="1">{#N/A,#N/A,FALSE,"PRJCTED QTRLY $'s"}</definedName>
    <definedName name="wrn.Prjcted._.Qtrly._.Dollars." localSheetId="6" hidden="1">{#N/A,#N/A,FALSE,"PRJCTED QTRLY $'s"}</definedName>
    <definedName name="wrn.Prjcted._.Qtrly._.Dollars." hidden="1">{#N/A,#N/A,FALSE,"PRJCTED QTRLY $'s"}</definedName>
    <definedName name="wrn.Prjcted._.Qtrly._.Dollars._1" localSheetId="5" hidden="1">{#N/A,#N/A,FALSE,"PRJCTED QTRLY $'s"}</definedName>
    <definedName name="wrn.Prjcted._.Qtrly._.Dollars._1" localSheetId="6" hidden="1">{#N/A,#N/A,FALSE,"PRJCTED QTRLY $'s"}</definedName>
    <definedName name="wrn.Prjcted._.Qtrly._.Dollars._1" hidden="1">{#N/A,#N/A,FALSE,"PRJCTED QTRLY $'s"}</definedName>
    <definedName name="wrn.Prjcted._.Qtrly._.Qtys." localSheetId="1" hidden="1">{#N/A,#N/A,FALSE,"PRJCTED QTRLY QTY's"}</definedName>
    <definedName name="wrn.Prjcted._.Qtrly._.Qtys." localSheetId="5" hidden="1">{#N/A,#N/A,FALSE,"PRJCTED QTRLY QTY's"}</definedName>
    <definedName name="wrn.Prjcted._.Qtrly._.Qtys." localSheetId="6" hidden="1">{#N/A,#N/A,FALSE,"PRJCTED QTRLY QTY's"}</definedName>
    <definedName name="wrn.Prjcted._.Qtrly._.Qtys." hidden="1">{#N/A,#N/A,FALSE,"PRJCTED QTRLY QTY's"}</definedName>
    <definedName name="wrn.Prjcted._.Qtrly._.Qtys._1" localSheetId="5" hidden="1">{#N/A,#N/A,FALSE,"PRJCTED QTRLY QTY's"}</definedName>
    <definedName name="wrn.Prjcted._.Qtrly._.Qtys._1" localSheetId="6" hidden="1">{#N/A,#N/A,FALSE,"PRJCTED QTRLY QTY's"}</definedName>
    <definedName name="wrn.Prjcted._.Qtrly._.Qtys._1" hidden="1">{#N/A,#N/A,FALSE,"PRJCTED QTRLY QTY's"}</definedName>
    <definedName name="wvu.CapersView." localSheetId="1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wvu.CapersView." localSheetId="5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wvu.CapersView." localSheetId="6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wvu.CapersView.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wvu.CapersView._1" localSheetId="5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wvu.CapersView._1" localSheetId="6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wvu.CapersView._1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wvu.Japan_Capers_Ed_Pub." localSheetId="1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wvu.Japan_Capers_Ed_Pub." localSheetId="5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wvu.Japan_Capers_Ed_Pub." localSheetId="6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wvu.Japan_Capers_Ed_Pub.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wvu.Japan_Capers_Ed_Pub._1" localSheetId="5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wvu.Japan_Capers_Ed_Pub._1" localSheetId="6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wvu.Japan_Capers_Ed_Pub._1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wvu.KJP_CC." localSheetId="1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wvu.KJP_CC." localSheetId="5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wvu.KJP_CC." localSheetId="6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wvu.KJP_CC.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wvu.KJP_CC._1" localSheetId="5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wvu.KJP_CC._1" localSheetId="6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wvu.KJP_CC._1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x" localSheetId="1" hidden="1">{#N/A,#N/A,FALSE,"DI 2 YEAR MASTER SCHEDULE"}</definedName>
    <definedName name="x" localSheetId="5" hidden="1">{#N/A,#N/A,FALSE,"DI 2 YEAR MASTER SCHEDULE"}</definedName>
    <definedName name="x" localSheetId="6" hidden="1">{#N/A,#N/A,FALSE,"DI 2 YEAR MASTER SCHEDULE"}</definedName>
    <definedName name="x" hidden="1">{#N/A,#N/A,FALSE,"DI 2 YEAR MASTER SCHEDULE"}</definedName>
    <definedName name="x_1" localSheetId="5" hidden="1">{#N/A,#N/A,FALSE,"DI 2 YEAR MASTER SCHEDULE"}</definedName>
    <definedName name="x_1" localSheetId="6" hidden="1">{#N/A,#N/A,FALSE,"DI 2 YEAR MASTER SCHEDULE"}</definedName>
    <definedName name="x_1" hidden="1">{#N/A,#N/A,FALSE,"DI 2 YEAR MASTER SCHEDULE"}</definedName>
    <definedName name="y" localSheetId="1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y" localSheetId="5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y" localSheetId="6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y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y_1" localSheetId="5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y_1" localSheetId="6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y_1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z" localSheetId="1" hidden="1">{#N/A,#N/A,FALSE,"DI 2 YEAR MASTER SCHEDULE"}</definedName>
    <definedName name="z" localSheetId="5" hidden="1">{#N/A,#N/A,FALSE,"DI 2 YEAR MASTER SCHEDULE"}</definedName>
    <definedName name="z" localSheetId="6" hidden="1">{#N/A,#N/A,FALSE,"DI 2 YEAR MASTER SCHEDULE"}</definedName>
    <definedName name="z" hidden="1">{#N/A,#N/A,FALSE,"DI 2 YEAR MASTER SCHEDULE"}</definedName>
    <definedName name="z_1" localSheetId="5" hidden="1">{#N/A,#N/A,FALSE,"DI 2 YEAR MASTER SCHEDULE"}</definedName>
    <definedName name="z_1" localSheetId="6" hidden="1">{#N/A,#N/A,FALSE,"DI 2 YEAR MASTER SCHEDULE"}</definedName>
    <definedName name="z_1" hidden="1">{#N/A,#N/A,FALSE,"DI 2 YEAR MASTER SCHEDULE"}</definedName>
    <definedName name="Z_9A428CE1_B4D9_11D0_A8AA_0000C071AEE7_.wvu.Cols" hidden="1">#REF!,#REF!</definedName>
    <definedName name="Z_9A428CE1_B4D9_11D0_A8AA_0000C071AEE7_.wvu.PrintArea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7" l="1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G502" i="17"/>
  <c r="G503" i="17"/>
  <c r="G504" i="17"/>
  <c r="G505" i="17"/>
  <c r="G506" i="17"/>
  <c r="G507" i="17"/>
  <c r="G508" i="17"/>
  <c r="G509" i="17"/>
  <c r="G510" i="17"/>
  <c r="G511" i="17"/>
  <c r="G12" i="17"/>
  <c r="G24" i="23"/>
  <c r="G23" i="23"/>
  <c r="AF9" i="13"/>
  <c r="AE9" i="13"/>
  <c r="AQ10" i="12"/>
  <c r="AR10" i="12"/>
  <c r="AQ11" i="12"/>
  <c r="AR11" i="12"/>
  <c r="AQ12" i="12"/>
  <c r="AR12" i="12"/>
  <c r="AQ13" i="12"/>
  <c r="AR13" i="12"/>
  <c r="AQ14" i="12"/>
  <c r="AR14" i="12"/>
  <c r="AQ15" i="12"/>
  <c r="AR15" i="12"/>
  <c r="AQ16" i="12"/>
  <c r="AR16" i="12"/>
  <c r="AQ17" i="12"/>
  <c r="AR17" i="12"/>
  <c r="AQ18" i="12"/>
  <c r="AR18" i="12"/>
  <c r="AQ19" i="12"/>
  <c r="AR19" i="12"/>
  <c r="AQ20" i="12"/>
  <c r="AR20" i="12"/>
  <c r="AQ21" i="12"/>
  <c r="AR21" i="12"/>
  <c r="AQ22" i="12"/>
  <c r="AR22" i="12"/>
  <c r="AQ23" i="12"/>
  <c r="AR23" i="12"/>
  <c r="AQ24" i="12"/>
  <c r="AR24" i="12"/>
  <c r="AQ25" i="12"/>
  <c r="AR25" i="12"/>
  <c r="AQ26" i="12"/>
  <c r="AR26" i="12"/>
  <c r="AQ27" i="12"/>
  <c r="AR27" i="12"/>
  <c r="AQ28" i="12"/>
  <c r="AR28" i="12"/>
  <c r="AQ29" i="12"/>
  <c r="AR29" i="12"/>
  <c r="AQ30" i="12"/>
  <c r="AR30" i="12"/>
  <c r="AQ31" i="12"/>
  <c r="AR31" i="12"/>
  <c r="AQ32" i="12"/>
  <c r="AR32" i="12"/>
  <c r="AQ33" i="12"/>
  <c r="AR33" i="12"/>
  <c r="AQ34" i="12"/>
  <c r="AR34" i="12"/>
  <c r="AQ35" i="12"/>
  <c r="AR35" i="12"/>
  <c r="AQ36" i="12"/>
  <c r="AR36" i="12"/>
  <c r="AQ37" i="12"/>
  <c r="AR37" i="12"/>
  <c r="AQ38" i="12"/>
  <c r="AR38" i="12"/>
  <c r="AQ39" i="12"/>
  <c r="AR39" i="12"/>
  <c r="AQ40" i="12"/>
  <c r="AR40" i="12"/>
  <c r="AQ41" i="12"/>
  <c r="AR41" i="12"/>
  <c r="AQ42" i="12"/>
  <c r="AR42" i="12"/>
  <c r="AQ43" i="12"/>
  <c r="AR43" i="12"/>
  <c r="AQ44" i="12"/>
  <c r="AR44" i="12"/>
  <c r="AQ45" i="12"/>
  <c r="AR45" i="12"/>
  <c r="AQ46" i="12"/>
  <c r="AR46" i="12"/>
  <c r="AQ47" i="12"/>
  <c r="AR47" i="12"/>
  <c r="AQ48" i="12"/>
  <c r="AR48" i="12"/>
  <c r="AQ49" i="12"/>
  <c r="AR49" i="12"/>
  <c r="AQ50" i="12"/>
  <c r="AR50" i="12"/>
  <c r="AQ51" i="12"/>
  <c r="AR51" i="12"/>
  <c r="AQ52" i="12"/>
  <c r="AR52" i="12"/>
  <c r="AQ53" i="12"/>
  <c r="AR53" i="12"/>
  <c r="AQ54" i="12"/>
  <c r="AR54" i="12"/>
  <c r="AQ55" i="12"/>
  <c r="AR55" i="12"/>
  <c r="AQ56" i="12"/>
  <c r="AR56" i="12"/>
  <c r="AQ57" i="12"/>
  <c r="AR57" i="12"/>
  <c r="AQ58" i="12"/>
  <c r="AR58" i="12"/>
  <c r="AQ59" i="12"/>
  <c r="AR59" i="12"/>
  <c r="AQ60" i="12"/>
  <c r="AR60" i="12"/>
  <c r="AQ61" i="12"/>
  <c r="AR61" i="12"/>
  <c r="AQ62" i="12"/>
  <c r="AR62" i="12"/>
  <c r="AQ63" i="12"/>
  <c r="AR63" i="12"/>
  <c r="AQ64" i="12"/>
  <c r="AR64" i="12"/>
  <c r="AQ65" i="12"/>
  <c r="AR65" i="12"/>
  <c r="AQ66" i="12"/>
  <c r="AR66" i="12"/>
  <c r="AQ67" i="12"/>
  <c r="AR67" i="12"/>
  <c r="AQ68" i="12"/>
  <c r="AR68" i="12"/>
  <c r="AQ69" i="12"/>
  <c r="AR69" i="12"/>
  <c r="AQ70" i="12"/>
  <c r="AR70" i="12"/>
  <c r="AQ71" i="12"/>
  <c r="AR71" i="12"/>
  <c r="AQ72" i="12"/>
  <c r="AR72" i="12"/>
  <c r="AQ73" i="12"/>
  <c r="AR73" i="12"/>
  <c r="AQ74" i="12"/>
  <c r="AR74" i="12"/>
  <c r="AQ75" i="12"/>
  <c r="AR75" i="12"/>
  <c r="AQ76" i="12"/>
  <c r="AR76" i="12"/>
  <c r="AQ77" i="12"/>
  <c r="AR77" i="12"/>
  <c r="AQ78" i="12"/>
  <c r="AR78" i="12"/>
  <c r="AQ79" i="12"/>
  <c r="AR79" i="12"/>
  <c r="AQ80" i="12"/>
  <c r="AR80" i="12"/>
  <c r="AQ81" i="12"/>
  <c r="AR81" i="12"/>
  <c r="AQ82" i="12"/>
  <c r="AR82" i="12"/>
  <c r="AQ83" i="12"/>
  <c r="AR83" i="12"/>
  <c r="AQ84" i="12"/>
  <c r="AR84" i="12"/>
  <c r="AQ85" i="12"/>
  <c r="AR85" i="12"/>
  <c r="AQ86" i="12"/>
  <c r="AR86" i="12"/>
  <c r="AQ87" i="12"/>
  <c r="AR87" i="12"/>
  <c r="AQ88" i="12"/>
  <c r="AR88" i="12"/>
  <c r="AQ89" i="12"/>
  <c r="AR89" i="12"/>
  <c r="AQ90" i="12"/>
  <c r="AR90" i="12"/>
  <c r="AQ91" i="12"/>
  <c r="AR91" i="12"/>
  <c r="AQ92" i="12"/>
  <c r="AR92" i="12"/>
  <c r="AQ93" i="12"/>
  <c r="AR93" i="12"/>
  <c r="AQ94" i="12"/>
  <c r="AR94" i="12"/>
  <c r="AQ95" i="12"/>
  <c r="AR95" i="12"/>
  <c r="AQ96" i="12"/>
  <c r="AR96" i="12"/>
  <c r="AQ97" i="12"/>
  <c r="AR97" i="12"/>
  <c r="AQ98" i="12"/>
  <c r="AR98" i="12"/>
  <c r="AQ99" i="12"/>
  <c r="AR99" i="12"/>
  <c r="AQ100" i="12"/>
  <c r="AR100" i="12"/>
  <c r="AQ101" i="12"/>
  <c r="AR101" i="12"/>
  <c r="AQ102" i="12"/>
  <c r="AR102" i="12"/>
  <c r="AQ103" i="12"/>
  <c r="AR103" i="12"/>
  <c r="AQ104" i="12"/>
  <c r="AR104" i="12"/>
  <c r="AQ105" i="12"/>
  <c r="AR105" i="12"/>
  <c r="AQ106" i="12"/>
  <c r="AR106" i="12"/>
  <c r="AQ107" i="12"/>
  <c r="AR107" i="12"/>
  <c r="AQ108" i="12"/>
  <c r="AR108" i="12"/>
  <c r="AQ109" i="12"/>
  <c r="AR109" i="12"/>
  <c r="AQ110" i="12"/>
  <c r="AR110" i="12"/>
  <c r="AQ111" i="12"/>
  <c r="AR111" i="12"/>
  <c r="AQ112" i="12"/>
  <c r="AR112" i="12"/>
  <c r="AQ113" i="12"/>
  <c r="AR113" i="12"/>
  <c r="AQ114" i="12"/>
  <c r="AR114" i="12"/>
  <c r="AQ115" i="12"/>
  <c r="AR115" i="12"/>
  <c r="AQ116" i="12"/>
  <c r="AR116" i="12"/>
  <c r="AQ117" i="12"/>
  <c r="AR117" i="12"/>
  <c r="AQ118" i="12"/>
  <c r="AR118" i="12"/>
  <c r="AQ119" i="12"/>
  <c r="AR119" i="12"/>
  <c r="AQ120" i="12"/>
  <c r="AR120" i="12"/>
  <c r="AQ121" i="12"/>
  <c r="AR121" i="12"/>
  <c r="AQ122" i="12"/>
  <c r="AR122" i="12"/>
  <c r="AQ123" i="12"/>
  <c r="AR123" i="12"/>
  <c r="AQ124" i="12"/>
  <c r="AR124" i="12"/>
  <c r="AQ125" i="12"/>
  <c r="AR125" i="12"/>
  <c r="AQ126" i="12"/>
  <c r="AR126" i="12"/>
  <c r="AQ127" i="12"/>
  <c r="AR127" i="12"/>
  <c r="AQ128" i="12"/>
  <c r="AR128" i="12"/>
  <c r="AQ129" i="12"/>
  <c r="AR129" i="12"/>
  <c r="AQ130" i="12"/>
  <c r="AR130" i="12"/>
  <c r="AQ131" i="12"/>
  <c r="AR131" i="12"/>
  <c r="AQ132" i="12"/>
  <c r="AR132" i="12"/>
  <c r="AQ133" i="12"/>
  <c r="AR133" i="12"/>
  <c r="AQ134" i="12"/>
  <c r="AR134" i="12"/>
  <c r="AQ135" i="12"/>
  <c r="AR135" i="12"/>
  <c r="AQ136" i="12"/>
  <c r="AR136" i="12"/>
  <c r="AQ137" i="12"/>
  <c r="AR137" i="12"/>
  <c r="AQ138" i="12"/>
  <c r="AR138" i="12"/>
  <c r="AQ139" i="12"/>
  <c r="AR139" i="12"/>
  <c r="AQ140" i="12"/>
  <c r="AR140" i="12"/>
  <c r="AQ141" i="12"/>
  <c r="AR141" i="12"/>
  <c r="AQ142" i="12"/>
  <c r="AR142" i="12"/>
  <c r="AQ143" i="12"/>
  <c r="AR143" i="12"/>
  <c r="AQ144" i="12"/>
  <c r="AR144" i="12"/>
  <c r="AQ145" i="12"/>
  <c r="AR145" i="12"/>
  <c r="AQ146" i="12"/>
  <c r="AR146" i="12"/>
  <c r="AQ147" i="12"/>
  <c r="AR147" i="12"/>
  <c r="AQ148" i="12"/>
  <c r="AR148" i="12"/>
  <c r="AQ149" i="12"/>
  <c r="AR149" i="12"/>
  <c r="AQ150" i="12"/>
  <c r="AR150" i="12"/>
  <c r="AQ151" i="12"/>
  <c r="AR151" i="12"/>
  <c r="AQ152" i="12"/>
  <c r="AR152" i="12"/>
  <c r="AQ153" i="12"/>
  <c r="AR153" i="12"/>
  <c r="AQ154" i="12"/>
  <c r="AR154" i="12"/>
  <c r="AQ155" i="12"/>
  <c r="AR155" i="12"/>
  <c r="AQ156" i="12"/>
  <c r="AR156" i="12"/>
  <c r="AQ157" i="12"/>
  <c r="AR157" i="12"/>
  <c r="AQ158" i="12"/>
  <c r="AR158" i="12"/>
  <c r="AQ159" i="12"/>
  <c r="AR159" i="12"/>
  <c r="AQ160" i="12"/>
  <c r="AR160" i="12"/>
  <c r="AQ161" i="12"/>
  <c r="AR161" i="12"/>
  <c r="AQ162" i="12"/>
  <c r="AR162" i="12"/>
  <c r="AQ163" i="12"/>
  <c r="AR163" i="12"/>
  <c r="AQ164" i="12"/>
  <c r="AR164" i="12"/>
  <c r="AQ165" i="12"/>
  <c r="AR165" i="12"/>
  <c r="AQ166" i="12"/>
  <c r="AR166" i="12"/>
  <c r="AQ167" i="12"/>
  <c r="AR167" i="12"/>
  <c r="AQ168" i="12"/>
  <c r="AR168" i="12"/>
  <c r="AQ169" i="12"/>
  <c r="AR169" i="12"/>
  <c r="AQ170" i="12"/>
  <c r="AR170" i="12"/>
  <c r="AQ171" i="12"/>
  <c r="AR171" i="12"/>
  <c r="AQ172" i="12"/>
  <c r="AR172" i="12"/>
  <c r="AQ173" i="12"/>
  <c r="AR173" i="12"/>
  <c r="AQ174" i="12"/>
  <c r="AR174" i="12"/>
  <c r="AQ175" i="12"/>
  <c r="AR175" i="12"/>
  <c r="AQ176" i="12"/>
  <c r="AR176" i="12"/>
  <c r="AQ177" i="12"/>
  <c r="AR177" i="12"/>
  <c r="AQ178" i="12"/>
  <c r="AR178" i="12"/>
  <c r="AQ179" i="12"/>
  <c r="AR179" i="12"/>
  <c r="AQ180" i="12"/>
  <c r="AR180" i="12"/>
  <c r="AQ181" i="12"/>
  <c r="AR181" i="12"/>
  <c r="AQ182" i="12"/>
  <c r="AR182" i="12"/>
  <c r="AQ183" i="12"/>
  <c r="AR183" i="12"/>
  <c r="AQ184" i="12"/>
  <c r="AR184" i="12"/>
  <c r="AQ185" i="12"/>
  <c r="AR185" i="12"/>
  <c r="AQ186" i="12"/>
  <c r="AR186" i="12"/>
  <c r="AQ187" i="12"/>
  <c r="AR187" i="12"/>
  <c r="AQ188" i="12"/>
  <c r="AR188" i="12"/>
  <c r="AQ189" i="12"/>
  <c r="AR189" i="12"/>
  <c r="AQ190" i="12"/>
  <c r="AR190" i="12"/>
  <c r="AQ191" i="12"/>
  <c r="AR191" i="12"/>
  <c r="AQ192" i="12"/>
  <c r="AR192" i="12"/>
  <c r="AQ193" i="12"/>
  <c r="AR193" i="12"/>
  <c r="AQ194" i="12"/>
  <c r="AR194" i="12"/>
  <c r="AQ195" i="12"/>
  <c r="AR195" i="12"/>
  <c r="AQ196" i="12"/>
  <c r="AR196" i="12"/>
  <c r="AQ197" i="12"/>
  <c r="AR197" i="12"/>
  <c r="AQ198" i="12"/>
  <c r="AR198" i="12"/>
  <c r="AQ199" i="12"/>
  <c r="AR199" i="12"/>
  <c r="AQ200" i="12"/>
  <c r="AR200" i="12"/>
  <c r="AQ201" i="12"/>
  <c r="AR201" i="12"/>
  <c r="AQ202" i="12"/>
  <c r="AR202" i="12"/>
  <c r="AQ203" i="12"/>
  <c r="AR203" i="12"/>
  <c r="AQ204" i="12"/>
  <c r="AR204" i="12"/>
  <c r="AQ205" i="12"/>
  <c r="AR205" i="12"/>
  <c r="AQ206" i="12"/>
  <c r="AR206" i="12"/>
  <c r="AQ207" i="12"/>
  <c r="AR207" i="12"/>
  <c r="AQ208" i="12"/>
  <c r="AR208" i="12"/>
  <c r="AQ209" i="12"/>
  <c r="AR209" i="12"/>
  <c r="AQ210" i="12"/>
  <c r="AR210" i="12"/>
  <c r="AQ211" i="12"/>
  <c r="AR211" i="12"/>
  <c r="AQ212" i="12"/>
  <c r="AR212" i="12"/>
  <c r="AQ213" i="12"/>
  <c r="AR213" i="12"/>
  <c r="AQ214" i="12"/>
  <c r="AR214" i="12"/>
  <c r="AQ215" i="12"/>
  <c r="AR215" i="12"/>
  <c r="AQ216" i="12"/>
  <c r="AR216" i="12"/>
  <c r="AQ217" i="12"/>
  <c r="AR217" i="12"/>
  <c r="AQ218" i="12"/>
  <c r="AR218" i="12"/>
  <c r="AQ219" i="12"/>
  <c r="AR219" i="12"/>
  <c r="AQ220" i="12"/>
  <c r="AR220" i="12"/>
  <c r="AQ221" i="12"/>
  <c r="AR221" i="12"/>
  <c r="AQ222" i="12"/>
  <c r="AR222" i="12"/>
  <c r="AQ223" i="12"/>
  <c r="AR223" i="12"/>
  <c r="AQ224" i="12"/>
  <c r="AR224" i="12"/>
  <c r="AQ225" i="12"/>
  <c r="AR225" i="12"/>
  <c r="AQ226" i="12"/>
  <c r="AR226" i="12"/>
  <c r="AQ227" i="12"/>
  <c r="AR227" i="12"/>
  <c r="AQ228" i="12"/>
  <c r="AR228" i="12"/>
  <c r="AQ229" i="12"/>
  <c r="AR229" i="12"/>
  <c r="AQ230" i="12"/>
  <c r="AR230" i="12"/>
  <c r="AQ231" i="12"/>
  <c r="AR231" i="12"/>
  <c r="AQ232" i="12"/>
  <c r="AR232" i="12"/>
  <c r="AQ233" i="12"/>
  <c r="AR233" i="12"/>
  <c r="AQ234" i="12"/>
  <c r="AR234" i="12"/>
  <c r="AQ235" i="12"/>
  <c r="AR235" i="12"/>
  <c r="AQ236" i="12"/>
  <c r="AR236" i="12"/>
  <c r="AQ237" i="12"/>
  <c r="AR237" i="12"/>
  <c r="AQ238" i="12"/>
  <c r="AR238" i="12"/>
  <c r="AQ239" i="12"/>
  <c r="AR239" i="12"/>
  <c r="AQ240" i="12"/>
  <c r="AR240" i="12"/>
  <c r="AQ241" i="12"/>
  <c r="AR241" i="12"/>
  <c r="AQ242" i="12"/>
  <c r="AR242" i="12"/>
  <c r="AQ243" i="12"/>
  <c r="AR243" i="12"/>
  <c r="AQ244" i="12"/>
  <c r="AR244" i="12"/>
  <c r="AQ245" i="12"/>
  <c r="AR245" i="12"/>
  <c r="AQ246" i="12"/>
  <c r="AR246" i="12"/>
  <c r="AQ247" i="12"/>
  <c r="AR247" i="12"/>
  <c r="AQ248" i="12"/>
  <c r="AR248" i="12"/>
  <c r="AQ249" i="12"/>
  <c r="AR249" i="12"/>
  <c r="AQ250" i="12"/>
  <c r="AR250" i="12"/>
  <c r="AQ251" i="12"/>
  <c r="AR251" i="12"/>
  <c r="AQ252" i="12"/>
  <c r="AR252" i="12"/>
  <c r="AQ253" i="12"/>
  <c r="AR253" i="12"/>
  <c r="AQ254" i="12"/>
  <c r="AR254" i="12"/>
  <c r="AQ255" i="12"/>
  <c r="AR255" i="12"/>
  <c r="AQ256" i="12"/>
  <c r="AR256" i="12"/>
  <c r="AQ257" i="12"/>
  <c r="AR257" i="12"/>
  <c r="AQ258" i="12"/>
  <c r="AR258" i="12"/>
  <c r="AQ259" i="12"/>
  <c r="AR259" i="12"/>
  <c r="AQ260" i="12"/>
  <c r="AR260" i="12"/>
  <c r="AQ261" i="12"/>
  <c r="AR261" i="12"/>
  <c r="AQ262" i="12"/>
  <c r="AR262" i="12"/>
  <c r="AQ263" i="12"/>
  <c r="AR263" i="12"/>
  <c r="AQ264" i="12"/>
  <c r="AR264" i="12"/>
  <c r="AQ265" i="12"/>
  <c r="AR265" i="12"/>
  <c r="AQ266" i="12"/>
  <c r="AR266" i="12"/>
  <c r="AQ267" i="12"/>
  <c r="AR267" i="12"/>
  <c r="AQ268" i="12"/>
  <c r="AR268" i="12"/>
  <c r="AQ269" i="12"/>
  <c r="AR269" i="12"/>
  <c r="AQ270" i="12"/>
  <c r="AR270" i="12"/>
  <c r="AQ271" i="12"/>
  <c r="AR271" i="12"/>
  <c r="AQ272" i="12"/>
  <c r="AR272" i="12"/>
  <c r="AQ273" i="12"/>
  <c r="AR273" i="12"/>
  <c r="AQ274" i="12"/>
  <c r="AR274" i="12"/>
  <c r="AQ275" i="12"/>
  <c r="AR275" i="12"/>
  <c r="AQ276" i="12"/>
  <c r="AR276" i="12"/>
  <c r="AQ277" i="12"/>
  <c r="AR277" i="12"/>
  <c r="AQ278" i="12"/>
  <c r="AR278" i="12"/>
  <c r="AQ279" i="12"/>
  <c r="AR279" i="12"/>
  <c r="AQ280" i="12"/>
  <c r="AR280" i="12"/>
  <c r="AQ281" i="12"/>
  <c r="AR281" i="12"/>
  <c r="AQ282" i="12"/>
  <c r="AR282" i="12"/>
  <c r="AQ283" i="12"/>
  <c r="AR283" i="12"/>
  <c r="AQ284" i="12"/>
  <c r="AR284" i="12"/>
  <c r="AQ285" i="12"/>
  <c r="AR285" i="12"/>
  <c r="AQ286" i="12"/>
  <c r="AR286" i="12"/>
  <c r="AQ287" i="12"/>
  <c r="AR287" i="12"/>
  <c r="AQ288" i="12"/>
  <c r="AR288" i="12"/>
  <c r="AQ289" i="12"/>
  <c r="AR289" i="12"/>
  <c r="AQ290" i="12"/>
  <c r="AR290" i="12"/>
  <c r="AQ291" i="12"/>
  <c r="AR291" i="12"/>
  <c r="AQ292" i="12"/>
  <c r="AR292" i="12"/>
  <c r="AQ293" i="12"/>
  <c r="AR293" i="12"/>
  <c r="AQ294" i="12"/>
  <c r="AR294" i="12"/>
  <c r="AQ295" i="12"/>
  <c r="AR295" i="12"/>
  <c r="AQ296" i="12"/>
  <c r="AR296" i="12"/>
  <c r="AQ297" i="12"/>
  <c r="AR297" i="12"/>
  <c r="AQ298" i="12"/>
  <c r="AR298" i="12"/>
  <c r="AQ299" i="12"/>
  <c r="AR299" i="12"/>
  <c r="AQ300" i="12"/>
  <c r="AR300" i="12"/>
  <c r="AQ301" i="12"/>
  <c r="AR301" i="12"/>
  <c r="AQ302" i="12"/>
  <c r="AR302" i="12"/>
  <c r="AQ303" i="12"/>
  <c r="AR303" i="12"/>
  <c r="AQ304" i="12"/>
  <c r="AR304" i="12"/>
  <c r="AQ305" i="12"/>
  <c r="AR305" i="12"/>
  <c r="AQ306" i="12"/>
  <c r="AR306" i="12"/>
  <c r="AQ307" i="12"/>
  <c r="AR307" i="12"/>
  <c r="AQ308" i="12"/>
  <c r="AR308" i="12"/>
  <c r="AQ309" i="12"/>
  <c r="AR309" i="12"/>
  <c r="AQ310" i="12"/>
  <c r="AR310" i="12"/>
  <c r="AQ311" i="12"/>
  <c r="AR311" i="12"/>
  <c r="AQ312" i="12"/>
  <c r="AR312" i="12"/>
  <c r="AQ313" i="12"/>
  <c r="AR313" i="12"/>
  <c r="AQ314" i="12"/>
  <c r="AR314" i="12"/>
  <c r="AQ315" i="12"/>
  <c r="AR315" i="12"/>
  <c r="AQ316" i="12"/>
  <c r="AR316" i="12"/>
  <c r="AQ317" i="12"/>
  <c r="AR317" i="12"/>
  <c r="AQ318" i="12"/>
  <c r="AR318" i="12"/>
  <c r="AQ319" i="12"/>
  <c r="AR319" i="12"/>
  <c r="AQ320" i="12"/>
  <c r="AR320" i="12"/>
  <c r="AQ321" i="12"/>
  <c r="AR321" i="12"/>
  <c r="AQ322" i="12"/>
  <c r="AR322" i="12"/>
  <c r="AQ323" i="12"/>
  <c r="AR323" i="12"/>
  <c r="AQ324" i="12"/>
  <c r="AR324" i="12"/>
  <c r="AQ325" i="12"/>
  <c r="AR325" i="12"/>
  <c r="AQ326" i="12"/>
  <c r="AR326" i="12"/>
  <c r="AQ327" i="12"/>
  <c r="AR327" i="12"/>
  <c r="AQ328" i="12"/>
  <c r="AR328" i="12"/>
  <c r="AQ329" i="12"/>
  <c r="AR329" i="12"/>
  <c r="AQ330" i="12"/>
  <c r="AR330" i="12"/>
  <c r="AQ331" i="12"/>
  <c r="AR331" i="12"/>
  <c r="AQ332" i="12"/>
  <c r="AR332" i="12"/>
  <c r="AQ333" i="12"/>
  <c r="AR333" i="12"/>
  <c r="AQ334" i="12"/>
  <c r="AR334" i="12"/>
  <c r="AQ335" i="12"/>
  <c r="AR335" i="12"/>
  <c r="AQ336" i="12"/>
  <c r="AR336" i="12"/>
  <c r="AQ337" i="12"/>
  <c r="AR337" i="12"/>
  <c r="AQ338" i="12"/>
  <c r="AR338" i="12"/>
  <c r="AQ339" i="12"/>
  <c r="AR339" i="12"/>
  <c r="AQ340" i="12"/>
  <c r="AR340" i="12"/>
  <c r="AQ341" i="12"/>
  <c r="AR341" i="12"/>
  <c r="AQ342" i="12"/>
  <c r="AR342" i="12"/>
  <c r="AQ343" i="12"/>
  <c r="AR343" i="12"/>
  <c r="AQ344" i="12"/>
  <c r="AR344" i="12"/>
  <c r="AQ345" i="12"/>
  <c r="AR345" i="12"/>
  <c r="AQ346" i="12"/>
  <c r="AR346" i="12"/>
  <c r="AQ347" i="12"/>
  <c r="AR347" i="12"/>
  <c r="AQ348" i="12"/>
  <c r="AR348" i="12"/>
  <c r="AQ349" i="12"/>
  <c r="AR349" i="12"/>
  <c r="AQ350" i="12"/>
  <c r="AR350" i="12"/>
  <c r="AQ351" i="12"/>
  <c r="AR351" i="12"/>
  <c r="AQ352" i="12"/>
  <c r="AR352" i="12"/>
  <c r="AQ353" i="12"/>
  <c r="AR353" i="12"/>
  <c r="AQ354" i="12"/>
  <c r="AR354" i="12"/>
  <c r="AQ355" i="12"/>
  <c r="AR355" i="12"/>
  <c r="AQ356" i="12"/>
  <c r="AR356" i="12"/>
  <c r="AQ357" i="12"/>
  <c r="AR357" i="12"/>
  <c r="AQ358" i="12"/>
  <c r="AR358" i="12"/>
  <c r="AQ359" i="12"/>
  <c r="AR359" i="12"/>
  <c r="AQ360" i="12"/>
  <c r="AR360" i="12"/>
  <c r="AQ361" i="12"/>
  <c r="AR361" i="12"/>
  <c r="AQ362" i="12"/>
  <c r="AR362" i="12"/>
  <c r="AQ363" i="12"/>
  <c r="AR363" i="12"/>
  <c r="AQ364" i="12"/>
  <c r="AR364" i="12"/>
  <c r="AQ365" i="12"/>
  <c r="AR365" i="12"/>
  <c r="AQ366" i="12"/>
  <c r="AR366" i="12"/>
  <c r="AQ367" i="12"/>
  <c r="AR367" i="12"/>
  <c r="AQ368" i="12"/>
  <c r="AR368" i="12"/>
  <c r="AQ369" i="12"/>
  <c r="AR369" i="12"/>
  <c r="AQ370" i="12"/>
  <c r="AR370" i="12"/>
  <c r="AQ371" i="12"/>
  <c r="AR371" i="12"/>
  <c r="AQ372" i="12"/>
  <c r="AR372" i="12"/>
  <c r="AQ373" i="12"/>
  <c r="AR373" i="12"/>
  <c r="AQ374" i="12"/>
  <c r="AR374" i="12"/>
  <c r="AQ375" i="12"/>
  <c r="AR375" i="12"/>
  <c r="AQ376" i="12"/>
  <c r="AR376" i="12"/>
  <c r="AQ377" i="12"/>
  <c r="AR377" i="12"/>
  <c r="AQ378" i="12"/>
  <c r="AR378" i="12"/>
  <c r="AQ379" i="12"/>
  <c r="AR379" i="12"/>
  <c r="AQ380" i="12"/>
  <c r="AR380" i="12"/>
  <c r="AQ381" i="12"/>
  <c r="AR381" i="12"/>
  <c r="AQ382" i="12"/>
  <c r="AR382" i="12"/>
  <c r="AQ383" i="12"/>
  <c r="AR383" i="12"/>
  <c r="AQ384" i="12"/>
  <c r="AR384" i="12"/>
  <c r="AQ385" i="12"/>
  <c r="AR385" i="12"/>
  <c r="AQ386" i="12"/>
  <c r="AR386" i="12"/>
  <c r="AQ387" i="12"/>
  <c r="AR387" i="12"/>
  <c r="AQ388" i="12"/>
  <c r="AR388" i="12"/>
  <c r="AQ389" i="12"/>
  <c r="AR389" i="12"/>
  <c r="AQ390" i="12"/>
  <c r="AR390" i="12"/>
  <c r="AQ391" i="12"/>
  <c r="AR391" i="12"/>
  <c r="AQ392" i="12"/>
  <c r="AR392" i="12"/>
  <c r="AQ393" i="12"/>
  <c r="AR393" i="12"/>
  <c r="AQ394" i="12"/>
  <c r="AR394" i="12"/>
  <c r="AQ395" i="12"/>
  <c r="AR395" i="12"/>
  <c r="AQ396" i="12"/>
  <c r="AR396" i="12"/>
  <c r="AQ397" i="12"/>
  <c r="AR397" i="12"/>
  <c r="AQ398" i="12"/>
  <c r="AR398" i="12"/>
  <c r="AQ399" i="12"/>
  <c r="AR399" i="12"/>
  <c r="AQ400" i="12"/>
  <c r="AR400" i="12"/>
  <c r="AQ401" i="12"/>
  <c r="AR401" i="12"/>
  <c r="AQ402" i="12"/>
  <c r="AR402" i="12"/>
  <c r="AQ403" i="12"/>
  <c r="AR403" i="12"/>
  <c r="AQ404" i="12"/>
  <c r="AR404" i="12"/>
  <c r="AQ405" i="12"/>
  <c r="AR405" i="12"/>
  <c r="AQ406" i="12"/>
  <c r="AR406" i="12"/>
  <c r="AQ407" i="12"/>
  <c r="AR407" i="12"/>
  <c r="AQ408" i="12"/>
  <c r="AR408" i="12"/>
  <c r="AQ409" i="12"/>
  <c r="AR409" i="12"/>
  <c r="AQ410" i="12"/>
  <c r="AR410" i="12"/>
  <c r="AQ411" i="12"/>
  <c r="AR411" i="12"/>
  <c r="AQ412" i="12"/>
  <c r="AR412" i="12"/>
  <c r="AQ413" i="12"/>
  <c r="AR413" i="12"/>
  <c r="AQ414" i="12"/>
  <c r="AR414" i="12"/>
  <c r="AQ415" i="12"/>
  <c r="AR415" i="12"/>
  <c r="AQ416" i="12"/>
  <c r="AR416" i="12"/>
  <c r="AQ417" i="12"/>
  <c r="AR417" i="12"/>
  <c r="AQ418" i="12"/>
  <c r="AR418" i="12"/>
  <c r="AQ419" i="12"/>
  <c r="AR419" i="12"/>
  <c r="AQ420" i="12"/>
  <c r="AR420" i="12"/>
  <c r="AQ421" i="12"/>
  <c r="AR421" i="12"/>
  <c r="AQ422" i="12"/>
  <c r="AR422" i="12"/>
  <c r="AQ423" i="12"/>
  <c r="AR423" i="12"/>
  <c r="AQ424" i="12"/>
  <c r="AR424" i="12"/>
  <c r="AQ425" i="12"/>
  <c r="AR425" i="12"/>
  <c r="AQ426" i="12"/>
  <c r="AR426" i="12"/>
  <c r="AQ427" i="12"/>
  <c r="AR427" i="12"/>
  <c r="AQ428" i="12"/>
  <c r="AR428" i="12"/>
  <c r="AQ429" i="12"/>
  <c r="AR429" i="12"/>
  <c r="AQ430" i="12"/>
  <c r="AR430" i="12"/>
  <c r="AQ431" i="12"/>
  <c r="AR431" i="12"/>
  <c r="AQ432" i="12"/>
  <c r="AR432" i="12"/>
  <c r="AQ433" i="12"/>
  <c r="AR433" i="12"/>
  <c r="AQ434" i="12"/>
  <c r="AR434" i="12"/>
  <c r="AQ435" i="12"/>
  <c r="AR435" i="12"/>
  <c r="AQ436" i="12"/>
  <c r="AR436" i="12"/>
  <c r="AQ437" i="12"/>
  <c r="AR437" i="12"/>
  <c r="AQ438" i="12"/>
  <c r="AR438" i="12"/>
  <c r="AQ439" i="12"/>
  <c r="AR439" i="12"/>
  <c r="AQ440" i="12"/>
  <c r="AR440" i="12"/>
  <c r="AQ441" i="12"/>
  <c r="AR441" i="12"/>
  <c r="AQ442" i="12"/>
  <c r="AR442" i="12"/>
  <c r="AQ443" i="12"/>
  <c r="AR443" i="12"/>
  <c r="AQ444" i="12"/>
  <c r="AR444" i="12"/>
  <c r="AQ445" i="12"/>
  <c r="AR445" i="12"/>
  <c r="AQ446" i="12"/>
  <c r="AR446" i="12"/>
  <c r="AQ447" i="12"/>
  <c r="AR447" i="12"/>
  <c r="AQ448" i="12"/>
  <c r="AR448" i="12"/>
  <c r="AQ449" i="12"/>
  <c r="AR449" i="12"/>
  <c r="AQ450" i="12"/>
  <c r="AR450" i="12"/>
  <c r="AQ451" i="12"/>
  <c r="AR451" i="12"/>
  <c r="AQ452" i="12"/>
  <c r="AR452" i="12"/>
  <c r="AQ453" i="12"/>
  <c r="AR453" i="12"/>
  <c r="AQ454" i="12"/>
  <c r="AR454" i="12"/>
  <c r="AQ455" i="12"/>
  <c r="AR455" i="12"/>
  <c r="AQ456" i="12"/>
  <c r="AR456" i="12"/>
  <c r="AQ457" i="12"/>
  <c r="AR457" i="12"/>
  <c r="AQ458" i="12"/>
  <c r="AR458" i="12"/>
  <c r="AQ459" i="12"/>
  <c r="AR459" i="12"/>
  <c r="AQ460" i="12"/>
  <c r="AR460" i="12"/>
  <c r="AQ461" i="12"/>
  <c r="AR461" i="12"/>
  <c r="AQ462" i="12"/>
  <c r="AR462" i="12"/>
  <c r="AQ463" i="12"/>
  <c r="AR463" i="12"/>
  <c r="AQ464" i="12"/>
  <c r="AR464" i="12"/>
  <c r="AQ465" i="12"/>
  <c r="AR465" i="12"/>
  <c r="AQ466" i="12"/>
  <c r="AR466" i="12"/>
  <c r="AQ467" i="12"/>
  <c r="AR467" i="12"/>
  <c r="AQ468" i="12"/>
  <c r="AR468" i="12"/>
  <c r="AQ469" i="12"/>
  <c r="AR469" i="12"/>
  <c r="AQ470" i="12"/>
  <c r="AR470" i="12"/>
  <c r="AQ471" i="12"/>
  <c r="AR471" i="12"/>
  <c r="AQ472" i="12"/>
  <c r="AR472" i="12"/>
  <c r="AQ473" i="12"/>
  <c r="AR473" i="12"/>
  <c r="AQ474" i="12"/>
  <c r="AR474" i="12"/>
  <c r="AQ475" i="12"/>
  <c r="AR475" i="12"/>
  <c r="AQ476" i="12"/>
  <c r="AR476" i="12"/>
  <c r="AQ477" i="12"/>
  <c r="AR477" i="12"/>
  <c r="AQ478" i="12"/>
  <c r="AR478" i="12"/>
  <c r="AQ479" i="12"/>
  <c r="AR479" i="12"/>
  <c r="AQ480" i="12"/>
  <c r="AR480" i="12"/>
  <c r="AQ481" i="12"/>
  <c r="AR481" i="12"/>
  <c r="AQ482" i="12"/>
  <c r="AR482" i="12"/>
  <c r="AQ483" i="12"/>
  <c r="AR483" i="12"/>
  <c r="AQ484" i="12"/>
  <c r="AR484" i="12"/>
  <c r="AQ485" i="12"/>
  <c r="AR485" i="12"/>
  <c r="AQ486" i="12"/>
  <c r="AR486" i="12"/>
  <c r="AQ487" i="12"/>
  <c r="AR487" i="12"/>
  <c r="AQ488" i="12"/>
  <c r="AR488" i="12"/>
  <c r="AQ489" i="12"/>
  <c r="AR489" i="12"/>
  <c r="AQ490" i="12"/>
  <c r="AR490" i="12"/>
  <c r="AQ491" i="12"/>
  <c r="AR491" i="12"/>
  <c r="AQ492" i="12"/>
  <c r="AR492" i="12"/>
  <c r="AQ493" i="12"/>
  <c r="AR493" i="12"/>
  <c r="AQ494" i="12"/>
  <c r="AR494" i="12"/>
  <c r="AQ495" i="12"/>
  <c r="AR495" i="12"/>
  <c r="AQ496" i="12"/>
  <c r="AR496" i="12"/>
  <c r="AQ497" i="12"/>
  <c r="AR497" i="12"/>
  <c r="AQ498" i="12"/>
  <c r="AR498" i="12"/>
  <c r="AQ499" i="12"/>
  <c r="AR499" i="12"/>
  <c r="AQ500" i="12"/>
  <c r="AR500" i="12"/>
  <c r="AQ501" i="12"/>
  <c r="AR501" i="12"/>
  <c r="AQ502" i="12"/>
  <c r="AR502" i="12"/>
  <c r="AQ503" i="12"/>
  <c r="AR503" i="12"/>
  <c r="AQ504" i="12"/>
  <c r="AR504" i="12"/>
  <c r="AQ505" i="12"/>
  <c r="AR505" i="12"/>
  <c r="AQ506" i="12"/>
  <c r="AR506" i="12"/>
  <c r="AQ507" i="12"/>
  <c r="AR507" i="12"/>
  <c r="AQ508" i="12"/>
  <c r="AR508" i="12"/>
  <c r="AQ9" i="12"/>
  <c r="AR9" i="12"/>
  <c r="BK508" i="13" l="1"/>
  <c r="BJ508" i="13"/>
  <c r="BI508" i="13"/>
  <c r="AV508" i="13"/>
  <c r="AU508" i="13"/>
  <c r="AS508" i="13" s="1"/>
  <c r="AF508" i="13"/>
  <c r="AC508" i="13" s="1"/>
  <c r="AE508" i="13"/>
  <c r="Q508" i="13"/>
  <c r="P508" i="13"/>
  <c r="BK507" i="13"/>
  <c r="BJ507" i="13"/>
  <c r="BI507" i="13"/>
  <c r="AV507" i="13"/>
  <c r="AS507" i="13" s="1"/>
  <c r="AU507" i="13"/>
  <c r="AF507" i="13"/>
  <c r="AE507" i="13"/>
  <c r="AC507" i="13" s="1"/>
  <c r="Q507" i="13"/>
  <c r="P507" i="13"/>
  <c r="BK506" i="13"/>
  <c r="BJ506" i="13"/>
  <c r="BI506" i="13"/>
  <c r="AV506" i="13"/>
  <c r="AU506" i="13"/>
  <c r="AS506" i="13" s="1"/>
  <c r="AF506" i="13"/>
  <c r="AE506" i="13"/>
  <c r="AC506" i="13"/>
  <c r="Q506" i="13"/>
  <c r="P506" i="13"/>
  <c r="BK505" i="13"/>
  <c r="BJ505" i="13"/>
  <c r="BI505" i="13"/>
  <c r="AV505" i="13"/>
  <c r="AU505" i="13"/>
  <c r="AS505" i="13"/>
  <c r="AF505" i="13"/>
  <c r="AE505" i="13"/>
  <c r="AC505" i="13" s="1"/>
  <c r="Q505" i="13"/>
  <c r="P505" i="13"/>
  <c r="BK504" i="13"/>
  <c r="BJ504" i="13"/>
  <c r="BI504" i="13"/>
  <c r="AV504" i="13"/>
  <c r="AU504" i="13"/>
  <c r="AS504" i="13" s="1"/>
  <c r="AF504" i="13"/>
  <c r="AE504" i="13"/>
  <c r="AC504" i="13" s="1"/>
  <c r="Q504" i="13"/>
  <c r="P504" i="13"/>
  <c r="BK503" i="13"/>
  <c r="BJ503" i="13"/>
  <c r="BI503" i="13"/>
  <c r="AV503" i="13"/>
  <c r="AU503" i="13"/>
  <c r="AS503" i="13" s="1"/>
  <c r="AF503" i="13"/>
  <c r="AE503" i="13"/>
  <c r="AC503" i="13" s="1"/>
  <c r="Q503" i="13"/>
  <c r="P503" i="13"/>
  <c r="BK502" i="13"/>
  <c r="BJ502" i="13"/>
  <c r="BI502" i="13"/>
  <c r="AV502" i="13"/>
  <c r="AU502" i="13"/>
  <c r="AS502" i="13" s="1"/>
  <c r="AF502" i="13"/>
  <c r="AE502" i="13"/>
  <c r="AC502" i="13"/>
  <c r="Q502" i="13"/>
  <c r="P502" i="13"/>
  <c r="BK501" i="13"/>
  <c r="BJ501" i="13"/>
  <c r="BI501" i="13"/>
  <c r="AV501" i="13"/>
  <c r="AU501" i="13"/>
  <c r="AS501" i="13"/>
  <c r="AF501" i="13"/>
  <c r="AE501" i="13"/>
  <c r="AC501" i="13"/>
  <c r="Q501" i="13"/>
  <c r="P501" i="13"/>
  <c r="BK500" i="13"/>
  <c r="BJ500" i="13"/>
  <c r="BI500" i="13"/>
  <c r="AV500" i="13"/>
  <c r="AU500" i="13"/>
  <c r="AS500" i="13"/>
  <c r="AF500" i="13"/>
  <c r="AC500" i="13" s="1"/>
  <c r="AE500" i="13"/>
  <c r="Q500" i="13"/>
  <c r="P500" i="13"/>
  <c r="BK499" i="13"/>
  <c r="BJ499" i="13"/>
  <c r="BI499" i="13"/>
  <c r="AV499" i="13"/>
  <c r="AS499" i="13" s="1"/>
  <c r="AU499" i="13"/>
  <c r="AF499" i="13"/>
  <c r="AE499" i="13"/>
  <c r="AC499" i="13" s="1"/>
  <c r="Q499" i="13"/>
  <c r="P499" i="13"/>
  <c r="BK498" i="13"/>
  <c r="BJ498" i="13"/>
  <c r="BI498" i="13"/>
  <c r="AV498" i="13"/>
  <c r="AU498" i="13"/>
  <c r="AS498" i="13" s="1"/>
  <c r="AF498" i="13"/>
  <c r="AE498" i="13"/>
  <c r="AC498" i="13"/>
  <c r="Q498" i="13"/>
  <c r="P498" i="13"/>
  <c r="BK497" i="13"/>
  <c r="BJ497" i="13"/>
  <c r="BI497" i="13"/>
  <c r="AV497" i="13"/>
  <c r="AU497" i="13"/>
  <c r="AS497" i="13"/>
  <c r="AF497" i="13"/>
  <c r="AE497" i="13"/>
  <c r="AC497" i="13" s="1"/>
  <c r="Q497" i="13"/>
  <c r="P497" i="13"/>
  <c r="BK496" i="13"/>
  <c r="BJ496" i="13"/>
  <c r="BI496" i="13"/>
  <c r="AV496" i="13"/>
  <c r="AU496" i="13"/>
  <c r="AS496" i="13" s="1"/>
  <c r="AF496" i="13"/>
  <c r="AE496" i="13"/>
  <c r="AC496" i="13" s="1"/>
  <c r="Q496" i="13"/>
  <c r="P496" i="13"/>
  <c r="BK495" i="13"/>
  <c r="BJ495" i="13"/>
  <c r="BI495" i="13"/>
  <c r="AV495" i="13"/>
  <c r="AU495" i="13"/>
  <c r="AS495" i="13" s="1"/>
  <c r="AF495" i="13"/>
  <c r="AE495" i="13"/>
  <c r="AC495" i="13" s="1"/>
  <c r="Q495" i="13"/>
  <c r="P495" i="13"/>
  <c r="BK494" i="13"/>
  <c r="BJ494" i="13"/>
  <c r="BI494" i="13"/>
  <c r="AV494" i="13"/>
  <c r="AU494" i="13"/>
  <c r="AS494" i="13" s="1"/>
  <c r="AF494" i="13"/>
  <c r="AE494" i="13"/>
  <c r="AC494" i="13"/>
  <c r="Q494" i="13"/>
  <c r="P494" i="13"/>
  <c r="BK493" i="13"/>
  <c r="BJ493" i="13"/>
  <c r="BI493" i="13"/>
  <c r="AV493" i="13"/>
  <c r="AU493" i="13"/>
  <c r="AS493" i="13"/>
  <c r="AF493" i="13"/>
  <c r="AC493" i="13" s="1"/>
  <c r="AE493" i="13"/>
  <c r="Q493" i="13"/>
  <c r="P493" i="13"/>
  <c r="BK492" i="13"/>
  <c r="BJ492" i="13"/>
  <c r="BI492" i="13"/>
  <c r="AV492" i="13"/>
  <c r="AU492" i="13"/>
  <c r="AS492" i="13"/>
  <c r="AF492" i="13"/>
  <c r="AC492" i="13" s="1"/>
  <c r="AE492" i="13"/>
  <c r="Q492" i="13"/>
  <c r="P492" i="13"/>
  <c r="BK491" i="13"/>
  <c r="BJ491" i="13"/>
  <c r="BI491" i="13"/>
  <c r="AV491" i="13"/>
  <c r="AS491" i="13" s="1"/>
  <c r="AU491" i="13"/>
  <c r="AF491" i="13"/>
  <c r="AE491" i="13"/>
  <c r="AC491" i="13" s="1"/>
  <c r="Q491" i="13"/>
  <c r="P491" i="13"/>
  <c r="BK490" i="13"/>
  <c r="BJ490" i="13"/>
  <c r="BI490" i="13"/>
  <c r="AV490" i="13"/>
  <c r="AU490" i="13"/>
  <c r="AS490" i="13" s="1"/>
  <c r="AF490" i="13"/>
  <c r="AE490" i="13"/>
  <c r="AC490" i="13"/>
  <c r="Q490" i="13"/>
  <c r="P490" i="13"/>
  <c r="BK489" i="13"/>
  <c r="BJ489" i="13"/>
  <c r="BI489" i="13"/>
  <c r="AV489" i="13"/>
  <c r="AU489" i="13"/>
  <c r="AS489" i="13"/>
  <c r="AF489" i="13"/>
  <c r="AE489" i="13"/>
  <c r="AC489" i="13" s="1"/>
  <c r="Q489" i="13"/>
  <c r="P489" i="13"/>
  <c r="BK488" i="13"/>
  <c r="BJ488" i="13"/>
  <c r="BI488" i="13"/>
  <c r="AV488" i="13"/>
  <c r="AU488" i="13"/>
  <c r="AS488" i="13" s="1"/>
  <c r="AF488" i="13"/>
  <c r="AE488" i="13"/>
  <c r="AC488" i="13" s="1"/>
  <c r="Q488" i="13"/>
  <c r="P488" i="13"/>
  <c r="BK487" i="13"/>
  <c r="BJ487" i="13"/>
  <c r="BI487" i="13"/>
  <c r="AV487" i="13"/>
  <c r="AU487" i="13"/>
  <c r="AS487" i="13" s="1"/>
  <c r="AF487" i="13"/>
  <c r="AE487" i="13"/>
  <c r="AC487" i="13" s="1"/>
  <c r="Q487" i="13"/>
  <c r="P487" i="13"/>
  <c r="BK486" i="13"/>
  <c r="BJ486" i="13"/>
  <c r="BI486" i="13"/>
  <c r="AV486" i="13"/>
  <c r="AU486" i="13"/>
  <c r="AS486" i="13" s="1"/>
  <c r="AF486" i="13"/>
  <c r="AE486" i="13"/>
  <c r="AC486" i="13"/>
  <c r="Q486" i="13"/>
  <c r="P486" i="13"/>
  <c r="BK485" i="13"/>
  <c r="BJ485" i="13"/>
  <c r="BI485" i="13"/>
  <c r="AV485" i="13"/>
  <c r="AU485" i="13"/>
  <c r="AS485" i="13"/>
  <c r="AF485" i="13"/>
  <c r="AC485" i="13" s="1"/>
  <c r="AE485" i="13"/>
  <c r="Q485" i="13"/>
  <c r="P485" i="13"/>
  <c r="BK484" i="13"/>
  <c r="BJ484" i="13"/>
  <c r="BI484" i="13"/>
  <c r="AV484" i="13"/>
  <c r="AS484" i="13" s="1"/>
  <c r="AU484" i="13"/>
  <c r="AF484" i="13"/>
  <c r="AC484" i="13" s="1"/>
  <c r="AE484" i="13"/>
  <c r="Q484" i="13"/>
  <c r="P484" i="13"/>
  <c r="BK483" i="13"/>
  <c r="BJ483" i="13"/>
  <c r="BI483" i="13"/>
  <c r="AV483" i="13"/>
  <c r="AS483" i="13" s="1"/>
  <c r="AU483" i="13"/>
  <c r="AF483" i="13"/>
  <c r="AE483" i="13"/>
  <c r="AC483" i="13" s="1"/>
  <c r="Q483" i="13"/>
  <c r="P483" i="13"/>
  <c r="BK482" i="13"/>
  <c r="BJ482" i="13"/>
  <c r="BI482" i="13"/>
  <c r="AV482" i="13"/>
  <c r="AU482" i="13"/>
  <c r="AS482" i="13" s="1"/>
  <c r="AF482" i="13"/>
  <c r="AE482" i="13"/>
  <c r="AC482" i="13"/>
  <c r="Q482" i="13"/>
  <c r="P482" i="13"/>
  <c r="BK481" i="13"/>
  <c r="BJ481" i="13"/>
  <c r="BI481" i="13"/>
  <c r="AV481" i="13"/>
  <c r="AU481" i="13"/>
  <c r="AS481" i="13"/>
  <c r="AF481" i="13"/>
  <c r="AE481" i="13"/>
  <c r="AC481" i="13" s="1"/>
  <c r="Q481" i="13"/>
  <c r="P481" i="13"/>
  <c r="BK480" i="13"/>
  <c r="BJ480" i="13"/>
  <c r="BI480" i="13"/>
  <c r="AV480" i="13"/>
  <c r="AU480" i="13"/>
  <c r="AS480" i="13" s="1"/>
  <c r="AF480" i="13"/>
  <c r="AE480" i="13"/>
  <c r="AC480" i="13" s="1"/>
  <c r="Q480" i="13"/>
  <c r="P480" i="13"/>
  <c r="BK479" i="13"/>
  <c r="BJ479" i="13"/>
  <c r="BI479" i="13"/>
  <c r="AV479" i="13"/>
  <c r="AU479" i="13"/>
  <c r="AS479" i="13" s="1"/>
  <c r="AF479" i="13"/>
  <c r="AE479" i="13"/>
  <c r="AC479" i="13" s="1"/>
  <c r="Q479" i="13"/>
  <c r="P479" i="13"/>
  <c r="BK478" i="13"/>
  <c r="BJ478" i="13"/>
  <c r="BI478" i="13"/>
  <c r="AV478" i="13"/>
  <c r="AU478" i="13"/>
  <c r="AS478" i="13" s="1"/>
  <c r="AF478" i="13"/>
  <c r="AE478" i="13"/>
  <c r="AC478" i="13"/>
  <c r="Q478" i="13"/>
  <c r="P478" i="13"/>
  <c r="BK477" i="13"/>
  <c r="BJ477" i="13"/>
  <c r="BI477" i="13"/>
  <c r="AV477" i="13"/>
  <c r="AU477" i="13"/>
  <c r="AS477" i="13"/>
  <c r="AF477" i="13"/>
  <c r="AC477" i="13" s="1"/>
  <c r="AE477" i="13"/>
  <c r="Q477" i="13"/>
  <c r="P477" i="13"/>
  <c r="BK476" i="13"/>
  <c r="BJ476" i="13"/>
  <c r="BI476" i="13"/>
  <c r="AV476" i="13"/>
  <c r="AS476" i="13" s="1"/>
  <c r="AU476" i="13"/>
  <c r="AF476" i="13"/>
  <c r="AE476" i="13"/>
  <c r="Q476" i="13"/>
  <c r="P476" i="13"/>
  <c r="BK475" i="13"/>
  <c r="BJ475" i="13"/>
  <c r="BI475" i="13"/>
  <c r="AV475" i="13"/>
  <c r="AS475" i="13" s="1"/>
  <c r="AU475" i="13"/>
  <c r="AF475" i="13"/>
  <c r="AE475" i="13"/>
  <c r="AC475" i="13" s="1"/>
  <c r="Q475" i="13"/>
  <c r="P475" i="13"/>
  <c r="BK474" i="13"/>
  <c r="BJ474" i="13"/>
  <c r="BI474" i="13"/>
  <c r="AV474" i="13"/>
  <c r="AU474" i="13"/>
  <c r="AS474" i="13" s="1"/>
  <c r="AF474" i="13"/>
  <c r="AE474" i="13"/>
  <c r="AC474" i="13"/>
  <c r="Q474" i="13"/>
  <c r="P474" i="13"/>
  <c r="BK473" i="13"/>
  <c r="BJ473" i="13"/>
  <c r="BI473" i="13"/>
  <c r="AV473" i="13"/>
  <c r="AU473" i="13"/>
  <c r="AS473" i="13"/>
  <c r="AF473" i="13"/>
  <c r="AE473" i="13"/>
  <c r="AC473" i="13" s="1"/>
  <c r="Q473" i="13"/>
  <c r="P473" i="13"/>
  <c r="BK472" i="13"/>
  <c r="BJ472" i="13"/>
  <c r="BI472" i="13"/>
  <c r="AV472" i="13"/>
  <c r="AU472" i="13"/>
  <c r="AS472" i="13" s="1"/>
  <c r="AF472" i="13"/>
  <c r="AE472" i="13"/>
  <c r="AC472" i="13" s="1"/>
  <c r="Q472" i="13"/>
  <c r="P472" i="13"/>
  <c r="BK471" i="13"/>
  <c r="BJ471" i="13"/>
  <c r="BI471" i="13"/>
  <c r="AV471" i="13"/>
  <c r="AU471" i="13"/>
  <c r="AS471" i="13" s="1"/>
  <c r="AF471" i="13"/>
  <c r="AE471" i="13"/>
  <c r="AC471" i="13" s="1"/>
  <c r="Q471" i="13"/>
  <c r="P471" i="13"/>
  <c r="BK470" i="13"/>
  <c r="BJ470" i="13"/>
  <c r="BI470" i="13"/>
  <c r="AV470" i="13"/>
  <c r="AU470" i="13"/>
  <c r="AS470" i="13" s="1"/>
  <c r="AF470" i="13"/>
  <c r="AE470" i="13"/>
  <c r="AC470" i="13"/>
  <c r="Q470" i="13"/>
  <c r="P470" i="13"/>
  <c r="BK469" i="13"/>
  <c r="BJ469" i="13"/>
  <c r="BI469" i="13"/>
  <c r="AV469" i="13"/>
  <c r="AU469" i="13"/>
  <c r="AS469" i="13"/>
  <c r="AF469" i="13"/>
  <c r="AE469" i="13"/>
  <c r="AC469" i="13" s="1"/>
  <c r="Q469" i="13"/>
  <c r="P469" i="13"/>
  <c r="BK468" i="13"/>
  <c r="BJ468" i="13"/>
  <c r="BI468" i="13"/>
  <c r="AV468" i="13"/>
  <c r="AU468" i="13"/>
  <c r="AS468" i="13" s="1"/>
  <c r="AF468" i="13"/>
  <c r="AE468" i="13"/>
  <c r="AC468" i="13" s="1"/>
  <c r="Q468" i="13"/>
  <c r="P468" i="13"/>
  <c r="BK467" i="13"/>
  <c r="BJ467" i="13"/>
  <c r="BI467" i="13"/>
  <c r="AV467" i="13"/>
  <c r="AS467" i="13" s="1"/>
  <c r="AU467" i="13"/>
  <c r="AF467" i="13"/>
  <c r="AE467" i="13"/>
  <c r="AC467" i="13" s="1"/>
  <c r="Q467" i="13"/>
  <c r="P467" i="13"/>
  <c r="BK466" i="13"/>
  <c r="BJ466" i="13"/>
  <c r="BI466" i="13"/>
  <c r="AV466" i="13"/>
  <c r="AU466" i="13"/>
  <c r="AS466" i="13" s="1"/>
  <c r="AF466" i="13"/>
  <c r="AE466" i="13"/>
  <c r="AC466" i="13"/>
  <c r="Q466" i="13"/>
  <c r="P466" i="13"/>
  <c r="BK465" i="13"/>
  <c r="BJ465" i="13"/>
  <c r="BI465" i="13"/>
  <c r="AV465" i="13"/>
  <c r="AU465" i="13"/>
  <c r="AS465" i="13"/>
  <c r="AF465" i="13"/>
  <c r="AE465" i="13"/>
  <c r="AC465" i="13" s="1"/>
  <c r="Q465" i="13"/>
  <c r="P465" i="13"/>
  <c r="BK464" i="13"/>
  <c r="BJ464" i="13"/>
  <c r="BI464" i="13"/>
  <c r="AV464" i="13"/>
  <c r="AU464" i="13"/>
  <c r="AS464" i="13" s="1"/>
  <c r="AF464" i="13"/>
  <c r="AE464" i="13"/>
  <c r="AC464" i="13" s="1"/>
  <c r="Q464" i="13"/>
  <c r="P464" i="13"/>
  <c r="BK463" i="13"/>
  <c r="BJ463" i="13"/>
  <c r="BI463" i="13"/>
  <c r="AV463" i="13"/>
  <c r="AU463" i="13"/>
  <c r="AS463" i="13" s="1"/>
  <c r="AF463" i="13"/>
  <c r="AE463" i="13"/>
  <c r="AC463" i="13" s="1"/>
  <c r="Q463" i="13"/>
  <c r="P463" i="13"/>
  <c r="BK462" i="13"/>
  <c r="BJ462" i="13"/>
  <c r="BI462" i="13"/>
  <c r="AV462" i="13"/>
  <c r="AU462" i="13"/>
  <c r="AS462" i="13" s="1"/>
  <c r="AF462" i="13"/>
  <c r="AE462" i="13"/>
  <c r="AC462" i="13"/>
  <c r="Q462" i="13"/>
  <c r="P462" i="13"/>
  <c r="BK461" i="13"/>
  <c r="BJ461" i="13"/>
  <c r="BI461" i="13"/>
  <c r="AV461" i="13"/>
  <c r="AS461" i="13" s="1"/>
  <c r="AU461" i="13"/>
  <c r="AF461" i="13"/>
  <c r="AE461" i="13"/>
  <c r="AC461" i="13" s="1"/>
  <c r="Q461" i="13"/>
  <c r="P461" i="13"/>
  <c r="BK460" i="13"/>
  <c r="BJ460" i="13"/>
  <c r="BI460" i="13"/>
  <c r="AV460" i="13"/>
  <c r="AS460" i="13" s="1"/>
  <c r="AU460" i="13"/>
  <c r="AF460" i="13"/>
  <c r="AC460" i="13" s="1"/>
  <c r="AE460" i="13"/>
  <c r="Q460" i="13"/>
  <c r="P460" i="13"/>
  <c r="BK459" i="13"/>
  <c r="BJ459" i="13"/>
  <c r="BI459" i="13"/>
  <c r="AV459" i="13"/>
  <c r="AS459" i="13" s="1"/>
  <c r="AU459" i="13"/>
  <c r="AF459" i="13"/>
  <c r="AE459" i="13"/>
  <c r="AC459" i="13" s="1"/>
  <c r="Q459" i="13"/>
  <c r="P459" i="13"/>
  <c r="BK458" i="13"/>
  <c r="BJ458" i="13"/>
  <c r="BI458" i="13"/>
  <c r="AV458" i="13"/>
  <c r="AU458" i="13"/>
  <c r="AS458" i="13" s="1"/>
  <c r="AF458" i="13"/>
  <c r="AE458" i="13"/>
  <c r="AC458" i="13"/>
  <c r="Q458" i="13"/>
  <c r="P458" i="13"/>
  <c r="BK457" i="13"/>
  <c r="BJ457" i="13"/>
  <c r="BI457" i="13"/>
  <c r="AV457" i="13"/>
  <c r="AU457" i="13"/>
  <c r="AS457" i="13"/>
  <c r="AF457" i="13"/>
  <c r="AE457" i="13"/>
  <c r="AC457" i="13" s="1"/>
  <c r="Q457" i="13"/>
  <c r="P457" i="13"/>
  <c r="BK456" i="13"/>
  <c r="BJ456" i="13"/>
  <c r="BI456" i="13"/>
  <c r="AV456" i="13"/>
  <c r="AU456" i="13"/>
  <c r="AS456" i="13" s="1"/>
  <c r="AF456" i="13"/>
  <c r="AE456" i="13"/>
  <c r="AC456" i="13" s="1"/>
  <c r="Q456" i="13"/>
  <c r="P456" i="13"/>
  <c r="BK455" i="13"/>
  <c r="BJ455" i="13"/>
  <c r="BI455" i="13"/>
  <c r="AV455" i="13"/>
  <c r="AU455" i="13"/>
  <c r="AS455" i="13" s="1"/>
  <c r="AF455" i="13"/>
  <c r="AE455" i="13"/>
  <c r="AC455" i="13" s="1"/>
  <c r="Q455" i="13"/>
  <c r="P455" i="13"/>
  <c r="BK454" i="13"/>
  <c r="BJ454" i="13"/>
  <c r="BI454" i="13"/>
  <c r="AV454" i="13"/>
  <c r="AU454" i="13"/>
  <c r="AS454" i="13" s="1"/>
  <c r="AF454" i="13"/>
  <c r="AE454" i="13"/>
  <c r="AC454" i="13" s="1"/>
  <c r="Q454" i="13"/>
  <c r="P454" i="13"/>
  <c r="BK453" i="13"/>
  <c r="BJ453" i="13"/>
  <c r="BI453" i="13"/>
  <c r="AV453" i="13"/>
  <c r="AU453" i="13"/>
  <c r="AS453" i="13" s="1"/>
  <c r="AF453" i="13"/>
  <c r="AE453" i="13"/>
  <c r="AC453" i="13" s="1"/>
  <c r="Q453" i="13"/>
  <c r="P453" i="13"/>
  <c r="BK452" i="13"/>
  <c r="BJ452" i="13"/>
  <c r="BI452" i="13"/>
  <c r="AV452" i="13"/>
  <c r="AU452" i="13"/>
  <c r="AS452" i="13" s="1"/>
  <c r="AF452" i="13"/>
  <c r="AE452" i="13"/>
  <c r="AC452" i="13" s="1"/>
  <c r="Q452" i="13"/>
  <c r="P452" i="13"/>
  <c r="BK451" i="13"/>
  <c r="BJ451" i="13"/>
  <c r="BI451" i="13"/>
  <c r="AV451" i="13"/>
  <c r="AU451" i="13"/>
  <c r="AF451" i="13"/>
  <c r="AE451" i="13"/>
  <c r="AC451" i="13" s="1"/>
  <c r="Q451" i="13"/>
  <c r="P451" i="13"/>
  <c r="BK450" i="13"/>
  <c r="BJ450" i="13"/>
  <c r="BI450" i="13"/>
  <c r="AV450" i="13"/>
  <c r="AU450" i="13"/>
  <c r="AS450" i="13" s="1"/>
  <c r="AF450" i="13"/>
  <c r="AE450" i="13"/>
  <c r="AC450" i="13"/>
  <c r="Q450" i="13"/>
  <c r="P450" i="13"/>
  <c r="BK449" i="13"/>
  <c r="BJ449" i="13"/>
  <c r="BI449" i="13"/>
  <c r="AV449" i="13"/>
  <c r="AU449" i="13"/>
  <c r="AS449" i="13"/>
  <c r="AF449" i="13"/>
  <c r="AE449" i="13"/>
  <c r="AC449" i="13" s="1"/>
  <c r="Q449" i="13"/>
  <c r="P449" i="13"/>
  <c r="BK448" i="13"/>
  <c r="BJ448" i="13"/>
  <c r="BI448" i="13"/>
  <c r="AV448" i="13"/>
  <c r="AU448" i="13"/>
  <c r="AS448" i="13" s="1"/>
  <c r="AF448" i="13"/>
  <c r="AE448" i="13"/>
  <c r="AC448" i="13" s="1"/>
  <c r="Q448" i="13"/>
  <c r="P448" i="13"/>
  <c r="BK447" i="13"/>
  <c r="BJ447" i="13"/>
  <c r="BI447" i="13"/>
  <c r="AV447" i="13"/>
  <c r="AU447" i="13"/>
  <c r="AS447" i="13" s="1"/>
  <c r="AF447" i="13"/>
  <c r="AE447" i="13"/>
  <c r="AC447" i="13" s="1"/>
  <c r="Q447" i="13"/>
  <c r="P447" i="13"/>
  <c r="BK446" i="13"/>
  <c r="BJ446" i="13"/>
  <c r="BI446" i="13"/>
  <c r="AV446" i="13"/>
  <c r="AU446" i="13"/>
  <c r="AS446" i="13" s="1"/>
  <c r="AF446" i="13"/>
  <c r="AE446" i="13"/>
  <c r="AC446" i="13" s="1"/>
  <c r="Q446" i="13"/>
  <c r="P446" i="13"/>
  <c r="BK445" i="13"/>
  <c r="BJ445" i="13"/>
  <c r="BI445" i="13"/>
  <c r="AV445" i="13"/>
  <c r="AU445" i="13"/>
  <c r="AS445" i="13" s="1"/>
  <c r="AF445" i="13"/>
  <c r="AE445" i="13"/>
  <c r="AC445" i="13" s="1"/>
  <c r="Q445" i="13"/>
  <c r="P445" i="13"/>
  <c r="BK444" i="13"/>
  <c r="BJ444" i="13"/>
  <c r="BI444" i="13"/>
  <c r="AV444" i="13"/>
  <c r="AU444" i="13"/>
  <c r="AS444" i="13" s="1"/>
  <c r="AF444" i="13"/>
  <c r="AE444" i="13"/>
  <c r="AC444" i="13" s="1"/>
  <c r="Q444" i="13"/>
  <c r="P444" i="13"/>
  <c r="BK443" i="13"/>
  <c r="BJ443" i="13"/>
  <c r="BI443" i="13"/>
  <c r="AV443" i="13"/>
  <c r="AU443" i="13"/>
  <c r="AF443" i="13"/>
  <c r="AE443" i="13"/>
  <c r="AC443" i="13" s="1"/>
  <c r="Q443" i="13"/>
  <c r="P443" i="13"/>
  <c r="BK442" i="13"/>
  <c r="BJ442" i="13"/>
  <c r="BI442" i="13"/>
  <c r="AV442" i="13"/>
  <c r="AU442" i="13"/>
  <c r="AS442" i="13" s="1"/>
  <c r="AF442" i="13"/>
  <c r="AE442" i="13"/>
  <c r="AC442" i="13"/>
  <c r="Q442" i="13"/>
  <c r="P442" i="13"/>
  <c r="BK441" i="13"/>
  <c r="BJ441" i="13"/>
  <c r="BI441" i="13"/>
  <c r="AV441" i="13"/>
  <c r="AU441" i="13"/>
  <c r="AS441" i="13"/>
  <c r="AF441" i="13"/>
  <c r="AE441" i="13"/>
  <c r="AC441" i="13" s="1"/>
  <c r="Q441" i="13"/>
  <c r="P441" i="13"/>
  <c r="BK440" i="13"/>
  <c r="BJ440" i="13"/>
  <c r="BI440" i="13"/>
  <c r="AV440" i="13"/>
  <c r="AU440" i="13"/>
  <c r="AS440" i="13" s="1"/>
  <c r="AF440" i="13"/>
  <c r="AE440" i="13"/>
  <c r="AC440" i="13" s="1"/>
  <c r="Q440" i="13"/>
  <c r="P440" i="13"/>
  <c r="BK439" i="13"/>
  <c r="BJ439" i="13"/>
  <c r="BI439" i="13"/>
  <c r="AV439" i="13"/>
  <c r="AU439" i="13"/>
  <c r="AS439" i="13" s="1"/>
  <c r="AF439" i="13"/>
  <c r="AE439" i="13"/>
  <c r="AC439" i="13" s="1"/>
  <c r="Q439" i="13"/>
  <c r="P439" i="13"/>
  <c r="BK438" i="13"/>
  <c r="BJ438" i="13"/>
  <c r="BI438" i="13"/>
  <c r="AV438" i="13"/>
  <c r="AU438" i="13"/>
  <c r="AS438" i="13" s="1"/>
  <c r="AF438" i="13"/>
  <c r="AE438" i="13"/>
  <c r="AC438" i="13" s="1"/>
  <c r="Q438" i="13"/>
  <c r="P438" i="13"/>
  <c r="BK437" i="13"/>
  <c r="BJ437" i="13"/>
  <c r="BI437" i="13"/>
  <c r="AV437" i="13"/>
  <c r="AU437" i="13"/>
  <c r="AS437" i="13" s="1"/>
  <c r="AF437" i="13"/>
  <c r="AE437" i="13"/>
  <c r="AC437" i="13" s="1"/>
  <c r="Q437" i="13"/>
  <c r="P437" i="13"/>
  <c r="BK436" i="13"/>
  <c r="BJ436" i="13"/>
  <c r="BI436" i="13"/>
  <c r="AV436" i="13"/>
  <c r="AU436" i="13"/>
  <c r="AS436" i="13" s="1"/>
  <c r="AF436" i="13"/>
  <c r="AE436" i="13"/>
  <c r="AC436" i="13" s="1"/>
  <c r="Q436" i="13"/>
  <c r="P436" i="13"/>
  <c r="BK435" i="13"/>
  <c r="BJ435" i="13"/>
  <c r="BI435" i="13"/>
  <c r="AV435" i="13"/>
  <c r="AU435" i="13"/>
  <c r="AS435" i="13" s="1"/>
  <c r="AF435" i="13"/>
  <c r="AE435" i="13"/>
  <c r="AC435" i="13" s="1"/>
  <c r="Q435" i="13"/>
  <c r="P435" i="13"/>
  <c r="BK434" i="13"/>
  <c r="BJ434" i="13"/>
  <c r="BI434" i="13"/>
  <c r="AV434" i="13"/>
  <c r="AU434" i="13"/>
  <c r="AS434" i="13" s="1"/>
  <c r="AF434" i="13"/>
  <c r="AE434" i="13"/>
  <c r="AC434" i="13"/>
  <c r="Q434" i="13"/>
  <c r="P434" i="13"/>
  <c r="BK433" i="13"/>
  <c r="BJ433" i="13"/>
  <c r="BI433" i="13"/>
  <c r="AV433" i="13"/>
  <c r="AU433" i="13"/>
  <c r="AS433" i="13"/>
  <c r="AF433" i="13"/>
  <c r="AE433" i="13"/>
  <c r="AC433" i="13" s="1"/>
  <c r="Q433" i="13"/>
  <c r="P433" i="13"/>
  <c r="BK432" i="13"/>
  <c r="BJ432" i="13"/>
  <c r="BI432" i="13"/>
  <c r="AV432" i="13"/>
  <c r="AU432" i="13"/>
  <c r="AS432" i="13" s="1"/>
  <c r="AF432" i="13"/>
  <c r="AE432" i="13"/>
  <c r="AC432" i="13" s="1"/>
  <c r="Q432" i="13"/>
  <c r="P432" i="13"/>
  <c r="BK431" i="13"/>
  <c r="BJ431" i="13"/>
  <c r="BI431" i="13"/>
  <c r="AV431" i="13"/>
  <c r="AU431" i="13"/>
  <c r="AS431" i="13" s="1"/>
  <c r="AF431" i="13"/>
  <c r="AE431" i="13"/>
  <c r="AC431" i="13" s="1"/>
  <c r="Q431" i="13"/>
  <c r="P431" i="13"/>
  <c r="BK430" i="13"/>
  <c r="BJ430" i="13"/>
  <c r="BI430" i="13"/>
  <c r="AV430" i="13"/>
  <c r="AU430" i="13"/>
  <c r="AS430" i="13" s="1"/>
  <c r="AF430" i="13"/>
  <c r="AE430" i="13"/>
  <c r="AC430" i="13" s="1"/>
  <c r="Q430" i="13"/>
  <c r="P430" i="13"/>
  <c r="BK429" i="13"/>
  <c r="BJ429" i="13"/>
  <c r="BI429" i="13"/>
  <c r="AV429" i="13"/>
  <c r="AU429" i="13"/>
  <c r="AS429" i="13" s="1"/>
  <c r="AF429" i="13"/>
  <c r="AE429" i="13"/>
  <c r="AC429" i="13" s="1"/>
  <c r="Q429" i="13"/>
  <c r="P429" i="13"/>
  <c r="BK428" i="13"/>
  <c r="BJ428" i="13"/>
  <c r="BI428" i="13"/>
  <c r="AV428" i="13"/>
  <c r="AU428" i="13"/>
  <c r="AS428" i="13" s="1"/>
  <c r="AF428" i="13"/>
  <c r="AE428" i="13"/>
  <c r="AC428" i="13" s="1"/>
  <c r="Q428" i="13"/>
  <c r="P428" i="13"/>
  <c r="BK427" i="13"/>
  <c r="BJ427" i="13"/>
  <c r="BI427" i="13"/>
  <c r="AV427" i="13"/>
  <c r="AU427" i="13"/>
  <c r="AF427" i="13"/>
  <c r="AE427" i="13"/>
  <c r="AC427" i="13" s="1"/>
  <c r="Q427" i="13"/>
  <c r="P427" i="13"/>
  <c r="BK426" i="13"/>
  <c r="BJ426" i="13"/>
  <c r="BI426" i="13"/>
  <c r="AV426" i="13"/>
  <c r="AU426" i="13"/>
  <c r="AS426" i="13" s="1"/>
  <c r="AF426" i="13"/>
  <c r="AE426" i="13"/>
  <c r="AC426" i="13"/>
  <c r="Q426" i="13"/>
  <c r="P426" i="13"/>
  <c r="BK425" i="13"/>
  <c r="BJ425" i="13"/>
  <c r="BI425" i="13"/>
  <c r="AV425" i="13"/>
  <c r="AU425" i="13"/>
  <c r="AS425" i="13"/>
  <c r="AF425" i="13"/>
  <c r="AE425" i="13"/>
  <c r="AC425" i="13" s="1"/>
  <c r="Q425" i="13"/>
  <c r="P425" i="13"/>
  <c r="BK424" i="13"/>
  <c r="BJ424" i="13"/>
  <c r="BI424" i="13"/>
  <c r="AV424" i="13"/>
  <c r="AU424" i="13"/>
  <c r="AS424" i="13" s="1"/>
  <c r="AF424" i="13"/>
  <c r="AE424" i="13"/>
  <c r="AC424" i="13" s="1"/>
  <c r="Q424" i="13"/>
  <c r="P424" i="13"/>
  <c r="BK423" i="13"/>
  <c r="BJ423" i="13"/>
  <c r="BI423" i="13"/>
  <c r="AV423" i="13"/>
  <c r="AU423" i="13"/>
  <c r="AS423" i="13" s="1"/>
  <c r="AF423" i="13"/>
  <c r="AE423" i="13"/>
  <c r="AC423" i="13" s="1"/>
  <c r="Q423" i="13"/>
  <c r="P423" i="13"/>
  <c r="BK422" i="13"/>
  <c r="BJ422" i="13"/>
  <c r="BI422" i="13"/>
  <c r="AV422" i="13"/>
  <c r="AU422" i="13"/>
  <c r="AS422" i="13" s="1"/>
  <c r="AF422" i="13"/>
  <c r="AE422" i="13"/>
  <c r="AC422" i="13" s="1"/>
  <c r="Q422" i="13"/>
  <c r="P422" i="13"/>
  <c r="BK421" i="13"/>
  <c r="BJ421" i="13"/>
  <c r="BI421" i="13"/>
  <c r="AV421" i="13"/>
  <c r="AU421" i="13"/>
  <c r="AS421" i="13" s="1"/>
  <c r="AF421" i="13"/>
  <c r="AE421" i="13"/>
  <c r="AC421" i="13" s="1"/>
  <c r="Q421" i="13"/>
  <c r="P421" i="13"/>
  <c r="BK420" i="13"/>
  <c r="BJ420" i="13"/>
  <c r="BI420" i="13"/>
  <c r="AV420" i="13"/>
  <c r="AU420" i="13"/>
  <c r="AS420" i="13" s="1"/>
  <c r="AF420" i="13"/>
  <c r="AE420" i="13"/>
  <c r="AC420" i="13" s="1"/>
  <c r="Q420" i="13"/>
  <c r="P420" i="13"/>
  <c r="BK419" i="13"/>
  <c r="BJ419" i="13"/>
  <c r="BI419" i="13"/>
  <c r="AV419" i="13"/>
  <c r="AU419" i="13"/>
  <c r="AF419" i="13"/>
  <c r="AE419" i="13"/>
  <c r="AC419" i="13" s="1"/>
  <c r="Q419" i="13"/>
  <c r="P419" i="13"/>
  <c r="BK418" i="13"/>
  <c r="BJ418" i="13"/>
  <c r="BI418" i="13"/>
  <c r="AV418" i="13"/>
  <c r="AU418" i="13"/>
  <c r="AS418" i="13" s="1"/>
  <c r="AF418" i="13"/>
  <c r="AE418" i="13"/>
  <c r="AC418" i="13"/>
  <c r="Q418" i="13"/>
  <c r="P418" i="13"/>
  <c r="BK417" i="13"/>
  <c r="BJ417" i="13"/>
  <c r="BI417" i="13"/>
  <c r="AV417" i="13"/>
  <c r="AU417" i="13"/>
  <c r="AS417" i="13"/>
  <c r="AF417" i="13"/>
  <c r="AE417" i="13"/>
  <c r="AC417" i="13" s="1"/>
  <c r="Q417" i="13"/>
  <c r="P417" i="13"/>
  <c r="BK416" i="13"/>
  <c r="BJ416" i="13"/>
  <c r="BI416" i="13"/>
  <c r="AV416" i="13"/>
  <c r="AU416" i="13"/>
  <c r="AS416" i="13" s="1"/>
  <c r="AF416" i="13"/>
  <c r="AE416" i="13"/>
  <c r="AC416" i="13" s="1"/>
  <c r="Q416" i="13"/>
  <c r="P416" i="13"/>
  <c r="BK415" i="13"/>
  <c r="BJ415" i="13"/>
  <c r="BI415" i="13"/>
  <c r="AV415" i="13"/>
  <c r="AU415" i="13"/>
  <c r="AS415" i="13" s="1"/>
  <c r="AF415" i="13"/>
  <c r="AE415" i="13"/>
  <c r="AC415" i="13" s="1"/>
  <c r="Q415" i="13"/>
  <c r="P415" i="13"/>
  <c r="BK414" i="13"/>
  <c r="BJ414" i="13"/>
  <c r="BI414" i="13"/>
  <c r="AV414" i="13"/>
  <c r="AU414" i="13"/>
  <c r="AS414" i="13" s="1"/>
  <c r="AF414" i="13"/>
  <c r="AE414" i="13"/>
  <c r="AC414" i="13" s="1"/>
  <c r="Q414" i="13"/>
  <c r="P414" i="13"/>
  <c r="BK413" i="13"/>
  <c r="BJ413" i="13"/>
  <c r="BI413" i="13"/>
  <c r="AV413" i="13"/>
  <c r="AU413" i="13"/>
  <c r="AS413" i="13" s="1"/>
  <c r="AF413" i="13"/>
  <c r="AE413" i="13"/>
  <c r="AC413" i="13" s="1"/>
  <c r="Q413" i="13"/>
  <c r="P413" i="13"/>
  <c r="BK412" i="13"/>
  <c r="BJ412" i="13"/>
  <c r="BI412" i="13"/>
  <c r="AV412" i="13"/>
  <c r="AU412" i="13"/>
  <c r="AS412" i="13" s="1"/>
  <c r="AF412" i="13"/>
  <c r="AE412" i="13"/>
  <c r="AC412" i="13" s="1"/>
  <c r="Q412" i="13"/>
  <c r="P412" i="13"/>
  <c r="BK411" i="13"/>
  <c r="BJ411" i="13"/>
  <c r="BI411" i="13"/>
  <c r="AV411" i="13"/>
  <c r="AU411" i="13"/>
  <c r="AF411" i="13"/>
  <c r="AE411" i="13"/>
  <c r="AC411" i="13" s="1"/>
  <c r="Q411" i="13"/>
  <c r="P411" i="13"/>
  <c r="BK410" i="13"/>
  <c r="BJ410" i="13"/>
  <c r="BI410" i="13"/>
  <c r="AV410" i="13"/>
  <c r="AU410" i="13"/>
  <c r="AS410" i="13" s="1"/>
  <c r="AF410" i="13"/>
  <c r="AE410" i="13"/>
  <c r="AC410" i="13"/>
  <c r="Q410" i="13"/>
  <c r="P410" i="13"/>
  <c r="BK409" i="13"/>
  <c r="BJ409" i="13"/>
  <c r="BI409" i="13"/>
  <c r="AV409" i="13"/>
  <c r="AU409" i="13"/>
  <c r="AS409" i="13"/>
  <c r="AF409" i="13"/>
  <c r="AE409" i="13"/>
  <c r="AC409" i="13" s="1"/>
  <c r="Q409" i="13"/>
  <c r="P409" i="13"/>
  <c r="BK408" i="13"/>
  <c r="BJ408" i="13"/>
  <c r="BI408" i="13"/>
  <c r="AV408" i="13"/>
  <c r="AU408" i="13"/>
  <c r="AS408" i="13" s="1"/>
  <c r="AF408" i="13"/>
  <c r="AE408" i="13"/>
  <c r="AC408" i="13" s="1"/>
  <c r="Q408" i="13"/>
  <c r="P408" i="13"/>
  <c r="BK407" i="13"/>
  <c r="BJ407" i="13"/>
  <c r="BI407" i="13"/>
  <c r="AV407" i="13"/>
  <c r="AU407" i="13"/>
  <c r="AS407" i="13" s="1"/>
  <c r="AF407" i="13"/>
  <c r="AE407" i="13"/>
  <c r="AC407" i="13" s="1"/>
  <c r="Q407" i="13"/>
  <c r="P407" i="13"/>
  <c r="BK406" i="13"/>
  <c r="BJ406" i="13"/>
  <c r="BI406" i="13"/>
  <c r="AV406" i="13"/>
  <c r="AU406" i="13"/>
  <c r="AS406" i="13" s="1"/>
  <c r="AF406" i="13"/>
  <c r="AE406" i="13"/>
  <c r="AC406" i="13" s="1"/>
  <c r="Q406" i="13"/>
  <c r="P406" i="13"/>
  <c r="BK405" i="13"/>
  <c r="BJ405" i="13"/>
  <c r="BI405" i="13"/>
  <c r="AV405" i="13"/>
  <c r="AU405" i="13"/>
  <c r="AS405" i="13" s="1"/>
  <c r="AF405" i="13"/>
  <c r="AE405" i="13"/>
  <c r="AC405" i="13" s="1"/>
  <c r="Q405" i="13"/>
  <c r="P405" i="13"/>
  <c r="BK404" i="13"/>
  <c r="BJ404" i="13"/>
  <c r="BI404" i="13"/>
  <c r="AV404" i="13"/>
  <c r="AU404" i="13"/>
  <c r="AS404" i="13" s="1"/>
  <c r="AF404" i="13"/>
  <c r="AE404" i="13"/>
  <c r="AC404" i="13" s="1"/>
  <c r="Q404" i="13"/>
  <c r="P404" i="13"/>
  <c r="BK403" i="13"/>
  <c r="BJ403" i="13"/>
  <c r="BI403" i="13"/>
  <c r="AV403" i="13"/>
  <c r="AU403" i="13"/>
  <c r="AS403" i="13" s="1"/>
  <c r="AF403" i="13"/>
  <c r="AE403" i="13"/>
  <c r="AC403" i="13" s="1"/>
  <c r="Q403" i="13"/>
  <c r="P403" i="13"/>
  <c r="BK402" i="13"/>
  <c r="BJ402" i="13"/>
  <c r="BI402" i="13"/>
  <c r="AV402" i="13"/>
  <c r="AU402" i="13"/>
  <c r="AS402" i="13" s="1"/>
  <c r="AF402" i="13"/>
  <c r="AE402" i="13"/>
  <c r="AC402" i="13"/>
  <c r="Q402" i="13"/>
  <c r="P402" i="13"/>
  <c r="BK401" i="13"/>
  <c r="BJ401" i="13"/>
  <c r="BI401" i="13"/>
  <c r="AV401" i="13"/>
  <c r="AU401" i="13"/>
  <c r="AS401" i="13"/>
  <c r="AF401" i="13"/>
  <c r="AE401" i="13"/>
  <c r="AC401" i="13" s="1"/>
  <c r="Q401" i="13"/>
  <c r="P401" i="13"/>
  <c r="BK400" i="13"/>
  <c r="BJ400" i="13"/>
  <c r="BI400" i="13"/>
  <c r="AV400" i="13"/>
  <c r="AU400" i="13"/>
  <c r="AS400" i="13" s="1"/>
  <c r="AF400" i="13"/>
  <c r="AE400" i="13"/>
  <c r="AC400" i="13" s="1"/>
  <c r="Q400" i="13"/>
  <c r="P400" i="13"/>
  <c r="BK399" i="13"/>
  <c r="BJ399" i="13"/>
  <c r="BI399" i="13"/>
  <c r="AV399" i="13"/>
  <c r="AU399" i="13"/>
  <c r="AS399" i="13" s="1"/>
  <c r="AF399" i="13"/>
  <c r="AE399" i="13"/>
  <c r="AC399" i="13" s="1"/>
  <c r="Q399" i="13"/>
  <c r="P399" i="13"/>
  <c r="BK398" i="13"/>
  <c r="BJ398" i="13"/>
  <c r="BI398" i="13"/>
  <c r="AV398" i="13"/>
  <c r="AU398" i="13"/>
  <c r="AS398" i="13" s="1"/>
  <c r="AF398" i="13"/>
  <c r="AE398" i="13"/>
  <c r="AC398" i="13" s="1"/>
  <c r="Q398" i="13"/>
  <c r="P398" i="13"/>
  <c r="BK397" i="13"/>
  <c r="BJ397" i="13"/>
  <c r="BI397" i="13"/>
  <c r="AV397" i="13"/>
  <c r="AU397" i="13"/>
  <c r="AS397" i="13" s="1"/>
  <c r="AF397" i="13"/>
  <c r="AE397" i="13"/>
  <c r="AC397" i="13"/>
  <c r="Q397" i="13"/>
  <c r="P397" i="13"/>
  <c r="BK396" i="13"/>
  <c r="BJ396" i="13"/>
  <c r="BI396" i="13"/>
  <c r="AV396" i="13"/>
  <c r="AU396" i="13"/>
  <c r="AS396" i="13"/>
  <c r="AF396" i="13"/>
  <c r="AE396" i="13"/>
  <c r="AC396" i="13" s="1"/>
  <c r="Q396" i="13"/>
  <c r="P396" i="13"/>
  <c r="BK395" i="13"/>
  <c r="BJ395" i="13"/>
  <c r="BI395" i="13"/>
  <c r="AV395" i="13"/>
  <c r="AU395" i="13"/>
  <c r="AF395" i="13"/>
  <c r="AE395" i="13"/>
  <c r="AC395" i="13" s="1"/>
  <c r="Q395" i="13"/>
  <c r="P395" i="13"/>
  <c r="BK394" i="13"/>
  <c r="BJ394" i="13"/>
  <c r="BI394" i="13"/>
  <c r="AV394" i="13"/>
  <c r="AU394" i="13"/>
  <c r="AS394" i="13" s="1"/>
  <c r="AF394" i="13"/>
  <c r="AE394" i="13"/>
  <c r="AC394" i="13"/>
  <c r="Q394" i="13"/>
  <c r="P394" i="13"/>
  <c r="BK393" i="13"/>
  <c r="BJ393" i="13"/>
  <c r="BI393" i="13"/>
  <c r="AV393" i="13"/>
  <c r="AU393" i="13"/>
  <c r="AS393" i="13"/>
  <c r="AF393" i="13"/>
  <c r="AE393" i="13"/>
  <c r="AC393" i="13" s="1"/>
  <c r="Q393" i="13"/>
  <c r="P393" i="13"/>
  <c r="BK392" i="13"/>
  <c r="BJ392" i="13"/>
  <c r="BI392" i="13"/>
  <c r="AV392" i="13"/>
  <c r="AU392" i="13"/>
  <c r="AS392" i="13" s="1"/>
  <c r="AF392" i="13"/>
  <c r="AE392" i="13"/>
  <c r="AC392" i="13" s="1"/>
  <c r="Q392" i="13"/>
  <c r="P392" i="13"/>
  <c r="BK391" i="13"/>
  <c r="BJ391" i="13"/>
  <c r="BI391" i="13"/>
  <c r="AV391" i="13"/>
  <c r="AU391" i="13"/>
  <c r="AS391" i="13" s="1"/>
  <c r="AF391" i="13"/>
  <c r="AE391" i="13"/>
  <c r="AC391" i="13" s="1"/>
  <c r="Q391" i="13"/>
  <c r="P391" i="13"/>
  <c r="BK390" i="13"/>
  <c r="BJ390" i="13"/>
  <c r="BI390" i="13"/>
  <c r="AV390" i="13"/>
  <c r="AU390" i="13"/>
  <c r="AS390" i="13" s="1"/>
  <c r="AF390" i="13"/>
  <c r="AE390" i="13"/>
  <c r="AC390" i="13" s="1"/>
  <c r="Q390" i="13"/>
  <c r="P390" i="13"/>
  <c r="BK389" i="13"/>
  <c r="BJ389" i="13"/>
  <c r="BI389" i="13"/>
  <c r="AV389" i="13"/>
  <c r="AU389" i="13"/>
  <c r="AS389" i="13" s="1"/>
  <c r="AF389" i="13"/>
  <c r="AE389" i="13"/>
  <c r="AC389" i="13" s="1"/>
  <c r="Q389" i="13"/>
  <c r="P389" i="13"/>
  <c r="BK388" i="13"/>
  <c r="BJ388" i="13"/>
  <c r="BI388" i="13"/>
  <c r="AV388" i="13"/>
  <c r="AU388" i="13"/>
  <c r="AS388" i="13" s="1"/>
  <c r="AF388" i="13"/>
  <c r="AE388" i="13"/>
  <c r="AC388" i="13" s="1"/>
  <c r="Q388" i="13"/>
  <c r="P388" i="13"/>
  <c r="BK387" i="13"/>
  <c r="BJ387" i="13"/>
  <c r="BI387" i="13"/>
  <c r="AV387" i="13"/>
  <c r="AU387" i="13"/>
  <c r="AF387" i="13"/>
  <c r="AE387" i="13"/>
  <c r="AC387" i="13" s="1"/>
  <c r="Q387" i="13"/>
  <c r="P387" i="13"/>
  <c r="BK386" i="13"/>
  <c r="BJ386" i="13"/>
  <c r="BI386" i="13"/>
  <c r="AV386" i="13"/>
  <c r="AU386" i="13"/>
  <c r="AS386" i="13" s="1"/>
  <c r="AF386" i="13"/>
  <c r="AE386" i="13"/>
  <c r="AC386" i="13"/>
  <c r="Q386" i="13"/>
  <c r="P386" i="13"/>
  <c r="BK385" i="13"/>
  <c r="BJ385" i="13"/>
  <c r="BI385" i="13"/>
  <c r="AV385" i="13"/>
  <c r="AU385" i="13"/>
  <c r="AS385" i="13"/>
  <c r="AF385" i="13"/>
  <c r="AE385" i="13"/>
  <c r="AC385" i="13" s="1"/>
  <c r="Q385" i="13"/>
  <c r="P385" i="13"/>
  <c r="BK384" i="13"/>
  <c r="BJ384" i="13"/>
  <c r="BI384" i="13"/>
  <c r="AV384" i="13"/>
  <c r="AU384" i="13"/>
  <c r="AS384" i="13" s="1"/>
  <c r="AF384" i="13"/>
  <c r="AE384" i="13"/>
  <c r="AC384" i="13" s="1"/>
  <c r="Q384" i="13"/>
  <c r="P384" i="13"/>
  <c r="BK383" i="13"/>
  <c r="BJ383" i="13"/>
  <c r="BI383" i="13"/>
  <c r="AV383" i="13"/>
  <c r="AU383" i="13"/>
  <c r="AS383" i="13" s="1"/>
  <c r="AF383" i="13"/>
  <c r="AE383" i="13"/>
  <c r="AC383" i="13" s="1"/>
  <c r="Q383" i="13"/>
  <c r="P383" i="13"/>
  <c r="BK382" i="13"/>
  <c r="BJ382" i="13"/>
  <c r="BI382" i="13"/>
  <c r="AV382" i="13"/>
  <c r="AU382" i="13"/>
  <c r="AS382" i="13" s="1"/>
  <c r="AF382" i="13"/>
  <c r="AE382" i="13"/>
  <c r="AC382" i="13" s="1"/>
  <c r="Q382" i="13"/>
  <c r="P382" i="13"/>
  <c r="BK381" i="13"/>
  <c r="BJ381" i="13"/>
  <c r="BI381" i="13"/>
  <c r="AV381" i="13"/>
  <c r="AU381" i="13"/>
  <c r="AS381" i="13" s="1"/>
  <c r="AF381" i="13"/>
  <c r="AE381" i="13"/>
  <c r="AC381" i="13"/>
  <c r="Q381" i="13"/>
  <c r="P381" i="13"/>
  <c r="BK380" i="13"/>
  <c r="BJ380" i="13"/>
  <c r="BI380" i="13"/>
  <c r="AV380" i="13"/>
  <c r="AU380" i="13"/>
  <c r="AS380" i="13"/>
  <c r="AF380" i="13"/>
  <c r="AE380" i="13"/>
  <c r="AC380" i="13" s="1"/>
  <c r="Q380" i="13"/>
  <c r="P380" i="13"/>
  <c r="BK379" i="13"/>
  <c r="BJ379" i="13"/>
  <c r="BI379" i="13"/>
  <c r="AV379" i="13"/>
  <c r="AU379" i="13"/>
  <c r="AF379" i="13"/>
  <c r="AE379" i="13"/>
  <c r="AC379" i="13" s="1"/>
  <c r="Q379" i="13"/>
  <c r="P379" i="13"/>
  <c r="BK378" i="13"/>
  <c r="BJ378" i="13"/>
  <c r="BI378" i="13"/>
  <c r="AV378" i="13"/>
  <c r="AU378" i="13"/>
  <c r="AS378" i="13" s="1"/>
  <c r="AF378" i="13"/>
  <c r="AE378" i="13"/>
  <c r="AC378" i="13"/>
  <c r="Q378" i="13"/>
  <c r="P378" i="13"/>
  <c r="BK377" i="13"/>
  <c r="BJ377" i="13"/>
  <c r="BI377" i="13"/>
  <c r="AV377" i="13"/>
  <c r="AU377" i="13"/>
  <c r="AS377" i="13"/>
  <c r="AF377" i="13"/>
  <c r="AE377" i="13"/>
  <c r="AC377" i="13" s="1"/>
  <c r="Q377" i="13"/>
  <c r="P377" i="13"/>
  <c r="BK376" i="13"/>
  <c r="BJ376" i="13"/>
  <c r="BI376" i="13"/>
  <c r="AV376" i="13"/>
  <c r="AU376" i="13"/>
  <c r="AS376" i="13" s="1"/>
  <c r="AF376" i="13"/>
  <c r="AE376" i="13"/>
  <c r="AC376" i="13" s="1"/>
  <c r="Q376" i="13"/>
  <c r="P376" i="13"/>
  <c r="BK375" i="13"/>
  <c r="BJ375" i="13"/>
  <c r="BI375" i="13"/>
  <c r="AV375" i="13"/>
  <c r="AU375" i="13"/>
  <c r="AS375" i="13" s="1"/>
  <c r="AF375" i="13"/>
  <c r="AE375" i="13"/>
  <c r="AC375" i="13" s="1"/>
  <c r="Q375" i="13"/>
  <c r="P375" i="13"/>
  <c r="BK374" i="13"/>
  <c r="BJ374" i="13"/>
  <c r="BI374" i="13"/>
  <c r="AV374" i="13"/>
  <c r="AU374" i="13"/>
  <c r="AS374" i="13" s="1"/>
  <c r="AF374" i="13"/>
  <c r="AE374" i="13"/>
  <c r="AC374" i="13" s="1"/>
  <c r="Q374" i="13"/>
  <c r="P374" i="13"/>
  <c r="BK373" i="13"/>
  <c r="BJ373" i="13"/>
  <c r="BI373" i="13"/>
  <c r="AV373" i="13"/>
  <c r="AU373" i="13"/>
  <c r="AS373" i="13" s="1"/>
  <c r="AF373" i="13"/>
  <c r="AE373" i="13"/>
  <c r="AC373" i="13"/>
  <c r="Q373" i="13"/>
  <c r="P373" i="13"/>
  <c r="BK372" i="13"/>
  <c r="BJ372" i="13"/>
  <c r="BI372" i="13"/>
  <c r="AV372" i="13"/>
  <c r="AU372" i="13"/>
  <c r="AS372" i="13"/>
  <c r="AF372" i="13"/>
  <c r="AE372" i="13"/>
  <c r="AC372" i="13" s="1"/>
  <c r="Q372" i="13"/>
  <c r="P372" i="13"/>
  <c r="BK371" i="13"/>
  <c r="BJ371" i="13"/>
  <c r="BI371" i="13"/>
  <c r="AV371" i="13"/>
  <c r="AU371" i="13"/>
  <c r="AF371" i="13"/>
  <c r="AE371" i="13"/>
  <c r="AC371" i="13" s="1"/>
  <c r="Q371" i="13"/>
  <c r="P371" i="13"/>
  <c r="BK370" i="13"/>
  <c r="BJ370" i="13"/>
  <c r="BI370" i="13"/>
  <c r="AV370" i="13"/>
  <c r="AU370" i="13"/>
  <c r="AS370" i="13" s="1"/>
  <c r="AF370" i="13"/>
  <c r="AE370" i="13"/>
  <c r="AC370" i="13"/>
  <c r="Q370" i="13"/>
  <c r="P370" i="13"/>
  <c r="BK369" i="13"/>
  <c r="BJ369" i="13"/>
  <c r="BI369" i="13"/>
  <c r="AV369" i="13"/>
  <c r="AU369" i="13"/>
  <c r="AS369" i="13"/>
  <c r="AF369" i="13"/>
  <c r="AE369" i="13"/>
  <c r="AC369" i="13" s="1"/>
  <c r="Q369" i="13"/>
  <c r="P369" i="13"/>
  <c r="BK368" i="13"/>
  <c r="BJ368" i="13"/>
  <c r="BI368" i="13"/>
  <c r="AV368" i="13"/>
  <c r="AU368" i="13"/>
  <c r="AS368" i="13" s="1"/>
  <c r="AF368" i="13"/>
  <c r="AE368" i="13"/>
  <c r="AC368" i="13" s="1"/>
  <c r="Q368" i="13"/>
  <c r="P368" i="13"/>
  <c r="BK367" i="13"/>
  <c r="BJ367" i="13"/>
  <c r="BI367" i="13"/>
  <c r="AV367" i="13"/>
  <c r="AU367" i="13"/>
  <c r="AS367" i="13" s="1"/>
  <c r="AF367" i="13"/>
  <c r="AE367" i="13"/>
  <c r="AC367" i="13" s="1"/>
  <c r="Q367" i="13"/>
  <c r="P367" i="13"/>
  <c r="BK366" i="13"/>
  <c r="BJ366" i="13"/>
  <c r="BI366" i="13"/>
  <c r="AV366" i="13"/>
  <c r="AU366" i="13"/>
  <c r="AS366" i="13" s="1"/>
  <c r="AF366" i="13"/>
  <c r="AE366" i="13"/>
  <c r="AC366" i="13" s="1"/>
  <c r="Q366" i="13"/>
  <c r="P366" i="13"/>
  <c r="BK365" i="13"/>
  <c r="BJ365" i="13"/>
  <c r="BI365" i="13"/>
  <c r="AV365" i="13"/>
  <c r="AU365" i="13"/>
  <c r="AS365" i="13" s="1"/>
  <c r="AF365" i="13"/>
  <c r="AE365" i="13"/>
  <c r="AC365" i="13"/>
  <c r="Q365" i="13"/>
  <c r="P365" i="13"/>
  <c r="BK364" i="13"/>
  <c r="BJ364" i="13"/>
  <c r="BI364" i="13"/>
  <c r="AV364" i="13"/>
  <c r="AU364" i="13"/>
  <c r="AS364" i="13"/>
  <c r="AF364" i="13"/>
  <c r="AE364" i="13"/>
  <c r="AC364" i="13" s="1"/>
  <c r="Q364" i="13"/>
  <c r="P364" i="13"/>
  <c r="BK363" i="13"/>
  <c r="BJ363" i="13"/>
  <c r="BI363" i="13"/>
  <c r="AV363" i="13"/>
  <c r="AU363" i="13"/>
  <c r="AF363" i="13"/>
  <c r="AE363" i="13"/>
  <c r="AC363" i="13" s="1"/>
  <c r="Q363" i="13"/>
  <c r="P363" i="13"/>
  <c r="BK362" i="13"/>
  <c r="BJ362" i="13"/>
  <c r="BI362" i="13"/>
  <c r="AV362" i="13"/>
  <c r="AU362" i="13"/>
  <c r="AS362" i="13" s="1"/>
  <c r="AF362" i="13"/>
  <c r="AE362" i="13"/>
  <c r="AC362" i="13"/>
  <c r="Q362" i="13"/>
  <c r="P362" i="13"/>
  <c r="BK361" i="13"/>
  <c r="BJ361" i="13"/>
  <c r="BI361" i="13"/>
  <c r="AV361" i="13"/>
  <c r="AU361" i="13"/>
  <c r="AS361" i="13"/>
  <c r="AF361" i="13"/>
  <c r="AE361" i="13"/>
  <c r="AC361" i="13" s="1"/>
  <c r="Q361" i="13"/>
  <c r="P361" i="13"/>
  <c r="BK360" i="13"/>
  <c r="BJ360" i="13"/>
  <c r="BI360" i="13"/>
  <c r="AV360" i="13"/>
  <c r="AS360" i="13" s="1"/>
  <c r="AU360" i="13"/>
  <c r="AF360" i="13"/>
  <c r="AE360" i="13"/>
  <c r="AC360" i="13" s="1"/>
  <c r="Q360" i="13"/>
  <c r="P360" i="13"/>
  <c r="BK359" i="13"/>
  <c r="BJ359" i="13"/>
  <c r="BI359" i="13"/>
  <c r="AV359" i="13"/>
  <c r="AU359" i="13"/>
  <c r="AS359" i="13" s="1"/>
  <c r="AF359" i="13"/>
  <c r="AE359" i="13"/>
  <c r="AC359" i="13" s="1"/>
  <c r="Q359" i="13"/>
  <c r="P359" i="13"/>
  <c r="BK358" i="13"/>
  <c r="BJ358" i="13"/>
  <c r="BI358" i="13"/>
  <c r="AV358" i="13"/>
  <c r="AU358" i="13"/>
  <c r="AS358" i="13" s="1"/>
  <c r="AF358" i="13"/>
  <c r="AE358" i="13"/>
  <c r="AC358" i="13" s="1"/>
  <c r="Q358" i="13"/>
  <c r="P358" i="13"/>
  <c r="BK357" i="13"/>
  <c r="BJ357" i="13"/>
  <c r="BI357" i="13"/>
  <c r="AV357" i="13"/>
  <c r="AU357" i="13"/>
  <c r="AS357" i="13" s="1"/>
  <c r="AF357" i="13"/>
  <c r="AE357" i="13"/>
  <c r="AC357" i="13" s="1"/>
  <c r="Q357" i="13"/>
  <c r="P357" i="13"/>
  <c r="BK356" i="13"/>
  <c r="BJ356" i="13"/>
  <c r="BI356" i="13"/>
  <c r="AV356" i="13"/>
  <c r="AU356" i="13"/>
  <c r="AS356" i="13" s="1"/>
  <c r="AF356" i="13"/>
  <c r="AE356" i="13"/>
  <c r="AC356" i="13" s="1"/>
  <c r="Q356" i="13"/>
  <c r="P356" i="13"/>
  <c r="BK355" i="13"/>
  <c r="BJ355" i="13"/>
  <c r="BI355" i="13"/>
  <c r="AV355" i="13"/>
  <c r="AU355" i="13"/>
  <c r="AF355" i="13"/>
  <c r="AE355" i="13"/>
  <c r="AC355" i="13" s="1"/>
  <c r="Q355" i="13"/>
  <c r="P355" i="13"/>
  <c r="BK354" i="13"/>
  <c r="BJ354" i="13"/>
  <c r="BI354" i="13"/>
  <c r="AV354" i="13"/>
  <c r="AU354" i="13"/>
  <c r="AS354" i="13" s="1"/>
  <c r="AF354" i="13"/>
  <c r="AE354" i="13"/>
  <c r="AC354" i="13"/>
  <c r="Q354" i="13"/>
  <c r="P354" i="13"/>
  <c r="BK353" i="13"/>
  <c r="BJ353" i="13"/>
  <c r="BI353" i="13"/>
  <c r="AV353" i="13"/>
  <c r="AU353" i="13"/>
  <c r="AS353" i="13"/>
  <c r="AF353" i="13"/>
  <c r="AE353" i="13"/>
  <c r="AC353" i="13" s="1"/>
  <c r="Q353" i="13"/>
  <c r="P353" i="13"/>
  <c r="BK352" i="13"/>
  <c r="BJ352" i="13"/>
  <c r="BI352" i="13"/>
  <c r="AV352" i="13"/>
  <c r="AU352" i="13"/>
  <c r="AS352" i="13" s="1"/>
  <c r="AF352" i="13"/>
  <c r="AE352" i="13"/>
  <c r="AC352" i="13" s="1"/>
  <c r="Q352" i="13"/>
  <c r="P352" i="13"/>
  <c r="BK351" i="13"/>
  <c r="BJ351" i="13"/>
  <c r="BI351" i="13"/>
  <c r="AV351" i="13"/>
  <c r="AU351" i="13"/>
  <c r="AS351" i="13" s="1"/>
  <c r="AF351" i="13"/>
  <c r="AE351" i="13"/>
  <c r="AC351" i="13" s="1"/>
  <c r="Q351" i="13"/>
  <c r="P351" i="13"/>
  <c r="BK350" i="13"/>
  <c r="BJ350" i="13"/>
  <c r="BI350" i="13"/>
  <c r="AV350" i="13"/>
  <c r="AU350" i="13"/>
  <c r="AS350" i="13" s="1"/>
  <c r="AF350" i="13"/>
  <c r="AE350" i="13"/>
  <c r="AC350" i="13" s="1"/>
  <c r="Q350" i="13"/>
  <c r="P350" i="13"/>
  <c r="BK349" i="13"/>
  <c r="BJ349" i="13"/>
  <c r="BI349" i="13"/>
  <c r="AV349" i="13"/>
  <c r="AU349" i="13"/>
  <c r="AS349" i="13" s="1"/>
  <c r="AF349" i="13"/>
  <c r="AE349" i="13"/>
  <c r="AC349" i="13" s="1"/>
  <c r="Q349" i="13"/>
  <c r="P349" i="13"/>
  <c r="BK348" i="13"/>
  <c r="BJ348" i="13"/>
  <c r="BI348" i="13"/>
  <c r="AV348" i="13"/>
  <c r="AU348" i="13"/>
  <c r="AS348" i="13" s="1"/>
  <c r="AF348" i="13"/>
  <c r="AE348" i="13"/>
  <c r="AC348" i="13" s="1"/>
  <c r="Q348" i="13"/>
  <c r="P348" i="13"/>
  <c r="BK347" i="13"/>
  <c r="BJ347" i="13"/>
  <c r="BI347" i="13"/>
  <c r="AV347" i="13"/>
  <c r="AU347" i="13"/>
  <c r="AF347" i="13"/>
  <c r="AE347" i="13"/>
  <c r="AC347" i="13" s="1"/>
  <c r="Q347" i="13"/>
  <c r="P347" i="13"/>
  <c r="BK346" i="13"/>
  <c r="BJ346" i="13"/>
  <c r="BI346" i="13"/>
  <c r="AV346" i="13"/>
  <c r="AU346" i="13"/>
  <c r="AS346" i="13"/>
  <c r="AF346" i="13"/>
  <c r="AE346" i="13"/>
  <c r="AC346" i="13"/>
  <c r="Q346" i="13"/>
  <c r="P346" i="13"/>
  <c r="BK345" i="13"/>
  <c r="BJ345" i="13"/>
  <c r="BI345" i="13"/>
  <c r="AV345" i="13"/>
  <c r="AU345" i="13"/>
  <c r="AS345" i="13"/>
  <c r="AF345" i="13"/>
  <c r="AE345" i="13"/>
  <c r="AC345" i="13" s="1"/>
  <c r="Q345" i="13"/>
  <c r="P345" i="13"/>
  <c r="BK344" i="13"/>
  <c r="BJ344" i="13"/>
  <c r="BI344" i="13"/>
  <c r="AV344" i="13"/>
  <c r="AU344" i="13"/>
  <c r="AS344" i="13" s="1"/>
  <c r="AF344" i="13"/>
  <c r="AE344" i="13"/>
  <c r="AC344" i="13" s="1"/>
  <c r="Q344" i="13"/>
  <c r="P344" i="13"/>
  <c r="BK343" i="13"/>
  <c r="BJ343" i="13"/>
  <c r="BI343" i="13"/>
  <c r="AV343" i="13"/>
  <c r="AU343" i="13"/>
  <c r="AS343" i="13" s="1"/>
  <c r="AF343" i="13"/>
  <c r="AE343" i="13"/>
  <c r="AC343" i="13" s="1"/>
  <c r="Q343" i="13"/>
  <c r="P343" i="13"/>
  <c r="BK342" i="13"/>
  <c r="BJ342" i="13"/>
  <c r="BI342" i="13"/>
  <c r="AV342" i="13"/>
  <c r="AU342" i="13"/>
  <c r="AS342" i="13" s="1"/>
  <c r="AF342" i="13"/>
  <c r="AE342" i="13"/>
  <c r="AC342" i="13"/>
  <c r="Q342" i="13"/>
  <c r="P342" i="13"/>
  <c r="BK341" i="13"/>
  <c r="BJ341" i="13"/>
  <c r="BI341" i="13"/>
  <c r="AV341" i="13"/>
  <c r="AU341" i="13"/>
  <c r="AS341" i="13"/>
  <c r="AF341" i="13"/>
  <c r="AE341" i="13"/>
  <c r="AC341" i="13" s="1"/>
  <c r="Q341" i="13"/>
  <c r="P341" i="13"/>
  <c r="BK340" i="13"/>
  <c r="BJ340" i="13"/>
  <c r="BI340" i="13"/>
  <c r="AV340" i="13"/>
  <c r="AU340" i="13"/>
  <c r="AS340" i="13" s="1"/>
  <c r="AF340" i="13"/>
  <c r="AE340" i="13"/>
  <c r="Q340" i="13"/>
  <c r="P340" i="13"/>
  <c r="BK339" i="13"/>
  <c r="BJ339" i="13"/>
  <c r="BI339" i="13"/>
  <c r="AV339" i="13"/>
  <c r="AU339" i="13"/>
  <c r="AS339" i="13" s="1"/>
  <c r="AF339" i="13"/>
  <c r="AE339" i="13"/>
  <c r="AC339" i="13" s="1"/>
  <c r="Q339" i="13"/>
  <c r="P339" i="13"/>
  <c r="BK338" i="13"/>
  <c r="BJ338" i="13"/>
  <c r="BI338" i="13"/>
  <c r="AV338" i="13"/>
  <c r="AU338" i="13"/>
  <c r="AS338" i="13" s="1"/>
  <c r="AF338" i="13"/>
  <c r="AE338" i="13"/>
  <c r="AC338" i="13"/>
  <c r="Q338" i="13"/>
  <c r="P338" i="13"/>
  <c r="BK337" i="13"/>
  <c r="BJ337" i="13"/>
  <c r="BI337" i="13"/>
  <c r="AV337" i="13"/>
  <c r="AU337" i="13"/>
  <c r="AS337" i="13"/>
  <c r="AF337" i="13"/>
  <c r="AE337" i="13"/>
  <c r="AC337" i="13" s="1"/>
  <c r="Q337" i="13"/>
  <c r="P337" i="13"/>
  <c r="BK336" i="13"/>
  <c r="BJ336" i="13"/>
  <c r="BI336" i="13"/>
  <c r="AV336" i="13"/>
  <c r="AU336" i="13"/>
  <c r="AS336" i="13" s="1"/>
  <c r="AF336" i="13"/>
  <c r="AE336" i="13"/>
  <c r="AC336" i="13" s="1"/>
  <c r="Q336" i="13"/>
  <c r="P336" i="13"/>
  <c r="BK335" i="13"/>
  <c r="BJ335" i="13"/>
  <c r="BI335" i="13"/>
  <c r="AV335" i="13"/>
  <c r="AU335" i="13"/>
  <c r="AS335" i="13" s="1"/>
  <c r="AF335" i="13"/>
  <c r="AE335" i="13"/>
  <c r="AC335" i="13" s="1"/>
  <c r="Q335" i="13"/>
  <c r="P335" i="13"/>
  <c r="BK334" i="13"/>
  <c r="BJ334" i="13"/>
  <c r="BI334" i="13"/>
  <c r="AV334" i="13"/>
  <c r="AU334" i="13"/>
  <c r="AS334" i="13" s="1"/>
  <c r="AF334" i="13"/>
  <c r="AE334" i="13"/>
  <c r="AC334" i="13" s="1"/>
  <c r="Q334" i="13"/>
  <c r="P334" i="13"/>
  <c r="BK333" i="13"/>
  <c r="BJ333" i="13"/>
  <c r="BI333" i="13"/>
  <c r="AV333" i="13"/>
  <c r="AU333" i="13"/>
  <c r="AS333" i="13" s="1"/>
  <c r="AF333" i="13"/>
  <c r="AE333" i="13"/>
  <c r="AC333" i="13" s="1"/>
  <c r="Q333" i="13"/>
  <c r="P333" i="13"/>
  <c r="BK332" i="13"/>
  <c r="BJ332" i="13"/>
  <c r="BI332" i="13"/>
  <c r="AV332" i="13"/>
  <c r="AU332" i="13"/>
  <c r="AS332" i="13" s="1"/>
  <c r="AF332" i="13"/>
  <c r="AE332" i="13"/>
  <c r="Q332" i="13"/>
  <c r="P332" i="13"/>
  <c r="BK331" i="13"/>
  <c r="BJ331" i="13"/>
  <c r="BI331" i="13"/>
  <c r="AV331" i="13"/>
  <c r="AU331" i="13"/>
  <c r="AS331" i="13" s="1"/>
  <c r="AF331" i="13"/>
  <c r="AE331" i="13"/>
  <c r="AC331" i="13" s="1"/>
  <c r="Q331" i="13"/>
  <c r="P331" i="13"/>
  <c r="BK330" i="13"/>
  <c r="BJ330" i="13"/>
  <c r="BI330" i="13"/>
  <c r="AV330" i="13"/>
  <c r="AU330" i="13"/>
  <c r="AS330" i="13" s="1"/>
  <c r="AF330" i="13"/>
  <c r="AE330" i="13"/>
  <c r="AC330" i="13"/>
  <c r="Q330" i="13"/>
  <c r="P330" i="13"/>
  <c r="BK329" i="13"/>
  <c r="BJ329" i="13"/>
  <c r="BI329" i="13"/>
  <c r="AV329" i="13"/>
  <c r="AU329" i="13"/>
  <c r="AS329" i="13"/>
  <c r="AF329" i="13"/>
  <c r="AE329" i="13"/>
  <c r="AC329" i="13" s="1"/>
  <c r="Q329" i="13"/>
  <c r="P329" i="13"/>
  <c r="BK328" i="13"/>
  <c r="BJ328" i="13"/>
  <c r="BI328" i="13"/>
  <c r="AV328" i="13"/>
  <c r="AS328" i="13" s="1"/>
  <c r="AU328" i="13"/>
  <c r="AF328" i="13"/>
  <c r="AE328" i="13"/>
  <c r="AC328" i="13" s="1"/>
  <c r="Q328" i="13"/>
  <c r="P328" i="13"/>
  <c r="BK327" i="13"/>
  <c r="BJ327" i="13"/>
  <c r="BI327" i="13"/>
  <c r="AV327" i="13"/>
  <c r="AU327" i="13"/>
  <c r="AS327" i="13" s="1"/>
  <c r="AF327" i="13"/>
  <c r="AE327" i="13"/>
  <c r="AC327" i="13" s="1"/>
  <c r="Q327" i="13"/>
  <c r="P327" i="13"/>
  <c r="BK326" i="13"/>
  <c r="BJ326" i="13"/>
  <c r="BI326" i="13"/>
  <c r="AV326" i="13"/>
  <c r="AU326" i="13"/>
  <c r="AS326" i="13" s="1"/>
  <c r="AF326" i="13"/>
  <c r="AE326" i="13"/>
  <c r="AC326" i="13" s="1"/>
  <c r="Q326" i="13"/>
  <c r="P326" i="13"/>
  <c r="BK325" i="13"/>
  <c r="BJ325" i="13"/>
  <c r="BI325" i="13"/>
  <c r="AV325" i="13"/>
  <c r="AU325" i="13"/>
  <c r="AS325" i="13" s="1"/>
  <c r="AF325" i="13"/>
  <c r="AE325" i="13"/>
  <c r="AC325" i="13"/>
  <c r="Q325" i="13"/>
  <c r="P325" i="13"/>
  <c r="BK324" i="13"/>
  <c r="BJ324" i="13"/>
  <c r="BI324" i="13"/>
  <c r="AV324" i="13"/>
  <c r="AU324" i="13"/>
  <c r="AS324" i="13"/>
  <c r="AF324" i="13"/>
  <c r="AE324" i="13"/>
  <c r="Q324" i="13"/>
  <c r="P324" i="13"/>
  <c r="BK323" i="13"/>
  <c r="BJ323" i="13"/>
  <c r="BI323" i="13"/>
  <c r="AV323" i="13"/>
  <c r="AU323" i="13"/>
  <c r="AS323" i="13" s="1"/>
  <c r="AF323" i="13"/>
  <c r="AE323" i="13"/>
  <c r="AC323" i="13" s="1"/>
  <c r="Q323" i="13"/>
  <c r="P323" i="13"/>
  <c r="BK322" i="13"/>
  <c r="BJ322" i="13"/>
  <c r="BI322" i="13"/>
  <c r="AV322" i="13"/>
  <c r="AU322" i="13"/>
  <c r="AS322" i="13" s="1"/>
  <c r="AF322" i="13"/>
  <c r="AE322" i="13"/>
  <c r="AC322" i="13"/>
  <c r="Q322" i="13"/>
  <c r="P322" i="13"/>
  <c r="BK321" i="13"/>
  <c r="BJ321" i="13"/>
  <c r="BI321" i="13"/>
  <c r="AV321" i="13"/>
  <c r="AU321" i="13"/>
  <c r="AS321" i="13"/>
  <c r="AF321" i="13"/>
  <c r="AE321" i="13"/>
  <c r="AC321" i="13" s="1"/>
  <c r="Q321" i="13"/>
  <c r="P321" i="13"/>
  <c r="BK320" i="13"/>
  <c r="BJ320" i="13"/>
  <c r="BI320" i="13"/>
  <c r="AV320" i="13"/>
  <c r="AU320" i="13"/>
  <c r="AS320" i="13" s="1"/>
  <c r="AF320" i="13"/>
  <c r="AE320" i="13"/>
  <c r="AC320" i="13" s="1"/>
  <c r="Q320" i="13"/>
  <c r="P320" i="13"/>
  <c r="BK319" i="13"/>
  <c r="BJ319" i="13"/>
  <c r="BI319" i="13"/>
  <c r="AV319" i="13"/>
  <c r="AU319" i="13"/>
  <c r="AS319" i="13" s="1"/>
  <c r="AF319" i="13"/>
  <c r="AE319" i="13"/>
  <c r="AC319" i="13" s="1"/>
  <c r="Q319" i="13"/>
  <c r="P319" i="13"/>
  <c r="BK318" i="13"/>
  <c r="BJ318" i="13"/>
  <c r="BI318" i="13"/>
  <c r="AV318" i="13"/>
  <c r="AU318" i="13"/>
  <c r="AS318" i="13" s="1"/>
  <c r="AF318" i="13"/>
  <c r="AE318" i="13"/>
  <c r="AC318" i="13" s="1"/>
  <c r="Q318" i="13"/>
  <c r="P318" i="13"/>
  <c r="BK317" i="13"/>
  <c r="BJ317" i="13"/>
  <c r="BI317" i="13"/>
  <c r="AV317" i="13"/>
  <c r="AU317" i="13"/>
  <c r="AS317" i="13" s="1"/>
  <c r="AF317" i="13"/>
  <c r="AE317" i="13"/>
  <c r="AC317" i="13"/>
  <c r="Q317" i="13"/>
  <c r="P317" i="13"/>
  <c r="BK316" i="13"/>
  <c r="BJ316" i="13"/>
  <c r="BI316" i="13"/>
  <c r="AV316" i="13"/>
  <c r="AU316" i="13"/>
  <c r="AS316" i="13"/>
  <c r="AF316" i="13"/>
  <c r="AE316" i="13"/>
  <c r="Q316" i="13"/>
  <c r="P316" i="13"/>
  <c r="BK315" i="13"/>
  <c r="BJ315" i="13"/>
  <c r="BI315" i="13"/>
  <c r="AV315" i="13"/>
  <c r="AU315" i="13"/>
  <c r="AS315" i="13" s="1"/>
  <c r="AF315" i="13"/>
  <c r="AE315" i="13"/>
  <c r="AC315" i="13" s="1"/>
  <c r="Q315" i="13"/>
  <c r="P315" i="13"/>
  <c r="BK314" i="13"/>
  <c r="BJ314" i="13"/>
  <c r="BI314" i="13"/>
  <c r="AV314" i="13"/>
  <c r="AU314" i="13"/>
  <c r="AS314" i="13" s="1"/>
  <c r="AF314" i="13"/>
  <c r="AE314" i="13"/>
  <c r="AC314" i="13"/>
  <c r="Q314" i="13"/>
  <c r="P314" i="13"/>
  <c r="BK313" i="13"/>
  <c r="BJ313" i="13"/>
  <c r="BI313" i="13"/>
  <c r="AV313" i="13"/>
  <c r="AU313" i="13"/>
  <c r="AS313" i="13"/>
  <c r="AF313" i="13"/>
  <c r="AE313" i="13"/>
  <c r="AC313" i="13" s="1"/>
  <c r="Q313" i="13"/>
  <c r="P313" i="13"/>
  <c r="BK312" i="13"/>
  <c r="BJ312" i="13"/>
  <c r="BI312" i="13"/>
  <c r="AV312" i="13"/>
  <c r="AU312" i="13"/>
  <c r="AS312" i="13" s="1"/>
  <c r="AF312" i="13"/>
  <c r="AE312" i="13"/>
  <c r="AC312" i="13" s="1"/>
  <c r="Q312" i="13"/>
  <c r="P312" i="13"/>
  <c r="BK311" i="13"/>
  <c r="BJ311" i="13"/>
  <c r="BI311" i="13"/>
  <c r="AV311" i="13"/>
  <c r="AU311" i="13"/>
  <c r="AS311" i="13" s="1"/>
  <c r="AF311" i="13"/>
  <c r="AE311" i="13"/>
  <c r="AC311" i="13" s="1"/>
  <c r="Q311" i="13"/>
  <c r="P311" i="13"/>
  <c r="BK310" i="13"/>
  <c r="BJ310" i="13"/>
  <c r="BI310" i="13"/>
  <c r="AV310" i="13"/>
  <c r="AU310" i="13"/>
  <c r="AS310" i="13" s="1"/>
  <c r="AF310" i="13"/>
  <c r="AE310" i="13"/>
  <c r="AC310" i="13" s="1"/>
  <c r="Q310" i="13"/>
  <c r="P310" i="13"/>
  <c r="BK309" i="13"/>
  <c r="BJ309" i="13"/>
  <c r="BI309" i="13"/>
  <c r="AV309" i="13"/>
  <c r="AU309" i="13"/>
  <c r="AS309" i="13" s="1"/>
  <c r="AF309" i="13"/>
  <c r="AE309" i="13"/>
  <c r="AC309" i="13"/>
  <c r="Q309" i="13"/>
  <c r="P309" i="13"/>
  <c r="BK308" i="13"/>
  <c r="BJ308" i="13"/>
  <c r="BI308" i="13"/>
  <c r="AV308" i="13"/>
  <c r="AU308" i="13"/>
  <c r="AS308" i="13"/>
  <c r="AF308" i="13"/>
  <c r="AE308" i="13"/>
  <c r="Q308" i="13"/>
  <c r="P308" i="13"/>
  <c r="BK307" i="13"/>
  <c r="BJ307" i="13"/>
  <c r="BI307" i="13"/>
  <c r="AV307" i="13"/>
  <c r="AU307" i="13"/>
  <c r="AS307" i="13" s="1"/>
  <c r="AF307" i="13"/>
  <c r="AE307" i="13"/>
  <c r="AC307" i="13" s="1"/>
  <c r="Q307" i="13"/>
  <c r="P307" i="13"/>
  <c r="BK306" i="13"/>
  <c r="BJ306" i="13"/>
  <c r="BI306" i="13"/>
  <c r="AV306" i="13"/>
  <c r="AU306" i="13"/>
  <c r="AS306" i="13" s="1"/>
  <c r="AF306" i="13"/>
  <c r="AE306" i="13"/>
  <c r="AC306" i="13"/>
  <c r="Q306" i="13"/>
  <c r="P306" i="13"/>
  <c r="BK305" i="13"/>
  <c r="BJ305" i="13"/>
  <c r="BI305" i="13"/>
  <c r="AV305" i="13"/>
  <c r="AU305" i="13"/>
  <c r="AS305" i="13"/>
  <c r="AF305" i="13"/>
  <c r="AC305" i="13" s="1"/>
  <c r="AE305" i="13"/>
  <c r="Q305" i="13"/>
  <c r="P305" i="13"/>
  <c r="BK304" i="13"/>
  <c r="BJ304" i="13"/>
  <c r="BI304" i="13"/>
  <c r="AV304" i="13"/>
  <c r="AU304" i="13"/>
  <c r="AS304" i="13" s="1"/>
  <c r="AF304" i="13"/>
  <c r="AE304" i="13"/>
  <c r="AC304" i="13"/>
  <c r="Q304" i="13"/>
  <c r="P304" i="13"/>
  <c r="BK303" i="13"/>
  <c r="BJ303" i="13"/>
  <c r="BI303" i="13"/>
  <c r="AV303" i="13"/>
  <c r="AU303" i="13"/>
  <c r="AS303" i="13"/>
  <c r="AF303" i="13"/>
  <c r="AE303" i="13"/>
  <c r="AC303" i="13" s="1"/>
  <c r="Q303" i="13"/>
  <c r="P303" i="13"/>
  <c r="BK302" i="13"/>
  <c r="BJ302" i="13"/>
  <c r="BI302" i="13"/>
  <c r="AV302" i="13"/>
  <c r="AU302" i="13"/>
  <c r="AS302" i="13" s="1"/>
  <c r="AF302" i="13"/>
  <c r="AE302" i="13"/>
  <c r="AC302" i="13" s="1"/>
  <c r="Q302" i="13"/>
  <c r="P302" i="13"/>
  <c r="BK301" i="13"/>
  <c r="BJ301" i="13"/>
  <c r="BI301" i="13"/>
  <c r="AV301" i="13"/>
  <c r="AU301" i="13"/>
  <c r="AS301" i="13" s="1"/>
  <c r="AF301" i="13"/>
  <c r="AE301" i="13"/>
  <c r="AC301" i="13" s="1"/>
  <c r="Q301" i="13"/>
  <c r="P301" i="13"/>
  <c r="BK300" i="13"/>
  <c r="BJ300" i="13"/>
  <c r="BI300" i="13"/>
  <c r="AV300" i="13"/>
  <c r="AU300" i="13"/>
  <c r="AS300" i="13" s="1"/>
  <c r="AF300" i="13"/>
  <c r="AE300" i="13"/>
  <c r="Q300" i="13"/>
  <c r="P300" i="13"/>
  <c r="BK299" i="13"/>
  <c r="BJ299" i="13"/>
  <c r="BI299" i="13"/>
  <c r="AV299" i="13"/>
  <c r="AU299" i="13"/>
  <c r="AS299" i="13" s="1"/>
  <c r="AF299" i="13"/>
  <c r="AE299" i="13"/>
  <c r="AC299" i="13" s="1"/>
  <c r="Q299" i="13"/>
  <c r="P299" i="13"/>
  <c r="BK298" i="13"/>
  <c r="BJ298" i="13"/>
  <c r="BI298" i="13"/>
  <c r="AV298" i="13"/>
  <c r="AU298" i="13"/>
  <c r="AS298" i="13" s="1"/>
  <c r="AF298" i="13"/>
  <c r="AE298" i="13"/>
  <c r="AC298" i="13"/>
  <c r="Q298" i="13"/>
  <c r="P298" i="13"/>
  <c r="BK297" i="13"/>
  <c r="BJ297" i="13"/>
  <c r="BI297" i="13"/>
  <c r="AV297" i="13"/>
  <c r="AU297" i="13"/>
  <c r="AS297" i="13"/>
  <c r="AF297" i="13"/>
  <c r="AC297" i="13" s="1"/>
  <c r="AE297" i="13"/>
  <c r="Q297" i="13"/>
  <c r="P297" i="13"/>
  <c r="BK296" i="13"/>
  <c r="BJ296" i="13"/>
  <c r="BI296" i="13"/>
  <c r="AV296" i="13"/>
  <c r="AS296" i="13" s="1"/>
  <c r="AU296" i="13"/>
  <c r="AF296" i="13"/>
  <c r="AE296" i="13"/>
  <c r="AC296" i="13"/>
  <c r="Q296" i="13"/>
  <c r="P296" i="13"/>
  <c r="BK295" i="13"/>
  <c r="BJ295" i="13"/>
  <c r="BI295" i="13"/>
  <c r="AV295" i="13"/>
  <c r="AU295" i="13"/>
  <c r="AS295" i="13"/>
  <c r="AF295" i="13"/>
  <c r="AE295" i="13"/>
  <c r="AC295" i="13" s="1"/>
  <c r="Q295" i="13"/>
  <c r="P295" i="13"/>
  <c r="BK294" i="13"/>
  <c r="BJ294" i="13"/>
  <c r="BI294" i="13"/>
  <c r="AV294" i="13"/>
  <c r="AU294" i="13"/>
  <c r="AS294" i="13" s="1"/>
  <c r="AF294" i="13"/>
  <c r="AE294" i="13"/>
  <c r="AC294" i="13" s="1"/>
  <c r="Q294" i="13"/>
  <c r="P294" i="13"/>
  <c r="BK293" i="13"/>
  <c r="BJ293" i="13"/>
  <c r="BI293" i="13"/>
  <c r="AV293" i="13"/>
  <c r="AU293" i="13"/>
  <c r="AS293" i="13" s="1"/>
  <c r="AF293" i="13"/>
  <c r="AE293" i="13"/>
  <c r="AC293" i="13" s="1"/>
  <c r="Q293" i="13"/>
  <c r="P293" i="13"/>
  <c r="BK292" i="13"/>
  <c r="BJ292" i="13"/>
  <c r="BI292" i="13"/>
  <c r="AV292" i="13"/>
  <c r="AU292" i="13"/>
  <c r="AS292" i="13" s="1"/>
  <c r="AF292" i="13"/>
  <c r="AE292" i="13"/>
  <c r="Q292" i="13"/>
  <c r="P292" i="13"/>
  <c r="BK291" i="13"/>
  <c r="BJ291" i="13"/>
  <c r="BI291" i="13"/>
  <c r="AV291" i="13"/>
  <c r="AU291" i="13"/>
  <c r="AS291" i="13" s="1"/>
  <c r="AF291" i="13"/>
  <c r="AE291" i="13"/>
  <c r="AC291" i="13" s="1"/>
  <c r="Q291" i="13"/>
  <c r="P291" i="13"/>
  <c r="BK290" i="13"/>
  <c r="BJ290" i="13"/>
  <c r="BI290" i="13"/>
  <c r="AV290" i="13"/>
  <c r="AU290" i="13"/>
  <c r="AS290" i="13" s="1"/>
  <c r="AF290" i="13"/>
  <c r="AE290" i="13"/>
  <c r="AC290" i="13"/>
  <c r="Q290" i="13"/>
  <c r="P290" i="13"/>
  <c r="BK289" i="13"/>
  <c r="BJ289" i="13"/>
  <c r="BI289" i="13"/>
  <c r="AV289" i="13"/>
  <c r="AU289" i="13"/>
  <c r="AS289" i="13"/>
  <c r="AF289" i="13"/>
  <c r="AC289" i="13" s="1"/>
  <c r="AE289" i="13"/>
  <c r="Q289" i="13"/>
  <c r="P289" i="13"/>
  <c r="BK288" i="13"/>
  <c r="BJ288" i="13"/>
  <c r="BI288" i="13"/>
  <c r="AV288" i="13"/>
  <c r="AS288" i="13" s="1"/>
  <c r="AU288" i="13"/>
  <c r="AF288" i="13"/>
  <c r="AE288" i="13"/>
  <c r="AC288" i="13"/>
  <c r="Q288" i="13"/>
  <c r="P288" i="13"/>
  <c r="BK287" i="13"/>
  <c r="BJ287" i="13"/>
  <c r="BI287" i="13"/>
  <c r="AV287" i="13"/>
  <c r="AU287" i="13"/>
  <c r="AS287" i="13"/>
  <c r="AF287" i="13"/>
  <c r="AE287" i="13"/>
  <c r="AC287" i="13" s="1"/>
  <c r="Q287" i="13"/>
  <c r="P287" i="13"/>
  <c r="BK286" i="13"/>
  <c r="BJ286" i="13"/>
  <c r="BI286" i="13"/>
  <c r="AV286" i="13"/>
  <c r="AU286" i="13"/>
  <c r="AS286" i="13" s="1"/>
  <c r="AF286" i="13"/>
  <c r="AE286" i="13"/>
  <c r="AC286" i="13" s="1"/>
  <c r="Q286" i="13"/>
  <c r="P286" i="13"/>
  <c r="BK285" i="13"/>
  <c r="BJ285" i="13"/>
  <c r="BI285" i="13"/>
  <c r="AV285" i="13"/>
  <c r="AU285" i="13"/>
  <c r="AS285" i="13" s="1"/>
  <c r="AF285" i="13"/>
  <c r="AE285" i="13"/>
  <c r="AC285" i="13" s="1"/>
  <c r="Q285" i="13"/>
  <c r="P285" i="13"/>
  <c r="BK284" i="13"/>
  <c r="BJ284" i="13"/>
  <c r="BI284" i="13"/>
  <c r="AV284" i="13"/>
  <c r="AU284" i="13"/>
  <c r="AS284" i="13" s="1"/>
  <c r="AF284" i="13"/>
  <c r="AE284" i="13"/>
  <c r="Q284" i="13"/>
  <c r="P284" i="13"/>
  <c r="BK283" i="13"/>
  <c r="BJ283" i="13"/>
  <c r="BI283" i="13"/>
  <c r="AV283" i="13"/>
  <c r="AU283" i="13"/>
  <c r="AS283" i="13" s="1"/>
  <c r="AF283" i="13"/>
  <c r="AE283" i="13"/>
  <c r="AC283" i="13" s="1"/>
  <c r="Q283" i="13"/>
  <c r="P283" i="13"/>
  <c r="BK282" i="13"/>
  <c r="BJ282" i="13"/>
  <c r="BI282" i="13"/>
  <c r="AV282" i="13"/>
  <c r="AU282" i="13"/>
  <c r="AS282" i="13" s="1"/>
  <c r="AF282" i="13"/>
  <c r="AE282" i="13"/>
  <c r="AC282" i="13"/>
  <c r="Q282" i="13"/>
  <c r="P282" i="13"/>
  <c r="BK281" i="13"/>
  <c r="BJ281" i="13"/>
  <c r="BI281" i="13"/>
  <c r="AV281" i="13"/>
  <c r="AU281" i="13"/>
  <c r="AS281" i="13"/>
  <c r="AF281" i="13"/>
  <c r="AC281" i="13" s="1"/>
  <c r="AE281" i="13"/>
  <c r="Q281" i="13"/>
  <c r="P281" i="13"/>
  <c r="BK280" i="13"/>
  <c r="BJ280" i="13"/>
  <c r="BI280" i="13"/>
  <c r="AV280" i="13"/>
  <c r="AS280" i="13" s="1"/>
  <c r="AU280" i="13"/>
  <c r="AF280" i="13"/>
  <c r="AE280" i="13"/>
  <c r="AC280" i="13" s="1"/>
  <c r="Q280" i="13"/>
  <c r="P280" i="13"/>
  <c r="BK279" i="13"/>
  <c r="BJ279" i="13"/>
  <c r="BI279" i="13"/>
  <c r="AV279" i="13"/>
  <c r="AU279" i="13"/>
  <c r="AS279" i="13" s="1"/>
  <c r="AF279" i="13"/>
  <c r="AE279" i="13"/>
  <c r="AC279" i="13" s="1"/>
  <c r="Q279" i="13"/>
  <c r="P279" i="13"/>
  <c r="BK278" i="13"/>
  <c r="BJ278" i="13"/>
  <c r="BI278" i="13"/>
  <c r="AV278" i="13"/>
  <c r="AU278" i="13"/>
  <c r="AS278" i="13" s="1"/>
  <c r="AF278" i="13"/>
  <c r="AE278" i="13"/>
  <c r="AC278" i="13" s="1"/>
  <c r="Q278" i="13"/>
  <c r="P278" i="13"/>
  <c r="BK277" i="13"/>
  <c r="BJ277" i="13"/>
  <c r="BI277" i="13"/>
  <c r="AV277" i="13"/>
  <c r="AU277" i="13"/>
  <c r="AS277" i="13" s="1"/>
  <c r="AF277" i="13"/>
  <c r="AE277" i="13"/>
  <c r="AC277" i="13" s="1"/>
  <c r="Q277" i="13"/>
  <c r="P277" i="13"/>
  <c r="BK276" i="13"/>
  <c r="BJ276" i="13"/>
  <c r="BI276" i="13"/>
  <c r="AV276" i="13"/>
  <c r="AU276" i="13"/>
  <c r="AS276" i="13" s="1"/>
  <c r="AF276" i="13"/>
  <c r="AE276" i="13"/>
  <c r="Q276" i="13"/>
  <c r="P276" i="13"/>
  <c r="BK275" i="13"/>
  <c r="BJ275" i="13"/>
  <c r="BI275" i="13"/>
  <c r="AV275" i="13"/>
  <c r="AU275" i="13"/>
  <c r="AS275" i="13" s="1"/>
  <c r="AF275" i="13"/>
  <c r="AE275" i="13"/>
  <c r="AC275" i="13"/>
  <c r="Q275" i="13"/>
  <c r="P275" i="13"/>
  <c r="BK274" i="13"/>
  <c r="BJ274" i="13"/>
  <c r="BI274" i="13"/>
  <c r="AV274" i="13"/>
  <c r="AU274" i="13"/>
  <c r="AS274" i="13"/>
  <c r="AF274" i="13"/>
  <c r="AE274" i="13"/>
  <c r="AC274" i="13"/>
  <c r="Q274" i="13"/>
  <c r="P274" i="13"/>
  <c r="BK273" i="13"/>
  <c r="BJ273" i="13"/>
  <c r="BI273" i="13"/>
  <c r="AV273" i="13"/>
  <c r="AU273" i="13"/>
  <c r="AS273" i="13"/>
  <c r="AF273" i="13"/>
  <c r="AE273" i="13"/>
  <c r="AC273" i="13" s="1"/>
  <c r="Q273" i="13"/>
  <c r="P273" i="13"/>
  <c r="BK272" i="13"/>
  <c r="BJ272" i="13"/>
  <c r="BI272" i="13"/>
  <c r="AV272" i="13"/>
  <c r="AU272" i="13"/>
  <c r="AS272" i="13" s="1"/>
  <c r="AF272" i="13"/>
  <c r="AE272" i="13"/>
  <c r="AC272" i="13" s="1"/>
  <c r="Q272" i="13"/>
  <c r="P272" i="13"/>
  <c r="BK271" i="13"/>
  <c r="BJ271" i="13"/>
  <c r="BI271" i="13"/>
  <c r="AV271" i="13"/>
  <c r="AU271" i="13"/>
  <c r="AS271" i="13" s="1"/>
  <c r="AF271" i="13"/>
  <c r="AE271" i="13"/>
  <c r="AC271" i="13" s="1"/>
  <c r="Q271" i="13"/>
  <c r="P271" i="13"/>
  <c r="BK270" i="13"/>
  <c r="BJ270" i="13"/>
  <c r="BI270" i="13"/>
  <c r="AV270" i="13"/>
  <c r="AU270" i="13"/>
  <c r="AS270" i="13" s="1"/>
  <c r="AF270" i="13"/>
  <c r="AE270" i="13"/>
  <c r="AC270" i="13" s="1"/>
  <c r="Q270" i="13"/>
  <c r="P270" i="13"/>
  <c r="BK269" i="13"/>
  <c r="BJ269" i="13"/>
  <c r="BI269" i="13"/>
  <c r="AV269" i="13"/>
  <c r="AU269" i="13"/>
  <c r="AS269" i="13" s="1"/>
  <c r="AF269" i="13"/>
  <c r="AE269" i="13"/>
  <c r="AC269" i="13" s="1"/>
  <c r="Q269" i="13"/>
  <c r="P269" i="13"/>
  <c r="BK268" i="13"/>
  <c r="BJ268" i="13"/>
  <c r="BI268" i="13"/>
  <c r="AV268" i="13"/>
  <c r="AU268" i="13"/>
  <c r="AS268" i="13" s="1"/>
  <c r="AF268" i="13"/>
  <c r="AE268" i="13"/>
  <c r="AC268" i="13" s="1"/>
  <c r="Q268" i="13"/>
  <c r="P268" i="13"/>
  <c r="BK267" i="13"/>
  <c r="BJ267" i="13"/>
  <c r="BI267" i="13"/>
  <c r="AV267" i="13"/>
  <c r="AU267" i="13"/>
  <c r="AS267" i="13" s="1"/>
  <c r="AF267" i="13"/>
  <c r="AE267" i="13"/>
  <c r="AC267" i="13" s="1"/>
  <c r="Q267" i="13"/>
  <c r="P267" i="13"/>
  <c r="BK266" i="13"/>
  <c r="BJ266" i="13"/>
  <c r="BI266" i="13"/>
  <c r="AV266" i="13"/>
  <c r="AU266" i="13"/>
  <c r="AS266" i="13" s="1"/>
  <c r="AF266" i="13"/>
  <c r="AE266" i="13"/>
  <c r="AC266" i="13"/>
  <c r="Q266" i="13"/>
  <c r="P266" i="13"/>
  <c r="BK265" i="13"/>
  <c r="BJ265" i="13"/>
  <c r="BI265" i="13"/>
  <c r="AV265" i="13"/>
  <c r="AU265" i="13"/>
  <c r="AS265" i="13"/>
  <c r="AF265" i="13"/>
  <c r="AE265" i="13"/>
  <c r="AC265" i="13" s="1"/>
  <c r="Q265" i="13"/>
  <c r="P265" i="13"/>
  <c r="BK264" i="13"/>
  <c r="BJ264" i="13"/>
  <c r="BI264" i="13"/>
  <c r="AV264" i="13"/>
  <c r="AU264" i="13"/>
  <c r="AF264" i="13"/>
  <c r="AE264" i="13"/>
  <c r="AC264" i="13" s="1"/>
  <c r="Q264" i="13"/>
  <c r="P264" i="13"/>
  <c r="BK263" i="13"/>
  <c r="BJ263" i="13"/>
  <c r="BI263" i="13"/>
  <c r="AV263" i="13"/>
  <c r="AU263" i="13"/>
  <c r="AS263" i="13" s="1"/>
  <c r="AF263" i="13"/>
  <c r="AE263" i="13"/>
  <c r="AC263" i="13"/>
  <c r="Q263" i="13"/>
  <c r="P263" i="13"/>
  <c r="BK262" i="13"/>
  <c r="BJ262" i="13"/>
  <c r="BI262" i="13"/>
  <c r="AV262" i="13"/>
  <c r="AU262" i="13"/>
  <c r="AS262" i="13"/>
  <c r="AF262" i="13"/>
  <c r="AE262" i="13"/>
  <c r="AC262" i="13" s="1"/>
  <c r="Q262" i="13"/>
  <c r="P262" i="13"/>
  <c r="BK261" i="13"/>
  <c r="BJ261" i="13"/>
  <c r="BI261" i="13"/>
  <c r="AV261" i="13"/>
  <c r="AU261" i="13"/>
  <c r="AS261" i="13" s="1"/>
  <c r="AF261" i="13"/>
  <c r="AE261" i="13"/>
  <c r="AC261" i="13" s="1"/>
  <c r="Q261" i="13"/>
  <c r="P261" i="13"/>
  <c r="BK260" i="13"/>
  <c r="BJ260" i="13"/>
  <c r="BI260" i="13"/>
  <c r="AV260" i="13"/>
  <c r="AU260" i="13"/>
  <c r="AS260" i="13" s="1"/>
  <c r="AF260" i="13"/>
  <c r="AE260" i="13"/>
  <c r="Q260" i="13"/>
  <c r="P260" i="13"/>
  <c r="BK259" i="13"/>
  <c r="BJ259" i="13"/>
  <c r="BI259" i="13"/>
  <c r="AV259" i="13"/>
  <c r="AU259" i="13"/>
  <c r="AS259" i="13" s="1"/>
  <c r="AF259" i="13"/>
  <c r="AE259" i="13"/>
  <c r="AC259" i="13"/>
  <c r="Q259" i="13"/>
  <c r="P259" i="13"/>
  <c r="BK258" i="13"/>
  <c r="BJ258" i="13"/>
  <c r="BI258" i="13"/>
  <c r="AV258" i="13"/>
  <c r="AU258" i="13"/>
  <c r="AS258" i="13"/>
  <c r="AF258" i="13"/>
  <c r="AE258" i="13"/>
  <c r="AC258" i="13"/>
  <c r="Q258" i="13"/>
  <c r="P258" i="13"/>
  <c r="BK257" i="13"/>
  <c r="BJ257" i="13"/>
  <c r="BI257" i="13"/>
  <c r="AV257" i="13"/>
  <c r="AU257" i="13"/>
  <c r="AS257" i="13"/>
  <c r="AF257" i="13"/>
  <c r="AE257" i="13"/>
  <c r="AC257" i="13" s="1"/>
  <c r="Q257" i="13"/>
  <c r="P257" i="13"/>
  <c r="BK256" i="13"/>
  <c r="BJ256" i="13"/>
  <c r="BI256" i="13"/>
  <c r="AV256" i="13"/>
  <c r="AU256" i="13"/>
  <c r="AF256" i="13"/>
  <c r="AE256" i="13"/>
  <c r="AC256" i="13" s="1"/>
  <c r="Q256" i="13"/>
  <c r="P256" i="13"/>
  <c r="BK255" i="13"/>
  <c r="BJ255" i="13"/>
  <c r="BI255" i="13"/>
  <c r="AV255" i="13"/>
  <c r="AU255" i="13"/>
  <c r="AS255" i="13" s="1"/>
  <c r="AF255" i="13"/>
  <c r="AE255" i="13"/>
  <c r="AC255" i="13" s="1"/>
  <c r="Q255" i="13"/>
  <c r="P255" i="13"/>
  <c r="BK254" i="13"/>
  <c r="BJ254" i="13"/>
  <c r="BI254" i="13"/>
  <c r="AV254" i="13"/>
  <c r="AU254" i="13"/>
  <c r="AS254" i="13" s="1"/>
  <c r="AF254" i="13"/>
  <c r="AE254" i="13"/>
  <c r="AC254" i="13" s="1"/>
  <c r="Q254" i="13"/>
  <c r="P254" i="13"/>
  <c r="BK253" i="13"/>
  <c r="BJ253" i="13"/>
  <c r="BI253" i="13"/>
  <c r="AV253" i="13"/>
  <c r="AS253" i="13" s="1"/>
  <c r="AU253" i="13"/>
  <c r="AF253" i="13"/>
  <c r="AE253" i="13"/>
  <c r="AC253" i="13" s="1"/>
  <c r="Q253" i="13"/>
  <c r="P253" i="13"/>
  <c r="BK252" i="13"/>
  <c r="BJ252" i="13"/>
  <c r="BI252" i="13"/>
  <c r="AV252" i="13"/>
  <c r="AS252" i="13" s="1"/>
  <c r="AU252" i="13"/>
  <c r="AF252" i="13"/>
  <c r="AE252" i="13"/>
  <c r="Q252" i="13"/>
  <c r="P252" i="13"/>
  <c r="BK251" i="13"/>
  <c r="BJ251" i="13"/>
  <c r="BI251" i="13"/>
  <c r="AV251" i="13"/>
  <c r="AU251" i="13"/>
  <c r="AS251" i="13" s="1"/>
  <c r="AF251" i="13"/>
  <c r="AE251" i="13"/>
  <c r="AC251" i="13" s="1"/>
  <c r="Q251" i="13"/>
  <c r="P251" i="13"/>
  <c r="BK250" i="13"/>
  <c r="BJ250" i="13"/>
  <c r="BI250" i="13"/>
  <c r="AV250" i="13"/>
  <c r="AU250" i="13"/>
  <c r="AS250" i="13" s="1"/>
  <c r="AF250" i="13"/>
  <c r="AE250" i="13"/>
  <c r="AC250" i="13"/>
  <c r="Q250" i="13"/>
  <c r="P250" i="13"/>
  <c r="BK249" i="13"/>
  <c r="BJ249" i="13"/>
  <c r="BI249" i="13"/>
  <c r="AV249" i="13"/>
  <c r="AU249" i="13"/>
  <c r="AS249" i="13"/>
  <c r="AF249" i="13"/>
  <c r="AE249" i="13"/>
  <c r="AC249" i="13" s="1"/>
  <c r="Q249" i="13"/>
  <c r="P249" i="13"/>
  <c r="BK248" i="13"/>
  <c r="BJ248" i="13"/>
  <c r="BI248" i="13"/>
  <c r="AV248" i="13"/>
  <c r="AU248" i="13"/>
  <c r="AF248" i="13"/>
  <c r="AE248" i="13"/>
  <c r="AC248" i="13" s="1"/>
  <c r="Q248" i="13"/>
  <c r="P248" i="13"/>
  <c r="BK247" i="13"/>
  <c r="BJ247" i="13"/>
  <c r="BI247" i="13"/>
  <c r="AV247" i="13"/>
  <c r="AU247" i="13"/>
  <c r="AS247" i="13" s="1"/>
  <c r="AF247" i="13"/>
  <c r="AE247" i="13"/>
  <c r="AC247" i="13" s="1"/>
  <c r="Q247" i="13"/>
  <c r="P247" i="13"/>
  <c r="BK246" i="13"/>
  <c r="BJ246" i="13"/>
  <c r="BI246" i="13"/>
  <c r="AV246" i="13"/>
  <c r="AU246" i="13"/>
  <c r="AS246" i="13" s="1"/>
  <c r="AF246" i="13"/>
  <c r="AC246" i="13" s="1"/>
  <c r="AE246" i="13"/>
  <c r="Q246" i="13"/>
  <c r="P246" i="13"/>
  <c r="BK245" i="13"/>
  <c r="BJ245" i="13"/>
  <c r="BI245" i="13"/>
  <c r="AV245" i="13"/>
  <c r="AS245" i="13" s="1"/>
  <c r="AU245" i="13"/>
  <c r="AF245" i="13"/>
  <c r="AE245" i="13"/>
  <c r="AC245" i="13"/>
  <c r="Q245" i="13"/>
  <c r="P245" i="13"/>
  <c r="BK244" i="13"/>
  <c r="BJ244" i="13"/>
  <c r="BI244" i="13"/>
  <c r="AV244" i="13"/>
  <c r="AU244" i="13"/>
  <c r="AS244" i="13"/>
  <c r="AF244" i="13"/>
  <c r="AE244" i="13"/>
  <c r="AC244" i="13" s="1"/>
  <c r="Q244" i="13"/>
  <c r="P244" i="13"/>
  <c r="BK243" i="13"/>
  <c r="BJ243" i="13"/>
  <c r="BI243" i="13"/>
  <c r="AV243" i="13"/>
  <c r="AU243" i="13"/>
  <c r="AS243" i="13" s="1"/>
  <c r="AF243" i="13"/>
  <c r="AE243" i="13"/>
  <c r="AC243" i="13" s="1"/>
  <c r="Q243" i="13"/>
  <c r="P243" i="13"/>
  <c r="BK242" i="13"/>
  <c r="BJ242" i="13"/>
  <c r="BI242" i="13"/>
  <c r="AV242" i="13"/>
  <c r="AU242" i="13"/>
  <c r="AS242" i="13" s="1"/>
  <c r="AF242" i="13"/>
  <c r="AE242" i="13"/>
  <c r="AC242" i="13"/>
  <c r="Q242" i="13"/>
  <c r="P242" i="13"/>
  <c r="BK241" i="13"/>
  <c r="BJ241" i="13"/>
  <c r="BI241" i="13"/>
  <c r="AV241" i="13"/>
  <c r="AU241" i="13"/>
  <c r="AS241" i="13"/>
  <c r="AF241" i="13"/>
  <c r="AE241" i="13"/>
  <c r="AC241" i="13" s="1"/>
  <c r="Q241" i="13"/>
  <c r="P241" i="13"/>
  <c r="BK240" i="13"/>
  <c r="BJ240" i="13"/>
  <c r="BI240" i="13"/>
  <c r="AV240" i="13"/>
  <c r="AU240" i="13"/>
  <c r="AF240" i="13"/>
  <c r="AE240" i="13"/>
  <c r="AC240" i="13" s="1"/>
  <c r="Q240" i="13"/>
  <c r="P240" i="13"/>
  <c r="BK239" i="13"/>
  <c r="BJ239" i="13"/>
  <c r="BI239" i="13"/>
  <c r="AV239" i="13"/>
  <c r="AU239" i="13"/>
  <c r="AS239" i="13" s="1"/>
  <c r="AF239" i="13"/>
  <c r="AE239" i="13"/>
  <c r="AC239" i="13"/>
  <c r="Q239" i="13"/>
  <c r="P239" i="13"/>
  <c r="BK238" i="13"/>
  <c r="BJ238" i="13"/>
  <c r="BI238" i="13"/>
  <c r="AV238" i="13"/>
  <c r="AU238" i="13"/>
  <c r="AS238" i="13"/>
  <c r="AF238" i="13"/>
  <c r="AC238" i="13" s="1"/>
  <c r="AE238" i="13"/>
  <c r="Q238" i="13"/>
  <c r="P238" i="13"/>
  <c r="BK237" i="13"/>
  <c r="BJ237" i="13"/>
  <c r="BI237" i="13"/>
  <c r="AV237" i="13"/>
  <c r="AS237" i="13" s="1"/>
  <c r="AU237" i="13"/>
  <c r="AF237" i="13"/>
  <c r="AE237" i="13"/>
  <c r="AC237" i="13"/>
  <c r="Q237" i="13"/>
  <c r="P237" i="13"/>
  <c r="BK236" i="13"/>
  <c r="BJ236" i="13"/>
  <c r="BI236" i="13"/>
  <c r="AV236" i="13"/>
  <c r="AU236" i="13"/>
  <c r="AS236" i="13"/>
  <c r="AF236" i="13"/>
  <c r="AE236" i="13"/>
  <c r="Q236" i="13"/>
  <c r="P236" i="13"/>
  <c r="BK235" i="13"/>
  <c r="BJ235" i="13"/>
  <c r="BI235" i="13"/>
  <c r="AV235" i="13"/>
  <c r="AU235" i="13"/>
  <c r="AS235" i="13" s="1"/>
  <c r="AF235" i="13"/>
  <c r="AE235" i="13"/>
  <c r="AC235" i="13" s="1"/>
  <c r="Q235" i="13"/>
  <c r="P235" i="13"/>
  <c r="BK234" i="13"/>
  <c r="BJ234" i="13"/>
  <c r="BI234" i="13"/>
  <c r="AV234" i="13"/>
  <c r="AU234" i="13"/>
  <c r="AS234" i="13" s="1"/>
  <c r="AF234" i="13"/>
  <c r="AE234" i="13"/>
  <c r="AC234" i="13"/>
  <c r="Q234" i="13"/>
  <c r="P234" i="13"/>
  <c r="BK233" i="13"/>
  <c r="BJ233" i="13"/>
  <c r="BI233" i="13"/>
  <c r="AV233" i="13"/>
  <c r="AU233" i="13"/>
  <c r="AS233" i="13"/>
  <c r="AF233" i="13"/>
  <c r="AE233" i="13"/>
  <c r="AC233" i="13" s="1"/>
  <c r="Q233" i="13"/>
  <c r="P233" i="13"/>
  <c r="BK232" i="13"/>
  <c r="BJ232" i="13"/>
  <c r="BI232" i="13"/>
  <c r="AV232" i="13"/>
  <c r="AU232" i="13"/>
  <c r="AF232" i="13"/>
  <c r="AE232" i="13"/>
  <c r="AC232" i="13"/>
  <c r="Q232" i="13"/>
  <c r="P232" i="13"/>
  <c r="BK231" i="13"/>
  <c r="BJ231" i="13"/>
  <c r="BI231" i="13"/>
  <c r="AV231" i="13"/>
  <c r="AU231" i="13"/>
  <c r="AS231" i="13"/>
  <c r="AF231" i="13"/>
  <c r="AE231" i="13"/>
  <c r="AC231" i="13"/>
  <c r="Q231" i="13"/>
  <c r="P231" i="13"/>
  <c r="BK230" i="13"/>
  <c r="BJ230" i="13"/>
  <c r="BI230" i="13"/>
  <c r="AV230" i="13"/>
  <c r="AU230" i="13"/>
  <c r="AS230" i="13"/>
  <c r="AF230" i="13"/>
  <c r="AE230" i="13"/>
  <c r="AC230" i="13" s="1"/>
  <c r="Q230" i="13"/>
  <c r="P230" i="13"/>
  <c r="BK229" i="13"/>
  <c r="BJ229" i="13"/>
  <c r="BI229" i="13"/>
  <c r="AV229" i="13"/>
  <c r="AU229" i="13"/>
  <c r="AS229" i="13" s="1"/>
  <c r="AF229" i="13"/>
  <c r="AE229" i="13"/>
  <c r="AC229" i="13" s="1"/>
  <c r="Q229" i="13"/>
  <c r="P229" i="13"/>
  <c r="BK228" i="13"/>
  <c r="BJ228" i="13"/>
  <c r="BI228" i="13"/>
  <c r="AV228" i="13"/>
  <c r="AU228" i="13"/>
  <c r="AS228" i="13" s="1"/>
  <c r="AF228" i="13"/>
  <c r="AE228" i="13"/>
  <c r="Q228" i="13"/>
  <c r="P228" i="13"/>
  <c r="BK227" i="13"/>
  <c r="BJ227" i="13"/>
  <c r="BI227" i="13"/>
  <c r="AV227" i="13"/>
  <c r="AU227" i="13"/>
  <c r="AS227" i="13" s="1"/>
  <c r="AF227" i="13"/>
  <c r="AE227" i="13"/>
  <c r="AC227" i="13" s="1"/>
  <c r="Q227" i="13"/>
  <c r="P227" i="13"/>
  <c r="BK226" i="13"/>
  <c r="BJ226" i="13"/>
  <c r="BI226" i="13"/>
  <c r="AV226" i="13"/>
  <c r="AU226" i="13"/>
  <c r="AS226" i="13" s="1"/>
  <c r="AF226" i="13"/>
  <c r="AE226" i="13"/>
  <c r="AC226" i="13"/>
  <c r="Q226" i="13"/>
  <c r="P226" i="13"/>
  <c r="BK225" i="13"/>
  <c r="BJ225" i="13"/>
  <c r="BI225" i="13"/>
  <c r="AV225" i="13"/>
  <c r="AU225" i="13"/>
  <c r="AS225" i="13"/>
  <c r="AF225" i="13"/>
  <c r="AE225" i="13"/>
  <c r="AC225" i="13" s="1"/>
  <c r="Q225" i="13"/>
  <c r="P225" i="13"/>
  <c r="BK224" i="13"/>
  <c r="BJ224" i="13"/>
  <c r="BI224" i="13"/>
  <c r="AV224" i="13"/>
  <c r="AU224" i="13"/>
  <c r="AS224" i="13" s="1"/>
  <c r="AF224" i="13"/>
  <c r="AE224" i="13"/>
  <c r="AC224" i="13" s="1"/>
  <c r="Q224" i="13"/>
  <c r="P224" i="13"/>
  <c r="BK223" i="13"/>
  <c r="BJ223" i="13"/>
  <c r="BI223" i="13"/>
  <c r="AV223" i="13"/>
  <c r="AU223" i="13"/>
  <c r="AS223" i="13" s="1"/>
  <c r="AF223" i="13"/>
  <c r="AE223" i="13"/>
  <c r="AC223" i="13" s="1"/>
  <c r="Q223" i="13"/>
  <c r="P223" i="13"/>
  <c r="BK222" i="13"/>
  <c r="BJ222" i="13"/>
  <c r="BI222" i="13"/>
  <c r="AV222" i="13"/>
  <c r="AU222" i="13"/>
  <c r="AS222" i="13" s="1"/>
  <c r="AF222" i="13"/>
  <c r="AE222" i="13"/>
  <c r="AC222" i="13" s="1"/>
  <c r="Q222" i="13"/>
  <c r="P222" i="13"/>
  <c r="BK221" i="13"/>
  <c r="BJ221" i="13"/>
  <c r="BI221" i="13"/>
  <c r="AV221" i="13"/>
  <c r="AU221" i="13"/>
  <c r="AS221" i="13" s="1"/>
  <c r="AF221" i="13"/>
  <c r="AE221" i="13"/>
  <c r="AC221" i="13" s="1"/>
  <c r="Q221" i="13"/>
  <c r="P221" i="13"/>
  <c r="BK220" i="13"/>
  <c r="BJ220" i="13"/>
  <c r="BI220" i="13"/>
  <c r="AV220" i="13"/>
  <c r="AU220" i="13"/>
  <c r="AS220" i="13" s="1"/>
  <c r="AF220" i="13"/>
  <c r="AE220" i="13"/>
  <c r="AC220" i="13" s="1"/>
  <c r="Q220" i="13"/>
  <c r="P220" i="13"/>
  <c r="BK219" i="13"/>
  <c r="BJ219" i="13"/>
  <c r="BI219" i="13"/>
  <c r="AV219" i="13"/>
  <c r="AU219" i="13"/>
  <c r="AS219" i="13" s="1"/>
  <c r="AF219" i="13"/>
  <c r="AE219" i="13"/>
  <c r="AC219" i="13" s="1"/>
  <c r="Q219" i="13"/>
  <c r="P219" i="13"/>
  <c r="BK218" i="13"/>
  <c r="BJ218" i="13"/>
  <c r="BI218" i="13"/>
  <c r="AV218" i="13"/>
  <c r="AU218" i="13"/>
  <c r="AS218" i="13" s="1"/>
  <c r="AF218" i="13"/>
  <c r="AE218" i="13"/>
  <c r="AC218" i="13"/>
  <c r="Q218" i="13"/>
  <c r="P218" i="13"/>
  <c r="BK217" i="13"/>
  <c r="BJ217" i="13"/>
  <c r="BI217" i="13"/>
  <c r="AV217" i="13"/>
  <c r="AU217" i="13"/>
  <c r="AS217" i="13"/>
  <c r="AF217" i="13"/>
  <c r="AE217" i="13"/>
  <c r="AC217" i="13" s="1"/>
  <c r="Q217" i="13"/>
  <c r="P217" i="13"/>
  <c r="BK216" i="13"/>
  <c r="BJ216" i="13"/>
  <c r="BI216" i="13"/>
  <c r="AV216" i="13"/>
  <c r="AU216" i="13"/>
  <c r="AF216" i="13"/>
  <c r="AE216" i="13"/>
  <c r="AC216" i="13" s="1"/>
  <c r="Q216" i="13"/>
  <c r="P216" i="13"/>
  <c r="BK215" i="13"/>
  <c r="BJ215" i="13"/>
  <c r="BI215" i="13"/>
  <c r="AV215" i="13"/>
  <c r="AU215" i="13"/>
  <c r="AS215" i="13" s="1"/>
  <c r="AF215" i="13"/>
  <c r="AE215" i="13"/>
  <c r="AC215" i="13"/>
  <c r="Q215" i="13"/>
  <c r="P215" i="13"/>
  <c r="BK214" i="13"/>
  <c r="BJ214" i="13"/>
  <c r="BI214" i="13"/>
  <c r="AV214" i="13"/>
  <c r="AU214" i="13"/>
  <c r="AS214" i="13"/>
  <c r="AF214" i="13"/>
  <c r="AE214" i="13"/>
  <c r="AC214" i="13" s="1"/>
  <c r="Q214" i="13"/>
  <c r="P214" i="13"/>
  <c r="BK213" i="13"/>
  <c r="BJ213" i="13"/>
  <c r="BI213" i="13"/>
  <c r="AV213" i="13"/>
  <c r="AU213" i="13"/>
  <c r="AS213" i="13" s="1"/>
  <c r="AF213" i="13"/>
  <c r="AE213" i="13"/>
  <c r="AC213" i="13" s="1"/>
  <c r="Q213" i="13"/>
  <c r="P213" i="13"/>
  <c r="BK212" i="13"/>
  <c r="BJ212" i="13"/>
  <c r="BI212" i="13"/>
  <c r="AV212" i="13"/>
  <c r="AU212" i="13"/>
  <c r="AS212" i="13" s="1"/>
  <c r="AF212" i="13"/>
  <c r="AE212" i="13"/>
  <c r="Q212" i="13"/>
  <c r="P212" i="13"/>
  <c r="BK211" i="13"/>
  <c r="BJ211" i="13"/>
  <c r="BI211" i="13"/>
  <c r="AV211" i="13"/>
  <c r="AU211" i="13"/>
  <c r="AS211" i="13" s="1"/>
  <c r="AF211" i="13"/>
  <c r="AE211" i="13"/>
  <c r="AC211" i="13" s="1"/>
  <c r="Q211" i="13"/>
  <c r="P211" i="13"/>
  <c r="BK210" i="13"/>
  <c r="BJ210" i="13"/>
  <c r="BI210" i="13"/>
  <c r="AV210" i="13"/>
  <c r="AU210" i="13"/>
  <c r="AS210" i="13" s="1"/>
  <c r="AF210" i="13"/>
  <c r="AE210" i="13"/>
  <c r="AC210" i="13"/>
  <c r="Q210" i="13"/>
  <c r="P210" i="13"/>
  <c r="BK209" i="13"/>
  <c r="BJ209" i="13"/>
  <c r="BI209" i="13"/>
  <c r="AV209" i="13"/>
  <c r="AU209" i="13"/>
  <c r="AS209" i="13"/>
  <c r="AF209" i="13"/>
  <c r="AE209" i="13"/>
  <c r="AC209" i="13" s="1"/>
  <c r="Q209" i="13"/>
  <c r="P209" i="13"/>
  <c r="BK208" i="13"/>
  <c r="BJ208" i="13"/>
  <c r="BI208" i="13"/>
  <c r="AV208" i="13"/>
  <c r="AU208" i="13"/>
  <c r="AS208" i="13" s="1"/>
  <c r="AF208" i="13"/>
  <c r="AE208" i="13"/>
  <c r="AC208" i="13" s="1"/>
  <c r="Q208" i="13"/>
  <c r="P208" i="13"/>
  <c r="BK207" i="13"/>
  <c r="BJ207" i="13"/>
  <c r="BI207" i="13"/>
  <c r="AV207" i="13"/>
  <c r="AU207" i="13"/>
  <c r="AS207" i="13" s="1"/>
  <c r="AF207" i="13"/>
  <c r="AE207" i="13"/>
  <c r="AC207" i="13" s="1"/>
  <c r="Q207" i="13"/>
  <c r="P207" i="13"/>
  <c r="BK206" i="13"/>
  <c r="BJ206" i="13"/>
  <c r="BI206" i="13"/>
  <c r="AV206" i="13"/>
  <c r="AU206" i="13"/>
  <c r="AS206" i="13" s="1"/>
  <c r="AF206" i="13"/>
  <c r="AE206" i="13"/>
  <c r="AC206" i="13" s="1"/>
  <c r="Q206" i="13"/>
  <c r="P206" i="13"/>
  <c r="BK205" i="13"/>
  <c r="BJ205" i="13"/>
  <c r="BI205" i="13"/>
  <c r="AV205" i="13"/>
  <c r="AU205" i="13"/>
  <c r="AS205" i="13" s="1"/>
  <c r="AF205" i="13"/>
  <c r="AE205" i="13"/>
  <c r="AC205" i="13" s="1"/>
  <c r="Q205" i="13"/>
  <c r="P205" i="13"/>
  <c r="BK204" i="13"/>
  <c r="BJ204" i="13"/>
  <c r="BI204" i="13"/>
  <c r="AV204" i="13"/>
  <c r="AU204" i="13"/>
  <c r="AS204" i="13" s="1"/>
  <c r="AF204" i="13"/>
  <c r="AE204" i="13"/>
  <c r="AC204" i="13" s="1"/>
  <c r="Q204" i="13"/>
  <c r="P204" i="13"/>
  <c r="BK203" i="13"/>
  <c r="BJ203" i="13"/>
  <c r="BI203" i="13"/>
  <c r="AV203" i="13"/>
  <c r="AU203" i="13"/>
  <c r="AS203" i="13" s="1"/>
  <c r="AF203" i="13"/>
  <c r="AE203" i="13"/>
  <c r="AC203" i="13" s="1"/>
  <c r="Q203" i="13"/>
  <c r="P203" i="13"/>
  <c r="BK202" i="13"/>
  <c r="BJ202" i="13"/>
  <c r="BI202" i="13"/>
  <c r="AV202" i="13"/>
  <c r="AU202" i="13"/>
  <c r="AS202" i="13" s="1"/>
  <c r="AF202" i="13"/>
  <c r="AE202" i="13"/>
  <c r="AC202" i="13"/>
  <c r="Q202" i="13"/>
  <c r="P202" i="13"/>
  <c r="BK201" i="13"/>
  <c r="BJ201" i="13"/>
  <c r="BI201" i="13"/>
  <c r="AV201" i="13"/>
  <c r="AU201" i="13"/>
  <c r="AS201" i="13"/>
  <c r="AF201" i="13"/>
  <c r="AE201" i="13"/>
  <c r="AC201" i="13" s="1"/>
  <c r="Q201" i="13"/>
  <c r="P201" i="13"/>
  <c r="BK200" i="13"/>
  <c r="BJ200" i="13"/>
  <c r="BI200" i="13"/>
  <c r="AV200" i="13"/>
  <c r="AU200" i="13"/>
  <c r="AF200" i="13"/>
  <c r="AE200" i="13"/>
  <c r="AC200" i="13" s="1"/>
  <c r="Q200" i="13"/>
  <c r="P200" i="13"/>
  <c r="BK199" i="13"/>
  <c r="BJ199" i="13"/>
  <c r="BI199" i="13"/>
  <c r="AV199" i="13"/>
  <c r="AU199" i="13"/>
  <c r="AS199" i="13" s="1"/>
  <c r="AF199" i="13"/>
  <c r="AE199" i="13"/>
  <c r="AC199" i="13"/>
  <c r="Q199" i="13"/>
  <c r="P199" i="13"/>
  <c r="BK198" i="13"/>
  <c r="BJ198" i="13"/>
  <c r="BI198" i="13"/>
  <c r="AV198" i="13"/>
  <c r="AU198" i="13"/>
  <c r="AS198" i="13"/>
  <c r="AF198" i="13"/>
  <c r="AE198" i="13"/>
  <c r="AC198" i="13" s="1"/>
  <c r="Q198" i="13"/>
  <c r="P198" i="13"/>
  <c r="BK197" i="13"/>
  <c r="BJ197" i="13"/>
  <c r="BI197" i="13"/>
  <c r="AV197" i="13"/>
  <c r="AU197" i="13"/>
  <c r="AS197" i="13" s="1"/>
  <c r="AF197" i="13"/>
  <c r="AE197" i="13"/>
  <c r="AC197" i="13" s="1"/>
  <c r="Q197" i="13"/>
  <c r="P197" i="13"/>
  <c r="BK196" i="13"/>
  <c r="BJ196" i="13"/>
  <c r="BI196" i="13"/>
  <c r="AV196" i="13"/>
  <c r="AU196" i="13"/>
  <c r="AS196" i="13" s="1"/>
  <c r="AF196" i="13"/>
  <c r="AE196" i="13"/>
  <c r="Q196" i="13"/>
  <c r="P196" i="13"/>
  <c r="BK195" i="13"/>
  <c r="BJ195" i="13"/>
  <c r="BI195" i="13"/>
  <c r="AV195" i="13"/>
  <c r="AU195" i="13"/>
  <c r="AS195" i="13" s="1"/>
  <c r="AF195" i="13"/>
  <c r="AE195" i="13"/>
  <c r="AC195" i="13" s="1"/>
  <c r="Q195" i="13"/>
  <c r="P195" i="13"/>
  <c r="BK194" i="13"/>
  <c r="BJ194" i="13"/>
  <c r="BI194" i="13"/>
  <c r="AV194" i="13"/>
  <c r="AU194" i="13"/>
  <c r="AS194" i="13" s="1"/>
  <c r="AF194" i="13"/>
  <c r="AE194" i="13"/>
  <c r="AC194" i="13"/>
  <c r="Q194" i="13"/>
  <c r="P194" i="13"/>
  <c r="BK193" i="13"/>
  <c r="BJ193" i="13"/>
  <c r="BI193" i="13"/>
  <c r="AV193" i="13"/>
  <c r="AU193" i="13"/>
  <c r="AS193" i="13"/>
  <c r="AF193" i="13"/>
  <c r="AE193" i="13"/>
  <c r="AC193" i="13" s="1"/>
  <c r="Q193" i="13"/>
  <c r="P193" i="13"/>
  <c r="BK192" i="13"/>
  <c r="BJ192" i="13"/>
  <c r="BI192" i="13"/>
  <c r="AV192" i="13"/>
  <c r="AU192" i="13"/>
  <c r="AS192" i="13" s="1"/>
  <c r="AF192" i="13"/>
  <c r="AC192" i="13" s="1"/>
  <c r="AE192" i="13"/>
  <c r="Q192" i="13"/>
  <c r="P192" i="13"/>
  <c r="BK191" i="13"/>
  <c r="BJ191" i="13"/>
  <c r="BI191" i="13"/>
  <c r="AV191" i="13"/>
  <c r="AS191" i="13" s="1"/>
  <c r="AU191" i="13"/>
  <c r="AF191" i="13"/>
  <c r="AE191" i="13"/>
  <c r="AC191" i="13" s="1"/>
  <c r="Q191" i="13"/>
  <c r="P191" i="13"/>
  <c r="BK190" i="13"/>
  <c r="BJ190" i="13"/>
  <c r="BI190" i="13"/>
  <c r="AV190" i="13"/>
  <c r="AU190" i="13"/>
  <c r="AS190" i="13" s="1"/>
  <c r="AF190" i="13"/>
  <c r="AE190" i="13"/>
  <c r="AC190" i="13"/>
  <c r="Q190" i="13"/>
  <c r="P190" i="13"/>
  <c r="BK189" i="13"/>
  <c r="BJ189" i="13"/>
  <c r="BI189" i="13"/>
  <c r="AV189" i="13"/>
  <c r="AU189" i="13"/>
  <c r="AS189" i="13"/>
  <c r="AF189" i="13"/>
  <c r="AE189" i="13"/>
  <c r="AC189" i="13" s="1"/>
  <c r="Q189" i="13"/>
  <c r="P189" i="13"/>
  <c r="BK188" i="13"/>
  <c r="BJ188" i="13"/>
  <c r="BI188" i="13"/>
  <c r="AV188" i="13"/>
  <c r="AU188" i="13"/>
  <c r="AS188" i="13" s="1"/>
  <c r="AF188" i="13"/>
  <c r="AE188" i="13"/>
  <c r="Q188" i="13"/>
  <c r="P188" i="13"/>
  <c r="BK187" i="13"/>
  <c r="BJ187" i="13"/>
  <c r="BI187" i="13"/>
  <c r="AV187" i="13"/>
  <c r="AU187" i="13"/>
  <c r="AS187" i="13" s="1"/>
  <c r="AF187" i="13"/>
  <c r="AE187" i="13"/>
  <c r="AC187" i="13" s="1"/>
  <c r="Q187" i="13"/>
  <c r="P187" i="13"/>
  <c r="BK186" i="13"/>
  <c r="BJ186" i="13"/>
  <c r="BI186" i="13"/>
  <c r="AV186" i="13"/>
  <c r="AU186" i="13"/>
  <c r="AS186" i="13" s="1"/>
  <c r="AF186" i="13"/>
  <c r="AE186" i="13"/>
  <c r="AC186" i="13"/>
  <c r="Q186" i="13"/>
  <c r="P186" i="13"/>
  <c r="BK185" i="13"/>
  <c r="BJ185" i="13"/>
  <c r="BI185" i="13"/>
  <c r="AV185" i="13"/>
  <c r="AU185" i="13"/>
  <c r="AS185" i="13"/>
  <c r="AF185" i="13"/>
  <c r="AE185" i="13"/>
  <c r="AC185" i="13" s="1"/>
  <c r="Q185" i="13"/>
  <c r="P185" i="13"/>
  <c r="BK184" i="13"/>
  <c r="BJ184" i="13"/>
  <c r="BI184" i="13"/>
  <c r="AV184" i="13"/>
  <c r="AU184" i="13"/>
  <c r="AF184" i="13"/>
  <c r="AE184" i="13"/>
  <c r="AC184" i="13" s="1"/>
  <c r="Q184" i="13"/>
  <c r="P184" i="13"/>
  <c r="BK183" i="13"/>
  <c r="BJ183" i="13"/>
  <c r="BI183" i="13"/>
  <c r="AV183" i="13"/>
  <c r="AU183" i="13"/>
  <c r="AS183" i="13" s="1"/>
  <c r="AF183" i="13"/>
  <c r="AE183" i="13"/>
  <c r="AC183" i="13" s="1"/>
  <c r="Q183" i="13"/>
  <c r="P183" i="13"/>
  <c r="BK182" i="13"/>
  <c r="BJ182" i="13"/>
  <c r="BI182" i="13"/>
  <c r="AV182" i="13"/>
  <c r="AU182" i="13"/>
  <c r="AS182" i="13" s="1"/>
  <c r="AF182" i="13"/>
  <c r="AE182" i="13"/>
  <c r="AC182" i="13"/>
  <c r="Q182" i="13"/>
  <c r="P182" i="13"/>
  <c r="BK181" i="13"/>
  <c r="BJ181" i="13"/>
  <c r="BI181" i="13"/>
  <c r="AV181" i="13"/>
  <c r="AU181" i="13"/>
  <c r="AS181" i="13"/>
  <c r="AF181" i="13"/>
  <c r="AE181" i="13"/>
  <c r="AC181" i="13" s="1"/>
  <c r="Q181" i="13"/>
  <c r="P181" i="13"/>
  <c r="BK180" i="13"/>
  <c r="BJ180" i="13"/>
  <c r="BI180" i="13"/>
  <c r="AV180" i="13"/>
  <c r="AU180" i="13"/>
  <c r="AS180" i="13" s="1"/>
  <c r="AF180" i="13"/>
  <c r="AE180" i="13"/>
  <c r="AC180" i="13" s="1"/>
  <c r="Q180" i="13"/>
  <c r="P180" i="13"/>
  <c r="BK179" i="13"/>
  <c r="BJ179" i="13"/>
  <c r="BI179" i="13"/>
  <c r="AV179" i="13"/>
  <c r="AU179" i="13"/>
  <c r="AS179" i="13" s="1"/>
  <c r="AF179" i="13"/>
  <c r="AE179" i="13"/>
  <c r="AC179" i="13" s="1"/>
  <c r="Q179" i="13"/>
  <c r="P179" i="13"/>
  <c r="BK178" i="13"/>
  <c r="BJ178" i="13"/>
  <c r="BI178" i="13"/>
  <c r="AV178" i="13"/>
  <c r="AU178" i="13"/>
  <c r="AS178" i="13" s="1"/>
  <c r="AF178" i="13"/>
  <c r="AE178" i="13"/>
  <c r="AC178" i="13"/>
  <c r="Q178" i="13"/>
  <c r="P178" i="13"/>
  <c r="BK177" i="13"/>
  <c r="BJ177" i="13"/>
  <c r="BI177" i="13"/>
  <c r="AV177" i="13"/>
  <c r="AU177" i="13"/>
  <c r="AS177" i="13"/>
  <c r="AF177" i="13"/>
  <c r="AE177" i="13"/>
  <c r="AC177" i="13" s="1"/>
  <c r="Q177" i="13"/>
  <c r="P177" i="13"/>
  <c r="BK176" i="13"/>
  <c r="BJ176" i="13"/>
  <c r="BI176" i="13"/>
  <c r="AV176" i="13"/>
  <c r="AU176" i="13"/>
  <c r="AF176" i="13"/>
  <c r="AC176" i="13" s="1"/>
  <c r="AE176" i="13"/>
  <c r="Q176" i="13"/>
  <c r="P176" i="13"/>
  <c r="BK175" i="13"/>
  <c r="BJ175" i="13"/>
  <c r="BI175" i="13"/>
  <c r="AV175" i="13"/>
  <c r="AU175" i="13"/>
  <c r="AS175" i="13"/>
  <c r="AF175" i="13"/>
  <c r="AE175" i="13"/>
  <c r="AC175" i="13"/>
  <c r="Q175" i="13"/>
  <c r="P175" i="13"/>
  <c r="BK174" i="13"/>
  <c r="BJ174" i="13"/>
  <c r="BI174" i="13"/>
  <c r="AV174" i="13"/>
  <c r="AU174" i="13"/>
  <c r="AS174" i="13"/>
  <c r="AF174" i="13"/>
  <c r="AE174" i="13"/>
  <c r="AC174" i="13" s="1"/>
  <c r="Q174" i="13"/>
  <c r="P174" i="13"/>
  <c r="BK173" i="13"/>
  <c r="BJ173" i="13"/>
  <c r="BI173" i="13"/>
  <c r="AV173" i="13"/>
  <c r="AU173" i="13"/>
  <c r="AS173" i="13" s="1"/>
  <c r="AF173" i="13"/>
  <c r="AE173" i="13"/>
  <c r="AC173" i="13"/>
  <c r="Q173" i="13"/>
  <c r="P173" i="13"/>
  <c r="BK172" i="13"/>
  <c r="BJ172" i="13"/>
  <c r="BI172" i="13"/>
  <c r="AV172" i="13"/>
  <c r="AU172" i="13"/>
  <c r="AS172" i="13"/>
  <c r="AF172" i="13"/>
  <c r="AE172" i="13"/>
  <c r="AC172" i="13" s="1"/>
  <c r="Q172" i="13"/>
  <c r="P172" i="13"/>
  <c r="BK171" i="13"/>
  <c r="BJ171" i="13"/>
  <c r="BI171" i="13"/>
  <c r="AV171" i="13"/>
  <c r="AS171" i="13" s="1"/>
  <c r="AU171" i="13"/>
  <c r="AF171" i="13"/>
  <c r="AE171" i="13"/>
  <c r="AC171" i="13" s="1"/>
  <c r="Q171" i="13"/>
  <c r="P171" i="13"/>
  <c r="BK170" i="13"/>
  <c r="BJ170" i="13"/>
  <c r="BI170" i="13"/>
  <c r="AV170" i="13"/>
  <c r="AU170" i="13"/>
  <c r="AS170" i="13" s="1"/>
  <c r="AF170" i="13"/>
  <c r="AC170" i="13" s="1"/>
  <c r="AE170" i="13"/>
  <c r="Q170" i="13"/>
  <c r="P170" i="13"/>
  <c r="BK169" i="13"/>
  <c r="BJ169" i="13"/>
  <c r="BI169" i="13"/>
  <c r="AV169" i="13"/>
  <c r="AS169" i="13" s="1"/>
  <c r="AU169" i="13"/>
  <c r="AF169" i="13"/>
  <c r="AE169" i="13"/>
  <c r="AC169" i="13" s="1"/>
  <c r="Q169" i="13"/>
  <c r="P169" i="13"/>
  <c r="BK168" i="13"/>
  <c r="BJ168" i="13"/>
  <c r="BI168" i="13"/>
  <c r="AV168" i="13"/>
  <c r="AU168" i="13"/>
  <c r="AS168" i="13" s="1"/>
  <c r="AF168" i="13"/>
  <c r="AE168" i="13"/>
  <c r="AC168" i="13"/>
  <c r="Q168" i="13"/>
  <c r="P168" i="13"/>
  <c r="BK167" i="13"/>
  <c r="BJ167" i="13"/>
  <c r="BI167" i="13"/>
  <c r="AV167" i="13"/>
  <c r="AU167" i="13"/>
  <c r="AS167" i="13"/>
  <c r="AF167" i="13"/>
  <c r="AE167" i="13"/>
  <c r="AC167" i="13" s="1"/>
  <c r="Q167" i="13"/>
  <c r="P167" i="13"/>
  <c r="BK166" i="13"/>
  <c r="BJ166" i="13"/>
  <c r="BI166" i="13"/>
  <c r="AV166" i="13"/>
  <c r="AU166" i="13"/>
  <c r="AS166" i="13" s="1"/>
  <c r="AF166" i="13"/>
  <c r="AC166" i="13" s="1"/>
  <c r="AE166" i="13"/>
  <c r="Q166" i="13"/>
  <c r="P166" i="13"/>
  <c r="BK165" i="13"/>
  <c r="BJ165" i="13"/>
  <c r="BI165" i="13"/>
  <c r="AV165" i="13"/>
  <c r="AS165" i="13" s="1"/>
  <c r="AU165" i="13"/>
  <c r="AF165" i="13"/>
  <c r="AE165" i="13"/>
  <c r="AC165" i="13" s="1"/>
  <c r="Q165" i="13"/>
  <c r="P165" i="13"/>
  <c r="BK164" i="13"/>
  <c r="BJ164" i="13"/>
  <c r="BI164" i="13"/>
  <c r="AV164" i="13"/>
  <c r="AU164" i="13"/>
  <c r="AS164" i="13" s="1"/>
  <c r="AF164" i="13"/>
  <c r="AC164" i="13" s="1"/>
  <c r="AE164" i="13"/>
  <c r="Q164" i="13"/>
  <c r="P164" i="13"/>
  <c r="BK163" i="13"/>
  <c r="BJ163" i="13"/>
  <c r="BI163" i="13"/>
  <c r="AV163" i="13"/>
  <c r="AS163" i="13" s="1"/>
  <c r="AU163" i="13"/>
  <c r="AF163" i="13"/>
  <c r="AE163" i="13"/>
  <c r="AC163" i="13"/>
  <c r="Q163" i="13"/>
  <c r="P163" i="13"/>
  <c r="BK162" i="13"/>
  <c r="BJ162" i="13"/>
  <c r="BI162" i="13"/>
  <c r="AV162" i="13"/>
  <c r="AU162" i="13"/>
  <c r="AS162" i="13"/>
  <c r="AF162" i="13"/>
  <c r="AC162" i="13" s="1"/>
  <c r="AE162" i="13"/>
  <c r="Q162" i="13"/>
  <c r="P162" i="13"/>
  <c r="BK161" i="13"/>
  <c r="BJ161" i="13"/>
  <c r="BI161" i="13"/>
  <c r="AV161" i="13"/>
  <c r="AS161" i="13" s="1"/>
  <c r="AU161" i="13"/>
  <c r="AF161" i="13"/>
  <c r="AE161" i="13"/>
  <c r="AC161" i="13" s="1"/>
  <c r="Q161" i="13"/>
  <c r="P161" i="13"/>
  <c r="BK160" i="13"/>
  <c r="BJ160" i="13"/>
  <c r="BI160" i="13"/>
  <c r="AV160" i="13"/>
  <c r="AU160" i="13"/>
  <c r="AS160" i="13" s="1"/>
  <c r="AF160" i="13"/>
  <c r="AE160" i="13"/>
  <c r="AC160" i="13"/>
  <c r="Q160" i="13"/>
  <c r="P160" i="13"/>
  <c r="BK159" i="13"/>
  <c r="BJ159" i="13"/>
  <c r="BI159" i="13"/>
  <c r="AV159" i="13"/>
  <c r="AU159" i="13"/>
  <c r="AS159" i="13"/>
  <c r="AF159" i="13"/>
  <c r="AE159" i="13"/>
  <c r="AC159" i="13" s="1"/>
  <c r="Q159" i="13"/>
  <c r="P159" i="13"/>
  <c r="BK158" i="13"/>
  <c r="BJ158" i="13"/>
  <c r="BI158" i="13"/>
  <c r="AV158" i="13"/>
  <c r="AU158" i="13"/>
  <c r="AS158" i="13" s="1"/>
  <c r="AF158" i="13"/>
  <c r="AC158" i="13" s="1"/>
  <c r="AE158" i="13"/>
  <c r="Q158" i="13"/>
  <c r="P158" i="13"/>
  <c r="BK157" i="13"/>
  <c r="BJ157" i="13"/>
  <c r="BI157" i="13"/>
  <c r="AV157" i="13"/>
  <c r="AS157" i="13" s="1"/>
  <c r="AU157" i="13"/>
  <c r="AF157" i="13"/>
  <c r="AE157" i="13"/>
  <c r="AC157" i="13" s="1"/>
  <c r="Q157" i="13"/>
  <c r="P157" i="13"/>
  <c r="BK156" i="13"/>
  <c r="BJ156" i="13"/>
  <c r="BI156" i="13"/>
  <c r="AV156" i="13"/>
  <c r="AU156" i="13"/>
  <c r="AS156" i="13" s="1"/>
  <c r="AF156" i="13"/>
  <c r="AE156" i="13"/>
  <c r="AC156" i="13"/>
  <c r="Q156" i="13"/>
  <c r="P156" i="13"/>
  <c r="BK155" i="13"/>
  <c r="BJ155" i="13"/>
  <c r="BI155" i="13"/>
  <c r="AV155" i="13"/>
  <c r="AU155" i="13"/>
  <c r="AS155" i="13"/>
  <c r="AF155" i="13"/>
  <c r="AE155" i="13"/>
  <c r="AC155" i="13"/>
  <c r="Q155" i="13"/>
  <c r="P155" i="13"/>
  <c r="BK154" i="13"/>
  <c r="BJ154" i="13"/>
  <c r="BI154" i="13"/>
  <c r="AV154" i="13"/>
  <c r="AU154" i="13"/>
  <c r="AS154" i="13"/>
  <c r="AF154" i="13"/>
  <c r="AC154" i="13" s="1"/>
  <c r="AE154" i="13"/>
  <c r="Q154" i="13"/>
  <c r="P154" i="13"/>
  <c r="BK153" i="13"/>
  <c r="BJ153" i="13"/>
  <c r="BI153" i="13"/>
  <c r="AV153" i="13"/>
  <c r="AS153" i="13" s="1"/>
  <c r="AU153" i="13"/>
  <c r="AF153" i="13"/>
  <c r="AE153" i="13"/>
  <c r="AC153" i="13" s="1"/>
  <c r="Q153" i="13"/>
  <c r="P153" i="13"/>
  <c r="BK152" i="13"/>
  <c r="BJ152" i="13"/>
  <c r="BI152" i="13"/>
  <c r="AV152" i="13"/>
  <c r="AU152" i="13"/>
  <c r="AS152" i="13" s="1"/>
  <c r="AF152" i="13"/>
  <c r="AE152" i="13"/>
  <c r="AC152" i="13"/>
  <c r="Q152" i="13"/>
  <c r="P152" i="13"/>
  <c r="BK151" i="13"/>
  <c r="BJ151" i="13"/>
  <c r="BI151" i="13"/>
  <c r="AV151" i="13"/>
  <c r="AU151" i="13"/>
  <c r="AS151" i="13"/>
  <c r="AF151" i="13"/>
  <c r="AE151" i="13"/>
  <c r="AC151" i="13" s="1"/>
  <c r="Q151" i="13"/>
  <c r="P151" i="13"/>
  <c r="BK150" i="13"/>
  <c r="BJ150" i="13"/>
  <c r="BI150" i="13"/>
  <c r="AV150" i="13"/>
  <c r="AU150" i="13"/>
  <c r="AS150" i="13" s="1"/>
  <c r="AF150" i="13"/>
  <c r="AC150" i="13" s="1"/>
  <c r="AE150" i="13"/>
  <c r="Q150" i="13"/>
  <c r="P150" i="13"/>
  <c r="BK149" i="13"/>
  <c r="BJ149" i="13"/>
  <c r="BI149" i="13"/>
  <c r="AV149" i="13"/>
  <c r="AS149" i="13" s="1"/>
  <c r="AU149" i="13"/>
  <c r="AF149" i="13"/>
  <c r="AE149" i="13"/>
  <c r="AC149" i="13" s="1"/>
  <c r="Q149" i="13"/>
  <c r="P149" i="13"/>
  <c r="BK148" i="13"/>
  <c r="BJ148" i="13"/>
  <c r="BI148" i="13"/>
  <c r="AV148" i="13"/>
  <c r="AU148" i="13"/>
  <c r="AS148" i="13" s="1"/>
  <c r="AF148" i="13"/>
  <c r="AE148" i="13"/>
  <c r="AC148" i="13"/>
  <c r="Q148" i="13"/>
  <c r="P148" i="13"/>
  <c r="BK147" i="13"/>
  <c r="BJ147" i="13"/>
  <c r="BI147" i="13"/>
  <c r="AV147" i="13"/>
  <c r="AU147" i="13"/>
  <c r="AS147" i="13"/>
  <c r="AF147" i="13"/>
  <c r="AE147" i="13"/>
  <c r="AC147" i="13"/>
  <c r="Q147" i="13"/>
  <c r="P147" i="13"/>
  <c r="BK146" i="13"/>
  <c r="BJ146" i="13"/>
  <c r="BI146" i="13"/>
  <c r="AV146" i="13"/>
  <c r="AU146" i="13"/>
  <c r="AS146" i="13"/>
  <c r="AF146" i="13"/>
  <c r="AC146" i="13" s="1"/>
  <c r="AE146" i="13"/>
  <c r="Q146" i="13"/>
  <c r="P146" i="13"/>
  <c r="BK145" i="13"/>
  <c r="BJ145" i="13"/>
  <c r="BI145" i="13"/>
  <c r="AV145" i="13"/>
  <c r="AS145" i="13" s="1"/>
  <c r="AU145" i="13"/>
  <c r="AF145" i="13"/>
  <c r="AE145" i="13"/>
  <c r="AC145" i="13" s="1"/>
  <c r="Q145" i="13"/>
  <c r="P145" i="13"/>
  <c r="BK144" i="13"/>
  <c r="BJ144" i="13"/>
  <c r="BI144" i="13"/>
  <c r="AV144" i="13"/>
  <c r="AU144" i="13"/>
  <c r="AS144" i="13" s="1"/>
  <c r="AF144" i="13"/>
  <c r="AE144" i="13"/>
  <c r="AC144" i="13"/>
  <c r="Q144" i="13"/>
  <c r="P144" i="13"/>
  <c r="BK143" i="13"/>
  <c r="BJ143" i="13"/>
  <c r="BI143" i="13"/>
  <c r="AV143" i="13"/>
  <c r="AU143" i="13"/>
  <c r="AS143" i="13"/>
  <c r="AF143" i="13"/>
  <c r="AE143" i="13"/>
  <c r="AC143" i="13" s="1"/>
  <c r="Q143" i="13"/>
  <c r="P143" i="13"/>
  <c r="BK142" i="13"/>
  <c r="BJ142" i="13"/>
  <c r="BI142" i="13"/>
  <c r="AV142" i="13"/>
  <c r="AU142" i="13"/>
  <c r="AS142" i="13" s="1"/>
  <c r="AF142" i="13"/>
  <c r="AC142" i="13" s="1"/>
  <c r="AE142" i="13"/>
  <c r="Q142" i="13"/>
  <c r="P142" i="13"/>
  <c r="BK141" i="13"/>
  <c r="BJ141" i="13"/>
  <c r="BI141" i="13"/>
  <c r="AV141" i="13"/>
  <c r="AS141" i="13" s="1"/>
  <c r="AU141" i="13"/>
  <c r="AF141" i="13"/>
  <c r="AE141" i="13"/>
  <c r="AC141" i="13" s="1"/>
  <c r="Q141" i="13"/>
  <c r="P141" i="13"/>
  <c r="BK140" i="13"/>
  <c r="BJ140" i="13"/>
  <c r="BI140" i="13"/>
  <c r="AV140" i="13"/>
  <c r="AU140" i="13"/>
  <c r="AS140" i="13" s="1"/>
  <c r="AF140" i="13"/>
  <c r="AC140" i="13" s="1"/>
  <c r="AE140" i="13"/>
  <c r="Q140" i="13"/>
  <c r="P140" i="13"/>
  <c r="BK139" i="13"/>
  <c r="BJ139" i="13"/>
  <c r="BI139" i="13"/>
  <c r="AV139" i="13"/>
  <c r="AU139" i="13"/>
  <c r="AS139" i="13"/>
  <c r="AF139" i="13"/>
  <c r="AE139" i="13"/>
  <c r="AC139" i="13"/>
  <c r="Q139" i="13"/>
  <c r="P139" i="13"/>
  <c r="BK138" i="13"/>
  <c r="BJ138" i="13"/>
  <c r="BI138" i="13"/>
  <c r="AV138" i="13"/>
  <c r="AU138" i="13"/>
  <c r="AS138" i="13"/>
  <c r="AF138" i="13"/>
  <c r="AC138" i="13" s="1"/>
  <c r="AE138" i="13"/>
  <c r="Q138" i="13"/>
  <c r="P138" i="13"/>
  <c r="BK137" i="13"/>
  <c r="BJ137" i="13"/>
  <c r="BI137" i="13"/>
  <c r="AV137" i="13"/>
  <c r="AS137" i="13" s="1"/>
  <c r="AU137" i="13"/>
  <c r="AF137" i="13"/>
  <c r="AE137" i="13"/>
  <c r="AC137" i="13" s="1"/>
  <c r="Q137" i="13"/>
  <c r="P137" i="13"/>
  <c r="BK136" i="13"/>
  <c r="BJ136" i="13"/>
  <c r="BI136" i="13"/>
  <c r="AV136" i="13"/>
  <c r="AU136" i="13"/>
  <c r="AS136" i="13" s="1"/>
  <c r="AF136" i="13"/>
  <c r="AE136" i="13"/>
  <c r="AC136" i="13"/>
  <c r="Q136" i="13"/>
  <c r="P136" i="13"/>
  <c r="BK135" i="13"/>
  <c r="BJ135" i="13"/>
  <c r="BI135" i="13"/>
  <c r="AV135" i="13"/>
  <c r="AU135" i="13"/>
  <c r="AS135" i="13"/>
  <c r="AF135" i="13"/>
  <c r="AE135" i="13"/>
  <c r="AC135" i="13" s="1"/>
  <c r="Q135" i="13"/>
  <c r="P135" i="13"/>
  <c r="BK134" i="13"/>
  <c r="BJ134" i="13"/>
  <c r="BI134" i="13"/>
  <c r="AV134" i="13"/>
  <c r="AU134" i="13"/>
  <c r="AS134" i="13" s="1"/>
  <c r="AF134" i="13"/>
  <c r="AC134" i="13" s="1"/>
  <c r="AE134" i="13"/>
  <c r="Q134" i="13"/>
  <c r="P134" i="13"/>
  <c r="BK133" i="13"/>
  <c r="BJ133" i="13"/>
  <c r="BI133" i="13"/>
  <c r="AV133" i="13"/>
  <c r="AS133" i="13" s="1"/>
  <c r="AU133" i="13"/>
  <c r="AF133" i="13"/>
  <c r="AE133" i="13"/>
  <c r="AC133" i="13" s="1"/>
  <c r="Q133" i="13"/>
  <c r="P133" i="13"/>
  <c r="BK132" i="13"/>
  <c r="BJ132" i="13"/>
  <c r="BI132" i="13"/>
  <c r="AV132" i="13"/>
  <c r="AU132" i="13"/>
  <c r="AS132" i="13" s="1"/>
  <c r="AF132" i="13"/>
  <c r="AE132" i="13"/>
  <c r="AC132" i="13"/>
  <c r="Q132" i="13"/>
  <c r="P132" i="13"/>
  <c r="BK131" i="13"/>
  <c r="BJ131" i="13"/>
  <c r="BI131" i="13"/>
  <c r="AV131" i="13"/>
  <c r="AU131" i="13"/>
  <c r="AS131" i="13"/>
  <c r="AF131" i="13"/>
  <c r="AE131" i="13"/>
  <c r="AC131" i="13"/>
  <c r="Q131" i="13"/>
  <c r="P131" i="13"/>
  <c r="BK130" i="13"/>
  <c r="BJ130" i="13"/>
  <c r="BI130" i="13"/>
  <c r="AV130" i="13"/>
  <c r="AU130" i="13"/>
  <c r="AS130" i="13"/>
  <c r="AF130" i="13"/>
  <c r="AC130" i="13" s="1"/>
  <c r="AE130" i="13"/>
  <c r="Q130" i="13"/>
  <c r="P130" i="13"/>
  <c r="BK129" i="13"/>
  <c r="BJ129" i="13"/>
  <c r="BI129" i="13"/>
  <c r="AV129" i="13"/>
  <c r="AS129" i="13" s="1"/>
  <c r="AU129" i="13"/>
  <c r="AF129" i="13"/>
  <c r="AE129" i="13"/>
  <c r="AC129" i="13" s="1"/>
  <c r="Q129" i="13"/>
  <c r="P129" i="13"/>
  <c r="BK128" i="13"/>
  <c r="BJ128" i="13"/>
  <c r="BI128" i="13"/>
  <c r="AV128" i="13"/>
  <c r="AU128" i="13"/>
  <c r="AS128" i="13" s="1"/>
  <c r="AF128" i="13"/>
  <c r="AE128" i="13"/>
  <c r="AC128" i="13"/>
  <c r="Q128" i="13"/>
  <c r="P128" i="13"/>
  <c r="BK127" i="13"/>
  <c r="BJ127" i="13"/>
  <c r="BI127" i="13"/>
  <c r="AV127" i="13"/>
  <c r="AU127" i="13"/>
  <c r="AS127" i="13"/>
  <c r="AF127" i="13"/>
  <c r="AE127" i="13"/>
  <c r="AC127" i="13" s="1"/>
  <c r="Q127" i="13"/>
  <c r="P127" i="13"/>
  <c r="BK126" i="13"/>
  <c r="BJ126" i="13"/>
  <c r="BI126" i="13"/>
  <c r="AV126" i="13"/>
  <c r="AU126" i="13"/>
  <c r="AS126" i="13" s="1"/>
  <c r="AF126" i="13"/>
  <c r="AC126" i="13" s="1"/>
  <c r="AE126" i="13"/>
  <c r="Q126" i="13"/>
  <c r="P126" i="13"/>
  <c r="BK125" i="13"/>
  <c r="BJ125" i="13"/>
  <c r="BI125" i="13"/>
  <c r="AV125" i="13"/>
  <c r="AS125" i="13" s="1"/>
  <c r="AU125" i="13"/>
  <c r="AF125" i="13"/>
  <c r="AE125" i="13"/>
  <c r="AC125" i="13" s="1"/>
  <c r="Q125" i="13"/>
  <c r="P125" i="13"/>
  <c r="BK124" i="13"/>
  <c r="BJ124" i="13"/>
  <c r="BI124" i="13"/>
  <c r="AV124" i="13"/>
  <c r="AU124" i="13"/>
  <c r="AS124" i="13" s="1"/>
  <c r="AF124" i="13"/>
  <c r="AE124" i="13"/>
  <c r="AC124" i="13"/>
  <c r="Q124" i="13"/>
  <c r="P124" i="13"/>
  <c r="BK123" i="13"/>
  <c r="BJ123" i="13"/>
  <c r="BI123" i="13"/>
  <c r="AV123" i="13"/>
  <c r="AS123" i="13" s="1"/>
  <c r="AU123" i="13"/>
  <c r="AF123" i="13"/>
  <c r="AE123" i="13"/>
  <c r="AC123" i="13"/>
  <c r="Q123" i="13"/>
  <c r="P123" i="13"/>
  <c r="BK122" i="13"/>
  <c r="BJ122" i="13"/>
  <c r="BI122" i="13"/>
  <c r="AV122" i="13"/>
  <c r="AU122" i="13"/>
  <c r="AS122" i="13"/>
  <c r="AF122" i="13"/>
  <c r="AC122" i="13" s="1"/>
  <c r="AE122" i="13"/>
  <c r="Q122" i="13"/>
  <c r="P122" i="13"/>
  <c r="BK121" i="13"/>
  <c r="BJ121" i="13"/>
  <c r="BI121" i="13"/>
  <c r="AV121" i="13"/>
  <c r="AS121" i="13" s="1"/>
  <c r="AU121" i="13"/>
  <c r="AF121" i="13"/>
  <c r="AE121" i="13"/>
  <c r="AC121" i="13" s="1"/>
  <c r="Q121" i="13"/>
  <c r="P121" i="13"/>
  <c r="BK120" i="13"/>
  <c r="BJ120" i="13"/>
  <c r="BI120" i="13"/>
  <c r="AV120" i="13"/>
  <c r="AU120" i="13"/>
  <c r="AS120" i="13" s="1"/>
  <c r="AF120" i="13"/>
  <c r="AE120" i="13"/>
  <c r="AC120" i="13"/>
  <c r="Q120" i="13"/>
  <c r="P120" i="13"/>
  <c r="BK119" i="13"/>
  <c r="BJ119" i="13"/>
  <c r="BI119" i="13"/>
  <c r="AV119" i="13"/>
  <c r="AU119" i="13"/>
  <c r="AS119" i="13"/>
  <c r="AF119" i="13"/>
  <c r="AE119" i="13"/>
  <c r="AC119" i="13" s="1"/>
  <c r="Q119" i="13"/>
  <c r="P119" i="13"/>
  <c r="BK118" i="13"/>
  <c r="BJ118" i="13"/>
  <c r="BI118" i="13"/>
  <c r="AV118" i="13"/>
  <c r="AU118" i="13"/>
  <c r="AS118" i="13" s="1"/>
  <c r="AF118" i="13"/>
  <c r="AE118" i="13"/>
  <c r="AC118" i="13" s="1"/>
  <c r="Q118" i="13"/>
  <c r="P118" i="13"/>
  <c r="BK117" i="13"/>
  <c r="BJ117" i="13"/>
  <c r="BI117" i="13"/>
  <c r="AV117" i="13"/>
  <c r="AU117" i="13"/>
  <c r="AS117" i="13" s="1"/>
  <c r="AF117" i="13"/>
  <c r="AE117" i="13"/>
  <c r="AC117" i="13" s="1"/>
  <c r="Q117" i="13"/>
  <c r="P117" i="13"/>
  <c r="BK116" i="13"/>
  <c r="BJ116" i="13"/>
  <c r="BI116" i="13"/>
  <c r="AV116" i="13"/>
  <c r="AU116" i="13"/>
  <c r="AS116" i="13" s="1"/>
  <c r="AF116" i="13"/>
  <c r="AE116" i="13"/>
  <c r="AC116" i="13"/>
  <c r="Q116" i="13"/>
  <c r="P116" i="13"/>
  <c r="BK115" i="13"/>
  <c r="BJ115" i="13"/>
  <c r="BI115" i="13"/>
  <c r="AV115" i="13"/>
  <c r="AU115" i="13"/>
  <c r="AS115" i="13"/>
  <c r="AF115" i="13"/>
  <c r="AE115" i="13"/>
  <c r="AC115" i="13"/>
  <c r="Q115" i="13"/>
  <c r="P115" i="13"/>
  <c r="BK114" i="13"/>
  <c r="BJ114" i="13"/>
  <c r="BI114" i="13"/>
  <c r="AV114" i="13"/>
  <c r="AU114" i="13"/>
  <c r="AS114" i="13"/>
  <c r="AF114" i="13"/>
  <c r="AC114" i="13" s="1"/>
  <c r="AE114" i="13"/>
  <c r="Q114" i="13"/>
  <c r="P114" i="13"/>
  <c r="BK113" i="13"/>
  <c r="BJ113" i="13"/>
  <c r="BI113" i="13"/>
  <c r="AV113" i="13"/>
  <c r="AS113" i="13" s="1"/>
  <c r="AU113" i="13"/>
  <c r="AF113" i="13"/>
  <c r="AE113" i="13"/>
  <c r="AC113" i="13" s="1"/>
  <c r="Q113" i="13"/>
  <c r="P113" i="13"/>
  <c r="BK112" i="13"/>
  <c r="BJ112" i="13"/>
  <c r="BI112" i="13"/>
  <c r="AV112" i="13"/>
  <c r="AU112" i="13"/>
  <c r="AS112" i="13" s="1"/>
  <c r="AF112" i="13"/>
  <c r="AE112" i="13"/>
  <c r="AC112" i="13"/>
  <c r="Q112" i="13"/>
  <c r="P112" i="13"/>
  <c r="BK111" i="13"/>
  <c r="BJ111" i="13"/>
  <c r="BI111" i="13"/>
  <c r="AV111" i="13"/>
  <c r="AU111" i="13"/>
  <c r="AS111" i="13"/>
  <c r="AF111" i="13"/>
  <c r="AE111" i="13"/>
  <c r="AC111" i="13" s="1"/>
  <c r="Q111" i="13"/>
  <c r="P111" i="13"/>
  <c r="BK110" i="13"/>
  <c r="BJ110" i="13"/>
  <c r="BI110" i="13"/>
  <c r="AV110" i="13"/>
  <c r="AU110" i="13"/>
  <c r="AS110" i="13" s="1"/>
  <c r="AF110" i="13"/>
  <c r="AE110" i="13"/>
  <c r="AC110" i="13" s="1"/>
  <c r="Q110" i="13"/>
  <c r="P110" i="13"/>
  <c r="BK109" i="13"/>
  <c r="BJ109" i="13"/>
  <c r="BI109" i="13"/>
  <c r="AV109" i="13"/>
  <c r="AU109" i="13"/>
  <c r="AS109" i="13" s="1"/>
  <c r="AF109" i="13"/>
  <c r="AE109" i="13"/>
  <c r="AC109" i="13" s="1"/>
  <c r="Q109" i="13"/>
  <c r="P109" i="13"/>
  <c r="BK108" i="13"/>
  <c r="BJ108" i="13"/>
  <c r="BI108" i="13"/>
  <c r="AV108" i="13"/>
  <c r="AU108" i="13"/>
  <c r="AS108" i="13" s="1"/>
  <c r="AF108" i="13"/>
  <c r="AE108" i="13"/>
  <c r="AC108" i="13"/>
  <c r="Q108" i="13"/>
  <c r="P108" i="13"/>
  <c r="BK107" i="13"/>
  <c r="BJ107" i="13"/>
  <c r="BI107" i="13"/>
  <c r="AV107" i="13"/>
  <c r="AU107" i="13"/>
  <c r="AS107" i="13"/>
  <c r="AF107" i="13"/>
  <c r="AE107" i="13"/>
  <c r="AC107" i="13"/>
  <c r="Q107" i="13"/>
  <c r="P107" i="13"/>
  <c r="BK106" i="13"/>
  <c r="BJ106" i="13"/>
  <c r="BI106" i="13"/>
  <c r="AV106" i="13"/>
  <c r="AU106" i="13"/>
  <c r="AS106" i="13"/>
  <c r="AF106" i="13"/>
  <c r="AC106" i="13" s="1"/>
  <c r="AE106" i="13"/>
  <c r="Q106" i="13"/>
  <c r="P106" i="13"/>
  <c r="BK105" i="13"/>
  <c r="BJ105" i="13"/>
  <c r="BI105" i="13"/>
  <c r="AV105" i="13"/>
  <c r="AS105" i="13" s="1"/>
  <c r="AU105" i="13"/>
  <c r="AF105" i="13"/>
  <c r="AE105" i="13"/>
  <c r="AC105" i="13" s="1"/>
  <c r="Q105" i="13"/>
  <c r="P105" i="13"/>
  <c r="BK104" i="13"/>
  <c r="BJ104" i="13"/>
  <c r="BI104" i="13"/>
  <c r="AV104" i="13"/>
  <c r="AU104" i="13"/>
  <c r="AS104" i="13" s="1"/>
  <c r="AF104" i="13"/>
  <c r="AE104" i="13"/>
  <c r="AC104" i="13"/>
  <c r="Q104" i="13"/>
  <c r="P104" i="13"/>
  <c r="BK103" i="13"/>
  <c r="BJ103" i="13"/>
  <c r="BI103" i="13"/>
  <c r="AV103" i="13"/>
  <c r="AU103" i="13"/>
  <c r="AS103" i="13"/>
  <c r="AF103" i="13"/>
  <c r="AE103" i="13"/>
  <c r="AC103" i="13" s="1"/>
  <c r="Q103" i="13"/>
  <c r="P103" i="13"/>
  <c r="BK102" i="13"/>
  <c r="BJ102" i="13"/>
  <c r="BI102" i="13"/>
  <c r="AV102" i="13"/>
  <c r="AU102" i="13"/>
  <c r="AS102" i="13" s="1"/>
  <c r="AF102" i="13"/>
  <c r="AE102" i="13"/>
  <c r="AC102" i="13" s="1"/>
  <c r="Q102" i="13"/>
  <c r="P102" i="13"/>
  <c r="BK101" i="13"/>
  <c r="BJ101" i="13"/>
  <c r="BI101" i="13"/>
  <c r="AV101" i="13"/>
  <c r="AU101" i="13"/>
  <c r="AS101" i="13" s="1"/>
  <c r="AF101" i="13"/>
  <c r="AE101" i="13"/>
  <c r="AC101" i="13" s="1"/>
  <c r="Q101" i="13"/>
  <c r="P101" i="13"/>
  <c r="BK100" i="13"/>
  <c r="BJ100" i="13"/>
  <c r="BI100" i="13"/>
  <c r="AV100" i="13"/>
  <c r="AU100" i="13"/>
  <c r="AS100" i="13" s="1"/>
  <c r="AF100" i="13"/>
  <c r="AE100" i="13"/>
  <c r="AC100" i="13"/>
  <c r="Q100" i="13"/>
  <c r="P100" i="13"/>
  <c r="BK99" i="13"/>
  <c r="BJ99" i="13"/>
  <c r="BI99" i="13"/>
  <c r="AV99" i="13"/>
  <c r="AU99" i="13"/>
  <c r="AS99" i="13"/>
  <c r="AF99" i="13"/>
  <c r="AE99" i="13"/>
  <c r="AC99" i="13"/>
  <c r="Q99" i="13"/>
  <c r="P99" i="13"/>
  <c r="BK98" i="13"/>
  <c r="BJ98" i="13"/>
  <c r="BI98" i="13"/>
  <c r="AV98" i="13"/>
  <c r="AU98" i="13"/>
  <c r="AS98" i="13"/>
  <c r="AF98" i="13"/>
  <c r="AC98" i="13" s="1"/>
  <c r="AE98" i="13"/>
  <c r="Q98" i="13"/>
  <c r="P98" i="13"/>
  <c r="BK97" i="13"/>
  <c r="BJ97" i="13"/>
  <c r="BI97" i="13"/>
  <c r="AV97" i="13"/>
  <c r="AS97" i="13" s="1"/>
  <c r="AU97" i="13"/>
  <c r="AF97" i="13"/>
  <c r="AE97" i="13"/>
  <c r="AC97" i="13" s="1"/>
  <c r="Q97" i="13"/>
  <c r="P97" i="13"/>
  <c r="BK96" i="13"/>
  <c r="BJ96" i="13"/>
  <c r="BI96" i="13"/>
  <c r="AV96" i="13"/>
  <c r="AU96" i="13"/>
  <c r="AS96" i="13" s="1"/>
  <c r="AF96" i="13"/>
  <c r="AE96" i="13"/>
  <c r="AC96" i="13"/>
  <c r="Q96" i="13"/>
  <c r="P96" i="13"/>
  <c r="BK95" i="13"/>
  <c r="BJ95" i="13"/>
  <c r="BI95" i="13"/>
  <c r="AV95" i="13"/>
  <c r="AU95" i="13"/>
  <c r="AS95" i="13"/>
  <c r="AF95" i="13"/>
  <c r="AE95" i="13"/>
  <c r="AC95" i="13" s="1"/>
  <c r="Q95" i="13"/>
  <c r="P95" i="13"/>
  <c r="BK94" i="13"/>
  <c r="BJ94" i="13"/>
  <c r="BI94" i="13"/>
  <c r="AV94" i="13"/>
  <c r="AU94" i="13"/>
  <c r="AS94" i="13" s="1"/>
  <c r="AF94" i="13"/>
  <c r="AE94" i="13"/>
  <c r="AC94" i="13" s="1"/>
  <c r="Q94" i="13"/>
  <c r="P94" i="13"/>
  <c r="BK93" i="13"/>
  <c r="BJ93" i="13"/>
  <c r="BI93" i="13"/>
  <c r="AV93" i="13"/>
  <c r="AU93" i="13"/>
  <c r="AS93" i="13" s="1"/>
  <c r="AF93" i="13"/>
  <c r="AE93" i="13"/>
  <c r="AC93" i="13" s="1"/>
  <c r="Q93" i="13"/>
  <c r="P93" i="13"/>
  <c r="BK92" i="13"/>
  <c r="BJ92" i="13"/>
  <c r="BI92" i="13"/>
  <c r="AV92" i="13"/>
  <c r="AU92" i="13"/>
  <c r="AS92" i="13" s="1"/>
  <c r="AF92" i="13"/>
  <c r="AC92" i="13" s="1"/>
  <c r="AE92" i="13"/>
  <c r="Q92" i="13"/>
  <c r="P92" i="13"/>
  <c r="BK91" i="13"/>
  <c r="BJ91" i="13"/>
  <c r="BI91" i="13"/>
  <c r="AV91" i="13"/>
  <c r="AU91" i="13"/>
  <c r="AS91" i="13"/>
  <c r="AF91" i="13"/>
  <c r="AE91" i="13"/>
  <c r="AC91" i="13"/>
  <c r="Q91" i="13"/>
  <c r="P91" i="13"/>
  <c r="BK90" i="13"/>
  <c r="BJ90" i="13"/>
  <c r="BI90" i="13"/>
  <c r="AV90" i="13"/>
  <c r="AU90" i="13"/>
  <c r="AS90" i="13"/>
  <c r="AF90" i="13"/>
  <c r="AC90" i="13" s="1"/>
  <c r="AE90" i="13"/>
  <c r="Q90" i="13"/>
  <c r="P90" i="13"/>
  <c r="BK89" i="13"/>
  <c r="BJ89" i="13"/>
  <c r="BI89" i="13"/>
  <c r="AV89" i="13"/>
  <c r="AS89" i="13" s="1"/>
  <c r="AU89" i="13"/>
  <c r="AF89" i="13"/>
  <c r="AE89" i="13"/>
  <c r="AC89" i="13" s="1"/>
  <c r="Q89" i="13"/>
  <c r="P89" i="13"/>
  <c r="BK88" i="13"/>
  <c r="BJ88" i="13"/>
  <c r="BI88" i="13"/>
  <c r="AV88" i="13"/>
  <c r="AU88" i="13"/>
  <c r="AS88" i="13" s="1"/>
  <c r="AF88" i="13"/>
  <c r="AE88" i="13"/>
  <c r="AC88" i="13"/>
  <c r="Q88" i="13"/>
  <c r="P88" i="13"/>
  <c r="BK87" i="13"/>
  <c r="BJ87" i="13"/>
  <c r="BI87" i="13"/>
  <c r="AV87" i="13"/>
  <c r="AU87" i="13"/>
  <c r="AS87" i="13"/>
  <c r="AF87" i="13"/>
  <c r="AE87" i="13"/>
  <c r="AC87" i="13" s="1"/>
  <c r="Q87" i="13"/>
  <c r="P87" i="13"/>
  <c r="BK86" i="13"/>
  <c r="BJ86" i="13"/>
  <c r="BI86" i="13"/>
  <c r="AV86" i="13"/>
  <c r="AU86" i="13"/>
  <c r="AS86" i="13" s="1"/>
  <c r="AF86" i="13"/>
  <c r="AE86" i="13"/>
  <c r="AC86" i="13" s="1"/>
  <c r="Q86" i="13"/>
  <c r="P86" i="13"/>
  <c r="BK85" i="13"/>
  <c r="BJ85" i="13"/>
  <c r="BI85" i="13"/>
  <c r="AV85" i="13"/>
  <c r="AU85" i="13"/>
  <c r="AS85" i="13" s="1"/>
  <c r="AF85" i="13"/>
  <c r="AE85" i="13"/>
  <c r="AC85" i="13" s="1"/>
  <c r="Q85" i="13"/>
  <c r="P85" i="13"/>
  <c r="BK84" i="13"/>
  <c r="BJ84" i="13"/>
  <c r="BI84" i="13"/>
  <c r="AV84" i="13"/>
  <c r="AU84" i="13"/>
  <c r="AS84" i="13" s="1"/>
  <c r="AF84" i="13"/>
  <c r="AC84" i="13" s="1"/>
  <c r="AE84" i="13"/>
  <c r="Q84" i="13"/>
  <c r="P84" i="13"/>
  <c r="BK83" i="13"/>
  <c r="BJ83" i="13"/>
  <c r="BI83" i="13"/>
  <c r="AV83" i="13"/>
  <c r="AU83" i="13"/>
  <c r="AS83" i="13"/>
  <c r="AF83" i="13"/>
  <c r="AE83" i="13"/>
  <c r="AC83" i="13"/>
  <c r="Q83" i="13"/>
  <c r="P83" i="13"/>
  <c r="BK82" i="13"/>
  <c r="BJ82" i="13"/>
  <c r="BI82" i="13"/>
  <c r="AV82" i="13"/>
  <c r="AU82" i="13"/>
  <c r="AS82" i="13"/>
  <c r="AF82" i="13"/>
  <c r="AC82" i="13" s="1"/>
  <c r="AE82" i="13"/>
  <c r="Q82" i="13"/>
  <c r="P82" i="13"/>
  <c r="BK81" i="13"/>
  <c r="BJ81" i="13"/>
  <c r="BI81" i="13"/>
  <c r="AV81" i="13"/>
  <c r="AS81" i="13" s="1"/>
  <c r="AU81" i="13"/>
  <c r="AF81" i="13"/>
  <c r="AE81" i="13"/>
  <c r="AC81" i="13" s="1"/>
  <c r="Q81" i="13"/>
  <c r="P81" i="13"/>
  <c r="BK80" i="13"/>
  <c r="BJ80" i="13"/>
  <c r="BI80" i="13"/>
  <c r="AV80" i="13"/>
  <c r="AU80" i="13"/>
  <c r="AS80" i="13" s="1"/>
  <c r="AF80" i="13"/>
  <c r="AE80" i="13"/>
  <c r="AC80" i="13"/>
  <c r="Q80" i="13"/>
  <c r="P80" i="13"/>
  <c r="BK79" i="13"/>
  <c r="BJ79" i="13"/>
  <c r="BI79" i="13"/>
  <c r="AV79" i="13"/>
  <c r="AU79" i="13"/>
  <c r="AS79" i="13"/>
  <c r="AF79" i="13"/>
  <c r="AE79" i="13"/>
  <c r="AC79" i="13" s="1"/>
  <c r="Q79" i="13"/>
  <c r="P79" i="13"/>
  <c r="BK78" i="13"/>
  <c r="BJ78" i="13"/>
  <c r="BI78" i="13"/>
  <c r="AV78" i="13"/>
  <c r="AU78" i="13"/>
  <c r="AS78" i="13" s="1"/>
  <c r="AF78" i="13"/>
  <c r="AE78" i="13"/>
  <c r="AC78" i="13" s="1"/>
  <c r="Q78" i="13"/>
  <c r="P78" i="13"/>
  <c r="BK77" i="13"/>
  <c r="BJ77" i="13"/>
  <c r="BI77" i="13"/>
  <c r="AV77" i="13"/>
  <c r="AU77" i="13"/>
  <c r="AS77" i="13" s="1"/>
  <c r="AF77" i="13"/>
  <c r="AE77" i="13"/>
  <c r="AC77" i="13" s="1"/>
  <c r="Q77" i="13"/>
  <c r="P77" i="13"/>
  <c r="BK76" i="13"/>
  <c r="BJ76" i="13"/>
  <c r="BI76" i="13"/>
  <c r="AV76" i="13"/>
  <c r="AU76" i="13"/>
  <c r="AS76" i="13" s="1"/>
  <c r="AF76" i="13"/>
  <c r="AC76" i="13" s="1"/>
  <c r="AE76" i="13"/>
  <c r="Q76" i="13"/>
  <c r="P76" i="13"/>
  <c r="BK75" i="13"/>
  <c r="BJ75" i="13"/>
  <c r="BI75" i="13"/>
  <c r="AV75" i="13"/>
  <c r="AU75" i="13"/>
  <c r="AS75" i="13"/>
  <c r="AF75" i="13"/>
  <c r="AE75" i="13"/>
  <c r="AC75" i="13"/>
  <c r="Q75" i="13"/>
  <c r="P75" i="13"/>
  <c r="BK74" i="13"/>
  <c r="BJ74" i="13"/>
  <c r="BI74" i="13"/>
  <c r="AV74" i="13"/>
  <c r="AU74" i="13"/>
  <c r="AS74" i="13"/>
  <c r="AF74" i="13"/>
  <c r="AC74" i="13" s="1"/>
  <c r="AE74" i="13"/>
  <c r="Q74" i="13"/>
  <c r="P74" i="13"/>
  <c r="BK73" i="13"/>
  <c r="BJ73" i="13"/>
  <c r="BI73" i="13"/>
  <c r="AV73" i="13"/>
  <c r="AS73" i="13" s="1"/>
  <c r="AU73" i="13"/>
  <c r="AF73" i="13"/>
  <c r="AE73" i="13"/>
  <c r="AC73" i="13" s="1"/>
  <c r="Q73" i="13"/>
  <c r="P73" i="13"/>
  <c r="BK72" i="13"/>
  <c r="BJ72" i="13"/>
  <c r="BI72" i="13"/>
  <c r="AV72" i="13"/>
  <c r="AU72" i="13"/>
  <c r="AS72" i="13" s="1"/>
  <c r="AF72" i="13"/>
  <c r="AE72" i="13"/>
  <c r="AC72" i="13"/>
  <c r="Q72" i="13"/>
  <c r="P72" i="13"/>
  <c r="BK71" i="13"/>
  <c r="BJ71" i="13"/>
  <c r="BI71" i="13"/>
  <c r="AV71" i="13"/>
  <c r="AU71" i="13"/>
  <c r="AS71" i="13"/>
  <c r="AF71" i="13"/>
  <c r="AE71" i="13"/>
  <c r="AC71" i="13" s="1"/>
  <c r="Q71" i="13"/>
  <c r="P71" i="13"/>
  <c r="BK70" i="13"/>
  <c r="BJ70" i="13"/>
  <c r="BI70" i="13"/>
  <c r="AV70" i="13"/>
  <c r="AU70" i="13"/>
  <c r="AS70" i="13" s="1"/>
  <c r="AF70" i="13"/>
  <c r="AE70" i="13"/>
  <c r="AC70" i="13" s="1"/>
  <c r="Q70" i="13"/>
  <c r="P70" i="13"/>
  <c r="BK69" i="13"/>
  <c r="BJ69" i="13"/>
  <c r="BI69" i="13"/>
  <c r="AV69" i="13"/>
  <c r="AU69" i="13"/>
  <c r="AS69" i="13" s="1"/>
  <c r="AF69" i="13"/>
  <c r="AE69" i="13"/>
  <c r="AC69" i="13" s="1"/>
  <c r="Q69" i="13"/>
  <c r="P69" i="13"/>
  <c r="BK68" i="13"/>
  <c r="BJ68" i="13"/>
  <c r="BI68" i="13"/>
  <c r="AV68" i="13"/>
  <c r="AU68" i="13"/>
  <c r="AS68" i="13" s="1"/>
  <c r="AF68" i="13"/>
  <c r="AC68" i="13" s="1"/>
  <c r="AE68" i="13"/>
  <c r="Q68" i="13"/>
  <c r="P68" i="13"/>
  <c r="BK67" i="13"/>
  <c r="BJ67" i="13"/>
  <c r="BI67" i="13"/>
  <c r="AV67" i="13"/>
  <c r="AU67" i="13"/>
  <c r="AS67" i="13"/>
  <c r="AF67" i="13"/>
  <c r="AE67" i="13"/>
  <c r="AC67" i="13"/>
  <c r="Q67" i="13"/>
  <c r="P67" i="13"/>
  <c r="BK66" i="13"/>
  <c r="BJ66" i="13"/>
  <c r="BI66" i="13"/>
  <c r="AV66" i="13"/>
  <c r="AU66" i="13"/>
  <c r="AS66" i="13"/>
  <c r="AF66" i="13"/>
  <c r="AC66" i="13" s="1"/>
  <c r="AE66" i="13"/>
  <c r="Q66" i="13"/>
  <c r="P66" i="13"/>
  <c r="BK65" i="13"/>
  <c r="BJ65" i="13"/>
  <c r="BI65" i="13"/>
  <c r="AV65" i="13"/>
  <c r="AS65" i="13" s="1"/>
  <c r="AU65" i="13"/>
  <c r="AF65" i="13"/>
  <c r="AE65" i="13"/>
  <c r="AC65" i="13" s="1"/>
  <c r="Q65" i="13"/>
  <c r="P65" i="13"/>
  <c r="BK64" i="13"/>
  <c r="BJ64" i="13"/>
  <c r="BI64" i="13"/>
  <c r="AV64" i="13"/>
  <c r="AU64" i="13"/>
  <c r="AS64" i="13" s="1"/>
  <c r="AF64" i="13"/>
  <c r="AE64" i="13"/>
  <c r="AC64" i="13"/>
  <c r="Q64" i="13"/>
  <c r="P64" i="13"/>
  <c r="BK63" i="13"/>
  <c r="BJ63" i="13"/>
  <c r="BI63" i="13"/>
  <c r="AV63" i="13"/>
  <c r="AU63" i="13"/>
  <c r="AS63" i="13"/>
  <c r="AF63" i="13"/>
  <c r="AE63" i="13"/>
  <c r="AC63" i="13" s="1"/>
  <c r="Q63" i="13"/>
  <c r="P63" i="13"/>
  <c r="BK62" i="13"/>
  <c r="BJ62" i="13"/>
  <c r="BI62" i="13"/>
  <c r="AV62" i="13"/>
  <c r="AU62" i="13"/>
  <c r="AS62" i="13" s="1"/>
  <c r="AF62" i="13"/>
  <c r="AE62" i="13"/>
  <c r="AC62" i="13" s="1"/>
  <c r="Q62" i="13"/>
  <c r="P62" i="13"/>
  <c r="BK61" i="13"/>
  <c r="BJ61" i="13"/>
  <c r="BI61" i="13"/>
  <c r="AV61" i="13"/>
  <c r="AU61" i="13"/>
  <c r="AS61" i="13" s="1"/>
  <c r="AF61" i="13"/>
  <c r="AE61" i="13"/>
  <c r="AC61" i="13" s="1"/>
  <c r="Q61" i="13"/>
  <c r="P61" i="13"/>
  <c r="BK60" i="13"/>
  <c r="BJ60" i="13"/>
  <c r="BI60" i="13"/>
  <c r="AV60" i="13"/>
  <c r="AU60" i="13"/>
  <c r="AS60" i="13" s="1"/>
  <c r="AF60" i="13"/>
  <c r="AE60" i="13"/>
  <c r="AC60" i="13" s="1"/>
  <c r="Q60" i="13"/>
  <c r="P60" i="13"/>
  <c r="BK59" i="13"/>
  <c r="BJ59" i="13"/>
  <c r="BI59" i="13"/>
  <c r="AV59" i="13"/>
  <c r="AU59" i="13"/>
  <c r="AS59" i="13" s="1"/>
  <c r="AF59" i="13"/>
  <c r="AE59" i="13"/>
  <c r="AC59" i="13"/>
  <c r="Q59" i="13"/>
  <c r="P59" i="13"/>
  <c r="BK58" i="13"/>
  <c r="BJ58" i="13"/>
  <c r="BI58" i="13"/>
  <c r="AV58" i="13"/>
  <c r="AU58" i="13"/>
  <c r="AS58" i="13"/>
  <c r="AF58" i="13"/>
  <c r="AE58" i="13"/>
  <c r="AC58" i="13" s="1"/>
  <c r="Q58" i="13"/>
  <c r="P58" i="13"/>
  <c r="BK57" i="13"/>
  <c r="BJ57" i="13"/>
  <c r="BI57" i="13"/>
  <c r="AV57" i="13"/>
  <c r="AS57" i="13" s="1"/>
  <c r="AU57" i="13"/>
  <c r="AF57" i="13"/>
  <c r="AE57" i="13"/>
  <c r="AC57" i="13" s="1"/>
  <c r="Q57" i="13"/>
  <c r="P57" i="13"/>
  <c r="BK56" i="13"/>
  <c r="BJ56" i="13"/>
  <c r="BI56" i="13"/>
  <c r="AV56" i="13"/>
  <c r="AU56" i="13"/>
  <c r="AS56" i="13" s="1"/>
  <c r="AF56" i="13"/>
  <c r="AE56" i="13"/>
  <c r="AC56" i="13"/>
  <c r="Q56" i="13"/>
  <c r="P56" i="13"/>
  <c r="BK55" i="13"/>
  <c r="BJ55" i="13"/>
  <c r="BI55" i="13"/>
  <c r="AV55" i="13"/>
  <c r="AU55" i="13"/>
  <c r="AS55" i="13"/>
  <c r="AF55" i="13"/>
  <c r="AE55" i="13"/>
  <c r="AC55" i="13" s="1"/>
  <c r="Q55" i="13"/>
  <c r="P55" i="13"/>
  <c r="BK54" i="13"/>
  <c r="BJ54" i="13"/>
  <c r="BI54" i="13"/>
  <c r="AV54" i="13"/>
  <c r="AU54" i="13"/>
  <c r="AS54" i="13" s="1"/>
  <c r="AF54" i="13"/>
  <c r="AE54" i="13"/>
  <c r="AC54" i="13" s="1"/>
  <c r="Q54" i="13"/>
  <c r="P54" i="13"/>
  <c r="BK53" i="13"/>
  <c r="BJ53" i="13"/>
  <c r="BI53" i="13"/>
  <c r="AV53" i="13"/>
  <c r="AU53" i="13"/>
  <c r="AS53" i="13" s="1"/>
  <c r="AF53" i="13"/>
  <c r="AE53" i="13"/>
  <c r="AC53" i="13" s="1"/>
  <c r="Q53" i="13"/>
  <c r="P53" i="13"/>
  <c r="BK52" i="13"/>
  <c r="BJ52" i="13"/>
  <c r="BI52" i="13"/>
  <c r="AV52" i="13"/>
  <c r="AU52" i="13"/>
  <c r="AS52" i="13" s="1"/>
  <c r="AF52" i="13"/>
  <c r="AE52" i="13"/>
  <c r="AC52" i="13" s="1"/>
  <c r="Q52" i="13"/>
  <c r="P52" i="13"/>
  <c r="BK51" i="13"/>
  <c r="BJ51" i="13"/>
  <c r="BI51" i="13"/>
  <c r="AV51" i="13"/>
  <c r="AU51" i="13"/>
  <c r="AS51" i="13" s="1"/>
  <c r="AF51" i="13"/>
  <c r="AE51" i="13"/>
  <c r="AC51" i="13"/>
  <c r="Q51" i="13"/>
  <c r="P51" i="13"/>
  <c r="BK50" i="13"/>
  <c r="BJ50" i="13"/>
  <c r="BI50" i="13"/>
  <c r="AV50" i="13"/>
  <c r="AU50" i="13"/>
  <c r="AS50" i="13"/>
  <c r="AF50" i="13"/>
  <c r="AE50" i="13"/>
  <c r="AC50" i="13" s="1"/>
  <c r="Q50" i="13"/>
  <c r="P50" i="13"/>
  <c r="BK49" i="13"/>
  <c r="BJ49" i="13"/>
  <c r="BI49" i="13"/>
  <c r="AV49" i="13"/>
  <c r="AU49" i="13"/>
  <c r="AS49" i="13" s="1"/>
  <c r="AF49" i="13"/>
  <c r="AE49" i="13"/>
  <c r="AC49" i="13" s="1"/>
  <c r="Q49" i="13"/>
  <c r="P49" i="13"/>
  <c r="BK48" i="13"/>
  <c r="BJ48" i="13"/>
  <c r="BI48" i="13"/>
  <c r="AV48" i="13"/>
  <c r="AU48" i="13"/>
  <c r="AS48" i="13" s="1"/>
  <c r="AF48" i="13"/>
  <c r="AE48" i="13"/>
  <c r="AC48" i="13"/>
  <c r="Q48" i="13"/>
  <c r="P48" i="13"/>
  <c r="BK47" i="13"/>
  <c r="BJ47" i="13"/>
  <c r="BI47" i="13"/>
  <c r="AV47" i="13"/>
  <c r="AU47" i="13"/>
  <c r="AS47" i="13"/>
  <c r="AF47" i="13"/>
  <c r="AE47" i="13"/>
  <c r="AC47" i="13" s="1"/>
  <c r="Q47" i="13"/>
  <c r="P47" i="13"/>
  <c r="BK46" i="13"/>
  <c r="BJ46" i="13"/>
  <c r="BI46" i="13"/>
  <c r="AV46" i="13"/>
  <c r="AU46" i="13"/>
  <c r="AS46" i="13" s="1"/>
  <c r="AF46" i="13"/>
  <c r="AE46" i="13"/>
  <c r="AC46" i="13" s="1"/>
  <c r="Q46" i="13"/>
  <c r="P46" i="13"/>
  <c r="BK45" i="13"/>
  <c r="BJ45" i="13"/>
  <c r="BI45" i="13"/>
  <c r="AV45" i="13"/>
  <c r="AU45" i="13"/>
  <c r="AS45" i="13" s="1"/>
  <c r="AF45" i="13"/>
  <c r="AE45" i="13"/>
  <c r="AC45" i="13" s="1"/>
  <c r="Q45" i="13"/>
  <c r="P45" i="13"/>
  <c r="BK44" i="13"/>
  <c r="BJ44" i="13"/>
  <c r="BI44" i="13"/>
  <c r="AV44" i="13"/>
  <c r="AU44" i="13"/>
  <c r="AS44" i="13" s="1"/>
  <c r="AF44" i="13"/>
  <c r="AE44" i="13"/>
  <c r="AC44" i="13" s="1"/>
  <c r="Q44" i="13"/>
  <c r="P44" i="13"/>
  <c r="BK43" i="13"/>
  <c r="BJ43" i="13"/>
  <c r="BI43" i="13"/>
  <c r="AV43" i="13"/>
  <c r="AU43" i="13"/>
  <c r="AS43" i="13" s="1"/>
  <c r="AF43" i="13"/>
  <c r="AE43" i="13"/>
  <c r="AC43" i="13"/>
  <c r="Q43" i="13"/>
  <c r="P43" i="13"/>
  <c r="BK42" i="13"/>
  <c r="BJ42" i="13"/>
  <c r="BI42" i="13"/>
  <c r="AV42" i="13"/>
  <c r="AU42" i="13"/>
  <c r="AS42" i="13"/>
  <c r="AF42" i="13"/>
  <c r="AE42" i="13"/>
  <c r="AC42" i="13" s="1"/>
  <c r="Q42" i="13"/>
  <c r="P42" i="13"/>
  <c r="BK41" i="13"/>
  <c r="BJ41" i="13"/>
  <c r="BI41" i="13"/>
  <c r="AV41" i="13"/>
  <c r="AU41" i="13"/>
  <c r="AS41" i="13" s="1"/>
  <c r="AF41" i="13"/>
  <c r="AE41" i="13"/>
  <c r="AC41" i="13" s="1"/>
  <c r="Q41" i="13"/>
  <c r="P41" i="13"/>
  <c r="BK40" i="13"/>
  <c r="BJ40" i="13"/>
  <c r="BI40" i="13"/>
  <c r="AV40" i="13"/>
  <c r="AU40" i="13"/>
  <c r="AS40" i="13" s="1"/>
  <c r="AF40" i="13"/>
  <c r="AE40" i="13"/>
  <c r="AC40" i="13"/>
  <c r="Q40" i="13"/>
  <c r="P40" i="13"/>
  <c r="BK39" i="13"/>
  <c r="BJ39" i="13"/>
  <c r="BI39" i="13"/>
  <c r="AV39" i="13"/>
  <c r="AU39" i="13"/>
  <c r="AS39" i="13"/>
  <c r="AF39" i="13"/>
  <c r="AE39" i="13"/>
  <c r="AC39" i="13" s="1"/>
  <c r="Q39" i="13"/>
  <c r="P39" i="13"/>
  <c r="BK38" i="13"/>
  <c r="BJ38" i="13"/>
  <c r="BI38" i="13"/>
  <c r="AV38" i="13"/>
  <c r="AU38" i="13"/>
  <c r="AS38" i="13" s="1"/>
  <c r="AF38" i="13"/>
  <c r="AE38" i="13"/>
  <c r="AC38" i="13" s="1"/>
  <c r="Q38" i="13"/>
  <c r="P38" i="13"/>
  <c r="BK37" i="13"/>
  <c r="BJ37" i="13"/>
  <c r="BI37" i="13"/>
  <c r="AV37" i="13"/>
  <c r="AU37" i="13"/>
  <c r="AS37" i="13" s="1"/>
  <c r="AF37" i="13"/>
  <c r="AE37" i="13"/>
  <c r="AC37" i="13" s="1"/>
  <c r="Q37" i="13"/>
  <c r="P37" i="13"/>
  <c r="BK36" i="13"/>
  <c r="BJ36" i="13"/>
  <c r="BI36" i="13"/>
  <c r="AV36" i="13"/>
  <c r="AU36" i="13"/>
  <c r="AS36" i="13" s="1"/>
  <c r="AF36" i="13"/>
  <c r="AE36" i="13"/>
  <c r="AC36" i="13" s="1"/>
  <c r="Q36" i="13"/>
  <c r="P36" i="13"/>
  <c r="BK35" i="13"/>
  <c r="BJ35" i="13"/>
  <c r="BI35" i="13"/>
  <c r="AV35" i="13"/>
  <c r="AU35" i="13"/>
  <c r="AS35" i="13" s="1"/>
  <c r="AF35" i="13"/>
  <c r="AE35" i="13"/>
  <c r="AC35" i="13"/>
  <c r="Q35" i="13"/>
  <c r="P35" i="13"/>
  <c r="BK34" i="13"/>
  <c r="BJ34" i="13"/>
  <c r="BI34" i="13"/>
  <c r="AV34" i="13"/>
  <c r="AU34" i="13"/>
  <c r="AS34" i="13"/>
  <c r="AF34" i="13"/>
  <c r="AE34" i="13"/>
  <c r="AC34" i="13" s="1"/>
  <c r="Q34" i="13"/>
  <c r="P34" i="13"/>
  <c r="BK33" i="13"/>
  <c r="BJ33" i="13"/>
  <c r="BI33" i="13"/>
  <c r="AV33" i="13"/>
  <c r="AU33" i="13"/>
  <c r="AS33" i="13" s="1"/>
  <c r="AF33" i="13"/>
  <c r="AE33" i="13"/>
  <c r="AC33" i="13" s="1"/>
  <c r="Q33" i="13"/>
  <c r="P33" i="13"/>
  <c r="BK32" i="13"/>
  <c r="BJ32" i="13"/>
  <c r="BI32" i="13"/>
  <c r="AV32" i="13"/>
  <c r="AU32" i="13"/>
  <c r="AS32" i="13" s="1"/>
  <c r="AF32" i="13"/>
  <c r="AE32" i="13"/>
  <c r="AC32" i="13"/>
  <c r="Q32" i="13"/>
  <c r="P32" i="13"/>
  <c r="BK31" i="13"/>
  <c r="BJ31" i="13"/>
  <c r="BI31" i="13"/>
  <c r="AV31" i="13"/>
  <c r="AU31" i="13"/>
  <c r="AS31" i="13"/>
  <c r="AF31" i="13"/>
  <c r="AE31" i="13"/>
  <c r="AC31" i="13" s="1"/>
  <c r="Q31" i="13"/>
  <c r="P31" i="13"/>
  <c r="BK30" i="13"/>
  <c r="BJ30" i="13"/>
  <c r="BI30" i="13"/>
  <c r="AV30" i="13"/>
  <c r="AU30" i="13"/>
  <c r="AS30" i="13" s="1"/>
  <c r="AF30" i="13"/>
  <c r="AE30" i="13"/>
  <c r="AC30" i="13" s="1"/>
  <c r="Q30" i="13"/>
  <c r="P30" i="13"/>
  <c r="BK29" i="13"/>
  <c r="BJ29" i="13"/>
  <c r="BI29" i="13"/>
  <c r="AV29" i="13"/>
  <c r="AU29" i="13"/>
  <c r="AS29" i="13" s="1"/>
  <c r="AF29" i="13"/>
  <c r="AE29" i="13"/>
  <c r="AC29" i="13" s="1"/>
  <c r="Q29" i="13"/>
  <c r="P29" i="13"/>
  <c r="BK28" i="13"/>
  <c r="BJ28" i="13"/>
  <c r="BI28" i="13"/>
  <c r="AV28" i="13"/>
  <c r="AU28" i="13"/>
  <c r="AS28" i="13" s="1"/>
  <c r="AF28" i="13"/>
  <c r="AE28" i="13"/>
  <c r="AC28" i="13" s="1"/>
  <c r="Q28" i="13"/>
  <c r="P28" i="13"/>
  <c r="BK27" i="13"/>
  <c r="BJ27" i="13"/>
  <c r="BI27" i="13"/>
  <c r="AV27" i="13"/>
  <c r="AU27" i="13"/>
  <c r="AS27" i="13" s="1"/>
  <c r="AF27" i="13"/>
  <c r="AE27" i="13"/>
  <c r="AC27" i="13"/>
  <c r="Q27" i="13"/>
  <c r="P27" i="13"/>
  <c r="BK26" i="13"/>
  <c r="BJ26" i="13"/>
  <c r="BI26" i="13"/>
  <c r="AV26" i="13"/>
  <c r="AU26" i="13"/>
  <c r="AS26" i="13"/>
  <c r="AF26" i="13"/>
  <c r="AE26" i="13"/>
  <c r="AC26" i="13" s="1"/>
  <c r="Q26" i="13"/>
  <c r="P26" i="13"/>
  <c r="BK25" i="13"/>
  <c r="BJ25" i="13"/>
  <c r="BI25" i="13"/>
  <c r="AV25" i="13"/>
  <c r="AU25" i="13"/>
  <c r="AS25" i="13" s="1"/>
  <c r="AF25" i="13"/>
  <c r="AE25" i="13"/>
  <c r="AC25" i="13" s="1"/>
  <c r="Q25" i="13"/>
  <c r="P25" i="13"/>
  <c r="BK24" i="13"/>
  <c r="BJ24" i="13"/>
  <c r="BI24" i="13"/>
  <c r="AV24" i="13"/>
  <c r="AU24" i="13"/>
  <c r="AS24" i="13" s="1"/>
  <c r="AF24" i="13"/>
  <c r="AE24" i="13"/>
  <c r="AC24" i="13"/>
  <c r="Q24" i="13"/>
  <c r="P24" i="13"/>
  <c r="BK23" i="13"/>
  <c r="BJ23" i="13"/>
  <c r="BI23" i="13"/>
  <c r="AV23" i="13"/>
  <c r="AU23" i="13"/>
  <c r="AS23" i="13"/>
  <c r="AF23" i="13"/>
  <c r="AE23" i="13"/>
  <c r="AC23" i="13" s="1"/>
  <c r="Q23" i="13"/>
  <c r="P23" i="13"/>
  <c r="BK22" i="13"/>
  <c r="BJ22" i="13"/>
  <c r="BI22" i="13"/>
  <c r="AV22" i="13"/>
  <c r="AU22" i="13"/>
  <c r="AS22" i="13" s="1"/>
  <c r="AF22" i="13"/>
  <c r="AE22" i="13"/>
  <c r="AC22" i="13" s="1"/>
  <c r="Q22" i="13"/>
  <c r="P22" i="13"/>
  <c r="BK21" i="13"/>
  <c r="BJ21" i="13"/>
  <c r="BI21" i="13"/>
  <c r="AV21" i="13"/>
  <c r="AU21" i="13"/>
  <c r="AS21" i="13" s="1"/>
  <c r="AF21" i="13"/>
  <c r="AE21" i="13"/>
  <c r="AC21" i="13" s="1"/>
  <c r="Q21" i="13"/>
  <c r="P21" i="13"/>
  <c r="BK20" i="13"/>
  <c r="BJ20" i="13"/>
  <c r="BI20" i="13"/>
  <c r="AV20" i="13"/>
  <c r="AU20" i="13"/>
  <c r="AS20" i="13" s="1"/>
  <c r="AF20" i="13"/>
  <c r="AE20" i="13"/>
  <c r="AC20" i="13" s="1"/>
  <c r="Q20" i="13"/>
  <c r="P20" i="13"/>
  <c r="BK19" i="13"/>
  <c r="BJ19" i="13"/>
  <c r="BI19" i="13"/>
  <c r="AV19" i="13"/>
  <c r="AU19" i="13"/>
  <c r="AS19" i="13" s="1"/>
  <c r="AF19" i="13"/>
  <c r="AE19" i="13"/>
  <c r="AC19" i="13"/>
  <c r="Q19" i="13"/>
  <c r="P19" i="13"/>
  <c r="BK18" i="13"/>
  <c r="BJ18" i="13"/>
  <c r="BI18" i="13"/>
  <c r="AV18" i="13"/>
  <c r="AU18" i="13"/>
  <c r="AS18" i="13"/>
  <c r="AF18" i="13"/>
  <c r="AE18" i="13"/>
  <c r="AC18" i="13" s="1"/>
  <c r="Q18" i="13"/>
  <c r="P18" i="13"/>
  <c r="BK17" i="13"/>
  <c r="BJ17" i="13"/>
  <c r="BI17" i="13"/>
  <c r="AV17" i="13"/>
  <c r="AU17" i="13"/>
  <c r="AS17" i="13" s="1"/>
  <c r="AF17" i="13"/>
  <c r="AE17" i="13"/>
  <c r="AC17" i="13" s="1"/>
  <c r="Q17" i="13"/>
  <c r="P17" i="13"/>
  <c r="BK16" i="13"/>
  <c r="BJ16" i="13"/>
  <c r="BI16" i="13"/>
  <c r="AV16" i="13"/>
  <c r="AU16" i="13"/>
  <c r="AS16" i="13" s="1"/>
  <c r="AF16" i="13"/>
  <c r="AE16" i="13"/>
  <c r="AC16" i="13"/>
  <c r="Q16" i="13"/>
  <c r="P16" i="13"/>
  <c r="BK15" i="13"/>
  <c r="BJ15" i="13"/>
  <c r="BI15" i="13"/>
  <c r="AV15" i="13"/>
  <c r="AU15" i="13"/>
  <c r="AS15" i="13"/>
  <c r="AF15" i="13"/>
  <c r="AE15" i="13"/>
  <c r="AC15" i="13" s="1"/>
  <c r="Q15" i="13"/>
  <c r="P15" i="13"/>
  <c r="BK14" i="13"/>
  <c r="BJ14" i="13"/>
  <c r="BI14" i="13"/>
  <c r="AV14" i="13"/>
  <c r="AU14" i="13"/>
  <c r="AS14" i="13" s="1"/>
  <c r="AF14" i="13"/>
  <c r="AE14" i="13"/>
  <c r="AC14" i="13" s="1"/>
  <c r="Q14" i="13"/>
  <c r="P14" i="13"/>
  <c r="BK13" i="13"/>
  <c r="BJ13" i="13"/>
  <c r="BI13" i="13"/>
  <c r="AV13" i="13"/>
  <c r="AU13" i="13"/>
  <c r="AS13" i="13" s="1"/>
  <c r="AF13" i="13"/>
  <c r="AE13" i="13"/>
  <c r="AC13" i="13" s="1"/>
  <c r="Q13" i="13"/>
  <c r="P13" i="13"/>
  <c r="BK12" i="13"/>
  <c r="BJ12" i="13"/>
  <c r="BI12" i="13"/>
  <c r="AV12" i="13"/>
  <c r="AU12" i="13"/>
  <c r="AS12" i="13" s="1"/>
  <c r="AF12" i="13"/>
  <c r="AE12" i="13"/>
  <c r="AC12" i="13" s="1"/>
  <c r="Q12" i="13"/>
  <c r="P12" i="13"/>
  <c r="BK11" i="13"/>
  <c r="BJ11" i="13"/>
  <c r="BI11" i="13"/>
  <c r="AV11" i="13"/>
  <c r="AU11" i="13"/>
  <c r="AS11" i="13" s="1"/>
  <c r="AF11" i="13"/>
  <c r="AE11" i="13"/>
  <c r="AC11" i="13"/>
  <c r="Q11" i="13"/>
  <c r="P11" i="13"/>
  <c r="BK10" i="13"/>
  <c r="BJ10" i="13"/>
  <c r="BI10" i="13"/>
  <c r="AV10" i="13"/>
  <c r="AU10" i="13"/>
  <c r="AS10" i="13"/>
  <c r="AF10" i="13"/>
  <c r="AE10" i="13"/>
  <c r="AC10" i="13" s="1"/>
  <c r="Q10" i="13"/>
  <c r="P10" i="13"/>
  <c r="AV9" i="13"/>
  <c r="AU9" i="13"/>
  <c r="AS9" i="13" s="1"/>
  <c r="P9" i="13"/>
  <c r="K507" i="12"/>
  <c r="K506" i="12"/>
  <c r="K505" i="12"/>
  <c r="K504" i="12"/>
  <c r="K503" i="12"/>
  <c r="K502" i="12"/>
  <c r="K501" i="12"/>
  <c r="K500" i="12"/>
  <c r="K499" i="12"/>
  <c r="K498" i="12"/>
  <c r="K497" i="12"/>
  <c r="K496" i="12"/>
  <c r="K495" i="12"/>
  <c r="K494" i="12"/>
  <c r="K493" i="12"/>
  <c r="K492" i="12"/>
  <c r="K491" i="12"/>
  <c r="K490" i="12"/>
  <c r="K489" i="12"/>
  <c r="K488" i="12"/>
  <c r="K487" i="12"/>
  <c r="K486" i="12"/>
  <c r="K485" i="12"/>
  <c r="K484" i="12"/>
  <c r="K483" i="12"/>
  <c r="K482" i="12"/>
  <c r="K481" i="12"/>
  <c r="K480" i="12"/>
  <c r="K479" i="12"/>
  <c r="K478" i="12"/>
  <c r="K477" i="12"/>
  <c r="K476" i="12"/>
  <c r="K475" i="12"/>
  <c r="K474" i="12"/>
  <c r="K473" i="12"/>
  <c r="K472" i="12"/>
  <c r="K471" i="12"/>
  <c r="K470" i="12"/>
  <c r="K469" i="12"/>
  <c r="K468" i="12"/>
  <c r="K467" i="12"/>
  <c r="K466" i="12"/>
  <c r="K465" i="12"/>
  <c r="K464" i="12"/>
  <c r="K463" i="12"/>
  <c r="K462" i="12"/>
  <c r="K461" i="12"/>
  <c r="K460" i="12"/>
  <c r="K459" i="12"/>
  <c r="K458" i="12"/>
  <c r="K457" i="12"/>
  <c r="K456" i="12"/>
  <c r="K455" i="12"/>
  <c r="K454" i="12"/>
  <c r="K453" i="12"/>
  <c r="K452" i="12"/>
  <c r="K451" i="12"/>
  <c r="K450" i="12"/>
  <c r="K449" i="12"/>
  <c r="K448" i="12"/>
  <c r="K447" i="12"/>
  <c r="K446" i="12"/>
  <c r="K445" i="12"/>
  <c r="K444" i="12"/>
  <c r="K443" i="12"/>
  <c r="K442" i="12"/>
  <c r="K441" i="12"/>
  <c r="K440" i="12"/>
  <c r="K439" i="12"/>
  <c r="K438" i="12"/>
  <c r="K437" i="12"/>
  <c r="K436" i="12"/>
  <c r="K435" i="12"/>
  <c r="K434" i="12"/>
  <c r="K433" i="12"/>
  <c r="K432" i="12"/>
  <c r="K431" i="12"/>
  <c r="K430" i="12"/>
  <c r="K429" i="12"/>
  <c r="K428" i="12"/>
  <c r="K427" i="12"/>
  <c r="K426" i="12"/>
  <c r="K425" i="12"/>
  <c r="K424" i="12"/>
  <c r="K423" i="12"/>
  <c r="K422" i="12"/>
  <c r="K421" i="12"/>
  <c r="K420" i="12"/>
  <c r="K419" i="12"/>
  <c r="K418" i="12"/>
  <c r="K417" i="12"/>
  <c r="K416" i="12"/>
  <c r="K415" i="12"/>
  <c r="K414" i="12"/>
  <c r="K413" i="12"/>
  <c r="K412" i="12"/>
  <c r="K411" i="12"/>
  <c r="K410" i="12"/>
  <c r="K409" i="12"/>
  <c r="K408" i="12"/>
  <c r="K407" i="12"/>
  <c r="K406" i="12"/>
  <c r="K405" i="12"/>
  <c r="K404" i="12"/>
  <c r="K403" i="12"/>
  <c r="K402" i="12"/>
  <c r="K401" i="12"/>
  <c r="K400" i="12"/>
  <c r="K399" i="12"/>
  <c r="K398" i="12"/>
  <c r="K397" i="12"/>
  <c r="K396" i="12"/>
  <c r="K395" i="12"/>
  <c r="K394" i="12"/>
  <c r="K393" i="12"/>
  <c r="K392" i="12"/>
  <c r="K391" i="12"/>
  <c r="K390" i="12"/>
  <c r="K389" i="12"/>
  <c r="K388" i="12"/>
  <c r="K387" i="12"/>
  <c r="K386" i="12"/>
  <c r="K385" i="12"/>
  <c r="K384" i="12"/>
  <c r="K383" i="12"/>
  <c r="K382" i="12"/>
  <c r="K381" i="12"/>
  <c r="K380" i="12"/>
  <c r="K379" i="12"/>
  <c r="K378" i="12"/>
  <c r="K377" i="12"/>
  <c r="K376" i="12"/>
  <c r="K375" i="12"/>
  <c r="K374" i="12"/>
  <c r="K373" i="12"/>
  <c r="K372" i="12"/>
  <c r="K371" i="12"/>
  <c r="K370" i="12"/>
  <c r="K369" i="12"/>
  <c r="K368" i="12"/>
  <c r="K367" i="12"/>
  <c r="K366" i="12"/>
  <c r="K365" i="12"/>
  <c r="K364" i="12"/>
  <c r="K363" i="12"/>
  <c r="K362" i="12"/>
  <c r="K361" i="12"/>
  <c r="K360" i="12"/>
  <c r="K359" i="12"/>
  <c r="K358" i="12"/>
  <c r="K357" i="12"/>
  <c r="K356" i="12"/>
  <c r="K355" i="12"/>
  <c r="K354" i="12"/>
  <c r="K353" i="12"/>
  <c r="K352" i="12"/>
  <c r="K351" i="12"/>
  <c r="K350" i="12"/>
  <c r="K349" i="12"/>
  <c r="K348" i="12"/>
  <c r="K347" i="12"/>
  <c r="K346" i="12"/>
  <c r="K345" i="12"/>
  <c r="K344" i="12"/>
  <c r="K343" i="12"/>
  <c r="K342" i="12"/>
  <c r="K341" i="12"/>
  <c r="K340" i="12"/>
  <c r="K339" i="12"/>
  <c r="K338" i="12"/>
  <c r="K337" i="12"/>
  <c r="K336" i="12"/>
  <c r="K335" i="12"/>
  <c r="K334" i="12"/>
  <c r="K333" i="12"/>
  <c r="K332" i="12"/>
  <c r="K331" i="12"/>
  <c r="K330" i="12"/>
  <c r="K329" i="12"/>
  <c r="K328" i="12"/>
  <c r="K327" i="12"/>
  <c r="K326" i="12"/>
  <c r="K325" i="12"/>
  <c r="K324" i="12"/>
  <c r="K323" i="12"/>
  <c r="K322" i="12"/>
  <c r="K321" i="12"/>
  <c r="K320" i="12"/>
  <c r="K319" i="12"/>
  <c r="K318" i="12"/>
  <c r="K317" i="12"/>
  <c r="K316" i="12"/>
  <c r="K315" i="12"/>
  <c r="K314" i="12"/>
  <c r="K313" i="12"/>
  <c r="K312" i="12"/>
  <c r="K311" i="12"/>
  <c r="K310" i="12"/>
  <c r="K309" i="12"/>
  <c r="K308" i="12"/>
  <c r="K307" i="12"/>
  <c r="K306" i="12"/>
  <c r="K305" i="12"/>
  <c r="K304" i="12"/>
  <c r="K303" i="12"/>
  <c r="K302" i="12"/>
  <c r="K301" i="12"/>
  <c r="K300" i="12"/>
  <c r="K299" i="12"/>
  <c r="K298" i="12"/>
  <c r="K297" i="12"/>
  <c r="K296" i="12"/>
  <c r="K295" i="12"/>
  <c r="K294" i="12"/>
  <c r="K293" i="12"/>
  <c r="K292" i="12"/>
  <c r="K291" i="12"/>
  <c r="K290" i="12"/>
  <c r="K289" i="12"/>
  <c r="K288" i="12"/>
  <c r="K287" i="12"/>
  <c r="K286" i="12"/>
  <c r="K285" i="12"/>
  <c r="K284" i="12"/>
  <c r="K283" i="12"/>
  <c r="K282" i="12"/>
  <c r="K281" i="12"/>
  <c r="K280" i="12"/>
  <c r="K279" i="12"/>
  <c r="K278" i="12"/>
  <c r="K277" i="12"/>
  <c r="K276" i="12"/>
  <c r="K275" i="12"/>
  <c r="K274" i="12"/>
  <c r="K273" i="12"/>
  <c r="K272" i="12"/>
  <c r="K271" i="12"/>
  <c r="K270" i="12"/>
  <c r="K269" i="12"/>
  <c r="K268" i="12"/>
  <c r="K267" i="12"/>
  <c r="K266" i="12"/>
  <c r="K265" i="12"/>
  <c r="K264" i="12"/>
  <c r="K263" i="12"/>
  <c r="K262" i="12"/>
  <c r="K261" i="12"/>
  <c r="K260" i="12"/>
  <c r="K259" i="12"/>
  <c r="K258" i="12"/>
  <c r="K257" i="12"/>
  <c r="K256" i="12"/>
  <c r="K255" i="12"/>
  <c r="K254" i="12"/>
  <c r="K253" i="12"/>
  <c r="K252" i="12"/>
  <c r="K251" i="12"/>
  <c r="K250" i="12"/>
  <c r="K249" i="12"/>
  <c r="K248" i="12"/>
  <c r="K247" i="12"/>
  <c r="K246" i="12"/>
  <c r="K245" i="12"/>
  <c r="K244" i="12"/>
  <c r="K243" i="12"/>
  <c r="K242" i="12"/>
  <c r="K241" i="12"/>
  <c r="K240" i="12"/>
  <c r="K239" i="12"/>
  <c r="K238" i="12"/>
  <c r="K237" i="12"/>
  <c r="K236" i="12"/>
  <c r="K235" i="12"/>
  <c r="K234" i="12"/>
  <c r="K233" i="12"/>
  <c r="K232" i="12"/>
  <c r="K231" i="12"/>
  <c r="K230" i="12"/>
  <c r="K229" i="12"/>
  <c r="K228" i="12"/>
  <c r="K227" i="12"/>
  <c r="K226" i="12"/>
  <c r="K225" i="12"/>
  <c r="K224" i="12"/>
  <c r="K223" i="12"/>
  <c r="K222" i="12"/>
  <c r="K221" i="12"/>
  <c r="K220" i="12"/>
  <c r="K219" i="12"/>
  <c r="K218" i="12"/>
  <c r="K217" i="12"/>
  <c r="K216" i="12"/>
  <c r="K215" i="12"/>
  <c r="K214" i="12"/>
  <c r="K213" i="12"/>
  <c r="K212" i="12"/>
  <c r="K211" i="12"/>
  <c r="K210" i="12"/>
  <c r="K209" i="12"/>
  <c r="K208" i="12"/>
  <c r="K207" i="12"/>
  <c r="K206" i="12"/>
  <c r="K205" i="12"/>
  <c r="K204" i="12"/>
  <c r="K203" i="12"/>
  <c r="K202" i="12"/>
  <c r="K201" i="12"/>
  <c r="K200" i="12"/>
  <c r="K199" i="12"/>
  <c r="K198" i="12"/>
  <c r="K197" i="12"/>
  <c r="K196" i="12"/>
  <c r="K195" i="12"/>
  <c r="K194" i="12"/>
  <c r="K193" i="12"/>
  <c r="K192" i="12"/>
  <c r="K191" i="12"/>
  <c r="K190" i="12"/>
  <c r="K189" i="12"/>
  <c r="K188" i="12"/>
  <c r="K187" i="12"/>
  <c r="K186" i="12"/>
  <c r="K185" i="12"/>
  <c r="K184" i="12"/>
  <c r="K183" i="12"/>
  <c r="K182" i="12"/>
  <c r="K181" i="12"/>
  <c r="K180" i="12"/>
  <c r="K179" i="12"/>
  <c r="K178" i="12"/>
  <c r="K177" i="12"/>
  <c r="K176" i="12"/>
  <c r="K175" i="12"/>
  <c r="K174" i="12"/>
  <c r="K173" i="12"/>
  <c r="K172" i="12"/>
  <c r="K171" i="12"/>
  <c r="K170" i="12"/>
  <c r="K169" i="12"/>
  <c r="K168" i="12"/>
  <c r="K167" i="12"/>
  <c r="K166" i="12"/>
  <c r="K165" i="12"/>
  <c r="K164" i="12"/>
  <c r="K163" i="12"/>
  <c r="K162" i="12"/>
  <c r="K161" i="12"/>
  <c r="K160" i="12"/>
  <c r="K159" i="12"/>
  <c r="K158" i="12"/>
  <c r="K157" i="12"/>
  <c r="K156" i="12"/>
  <c r="K155" i="12"/>
  <c r="K154" i="12"/>
  <c r="K153" i="12"/>
  <c r="K152" i="12"/>
  <c r="K151" i="12"/>
  <c r="K150" i="12"/>
  <c r="K149" i="12"/>
  <c r="K148" i="12"/>
  <c r="K147" i="12"/>
  <c r="K146" i="12"/>
  <c r="K145" i="12"/>
  <c r="K144" i="12"/>
  <c r="K143" i="12"/>
  <c r="K142" i="12"/>
  <c r="K141" i="12"/>
  <c r="K140" i="12"/>
  <c r="K139" i="12"/>
  <c r="K138" i="12"/>
  <c r="K137" i="12"/>
  <c r="K136" i="12"/>
  <c r="K135" i="12"/>
  <c r="K134" i="12"/>
  <c r="K133" i="12"/>
  <c r="K132" i="12"/>
  <c r="K131" i="12"/>
  <c r="K130" i="12"/>
  <c r="K129" i="12"/>
  <c r="K128" i="12"/>
  <c r="K127" i="12"/>
  <c r="K126" i="12"/>
  <c r="K125" i="12"/>
  <c r="K124" i="12"/>
  <c r="K123" i="12"/>
  <c r="K122" i="12"/>
  <c r="K121" i="12"/>
  <c r="K120" i="12"/>
  <c r="K119" i="12"/>
  <c r="K118" i="12"/>
  <c r="K117" i="12"/>
  <c r="K116" i="12"/>
  <c r="K115" i="12"/>
  <c r="K114" i="12"/>
  <c r="K113" i="12"/>
  <c r="K112" i="12"/>
  <c r="K111" i="12"/>
  <c r="K110" i="12"/>
  <c r="K109" i="12"/>
  <c r="K108" i="12"/>
  <c r="K107" i="12"/>
  <c r="K106" i="12"/>
  <c r="K105" i="12"/>
  <c r="K104" i="12"/>
  <c r="K103" i="12"/>
  <c r="K102" i="12"/>
  <c r="K101" i="12"/>
  <c r="K100" i="12"/>
  <c r="K99" i="12"/>
  <c r="K98" i="12"/>
  <c r="K97" i="12"/>
  <c r="K96" i="12"/>
  <c r="K95" i="12"/>
  <c r="K94" i="12"/>
  <c r="K93" i="12"/>
  <c r="K92" i="12"/>
  <c r="K91" i="12"/>
  <c r="K90" i="12"/>
  <c r="K89" i="12"/>
  <c r="K88" i="12"/>
  <c r="K87" i="12"/>
  <c r="K86" i="12"/>
  <c r="K85" i="12"/>
  <c r="K84" i="12"/>
  <c r="K83" i="12"/>
  <c r="K82" i="12"/>
  <c r="K81" i="12"/>
  <c r="K80" i="12"/>
  <c r="K79" i="12"/>
  <c r="K78" i="12"/>
  <c r="K77" i="12"/>
  <c r="K76" i="12"/>
  <c r="K75" i="12"/>
  <c r="K74" i="12"/>
  <c r="K73" i="12"/>
  <c r="K72" i="12"/>
  <c r="K71" i="12"/>
  <c r="K70" i="12"/>
  <c r="K69" i="12"/>
  <c r="K68" i="12"/>
  <c r="K67" i="12"/>
  <c r="K66" i="12"/>
  <c r="K65" i="12"/>
  <c r="K64" i="12"/>
  <c r="K63" i="12"/>
  <c r="K62" i="12"/>
  <c r="K61" i="12"/>
  <c r="K60" i="12"/>
  <c r="K59" i="12"/>
  <c r="K58" i="12"/>
  <c r="K57" i="12"/>
  <c r="K56" i="12"/>
  <c r="K55" i="12"/>
  <c r="K54" i="12"/>
  <c r="K53" i="12"/>
  <c r="K52" i="12"/>
  <c r="K51" i="12"/>
  <c r="K50" i="12"/>
  <c r="K49" i="12"/>
  <c r="K48" i="12"/>
  <c r="K47" i="12"/>
  <c r="K46" i="12"/>
  <c r="K45" i="12"/>
  <c r="K44" i="12"/>
  <c r="K43" i="12"/>
  <c r="K42" i="12"/>
  <c r="K41" i="12"/>
  <c r="K40" i="12"/>
  <c r="K39" i="12"/>
  <c r="K38" i="12"/>
  <c r="K37" i="12"/>
  <c r="K36" i="12"/>
  <c r="K35" i="12"/>
  <c r="K34" i="12"/>
  <c r="K33" i="12"/>
  <c r="K32" i="12"/>
  <c r="K31" i="12"/>
  <c r="K30" i="12"/>
  <c r="K29" i="12"/>
  <c r="K28" i="12"/>
  <c r="K27" i="12"/>
  <c r="K26" i="12"/>
  <c r="K25" i="12"/>
  <c r="K24" i="12"/>
  <c r="K23" i="12"/>
  <c r="K22" i="12"/>
  <c r="K21" i="12"/>
  <c r="K20" i="12"/>
  <c r="K19" i="12"/>
  <c r="K18" i="12"/>
  <c r="K17" i="12"/>
  <c r="K16" i="12"/>
  <c r="K15" i="12"/>
  <c r="K14" i="12"/>
  <c r="K13" i="12"/>
  <c r="K12" i="12"/>
  <c r="K11" i="12"/>
  <c r="K10" i="12"/>
  <c r="K9" i="12"/>
  <c r="K508" i="12"/>
  <c r="BF508" i="12"/>
  <c r="BE508" i="12"/>
  <c r="AO508" i="12"/>
  <c r="AB508" i="12"/>
  <c r="AA508" i="12"/>
  <c r="Y508" i="12" s="1"/>
  <c r="M508" i="12"/>
  <c r="BF507" i="12"/>
  <c r="BE507" i="12"/>
  <c r="AO507" i="12"/>
  <c r="AB507" i="12"/>
  <c r="AA507" i="12"/>
  <c r="Y507" i="12" s="1"/>
  <c r="M507" i="12"/>
  <c r="BF506" i="12"/>
  <c r="BE506" i="12"/>
  <c r="AB506" i="12"/>
  <c r="AA506" i="12"/>
  <c r="M506" i="12"/>
  <c r="BF505" i="12"/>
  <c r="BE505" i="12"/>
  <c r="AB505" i="12"/>
  <c r="AA505" i="12"/>
  <c r="Y505" i="12" s="1"/>
  <c r="M505" i="12"/>
  <c r="BF504" i="12"/>
  <c r="BE504" i="12"/>
  <c r="AO504" i="12"/>
  <c r="AB504" i="12"/>
  <c r="Y504" i="12" s="1"/>
  <c r="AA504" i="12"/>
  <c r="M504" i="12"/>
  <c r="BF503" i="12"/>
  <c r="BE503" i="12"/>
  <c r="AO503" i="12"/>
  <c r="AB503" i="12"/>
  <c r="AA503" i="12"/>
  <c r="M503" i="12"/>
  <c r="BF502" i="12"/>
  <c r="BE502" i="12"/>
  <c r="AB502" i="12"/>
  <c r="AA502" i="12"/>
  <c r="M502" i="12"/>
  <c r="BF501" i="12"/>
  <c r="BE501" i="12"/>
  <c r="AB501" i="12"/>
  <c r="AA501" i="12"/>
  <c r="Y501" i="12" s="1"/>
  <c r="M501" i="12"/>
  <c r="BF500" i="12"/>
  <c r="BE500" i="12"/>
  <c r="AO500" i="12"/>
  <c r="AB500" i="12"/>
  <c r="AA500" i="12"/>
  <c r="Y500" i="12" s="1"/>
  <c r="M500" i="12"/>
  <c r="BF499" i="12"/>
  <c r="BE499" i="12"/>
  <c r="AB499" i="12"/>
  <c r="Y499" i="12" s="1"/>
  <c r="AA499" i="12"/>
  <c r="M499" i="12"/>
  <c r="BF498" i="12"/>
  <c r="BE498" i="12"/>
  <c r="AB498" i="12"/>
  <c r="AA498" i="12"/>
  <c r="M498" i="12"/>
  <c r="BF497" i="12"/>
  <c r="BE497" i="12"/>
  <c r="AB497" i="12"/>
  <c r="AA497" i="12"/>
  <c r="Y497" i="12" s="1"/>
  <c r="M497" i="12"/>
  <c r="BF496" i="12"/>
  <c r="BE496" i="12"/>
  <c r="AB496" i="12"/>
  <c r="AA496" i="12"/>
  <c r="Y496" i="12" s="1"/>
  <c r="M496" i="12"/>
  <c r="BF495" i="12"/>
  <c r="BE495" i="12"/>
  <c r="AO495" i="12"/>
  <c r="AB495" i="12"/>
  <c r="AA495" i="12"/>
  <c r="M495" i="12"/>
  <c r="BF494" i="12"/>
  <c r="BE494" i="12"/>
  <c r="AB494" i="12"/>
  <c r="AA494" i="12"/>
  <c r="M494" i="12"/>
  <c r="BF493" i="12"/>
  <c r="BE493" i="12"/>
  <c r="AO493" i="12"/>
  <c r="AB493" i="12"/>
  <c r="AA493" i="12"/>
  <c r="M493" i="12"/>
  <c r="BF492" i="12"/>
  <c r="BE492" i="12"/>
  <c r="AB492" i="12"/>
  <c r="AA492" i="12"/>
  <c r="Y492" i="12" s="1"/>
  <c r="M492" i="12"/>
  <c r="BF491" i="12"/>
  <c r="BE491" i="12"/>
  <c r="AO491" i="12"/>
  <c r="AB491" i="12"/>
  <c r="AA491" i="12"/>
  <c r="M491" i="12"/>
  <c r="BF490" i="12"/>
  <c r="BE490" i="12"/>
  <c r="AB490" i="12"/>
  <c r="AA490" i="12"/>
  <c r="M490" i="12"/>
  <c r="BF489" i="12"/>
  <c r="BE489" i="12"/>
  <c r="AO489" i="12"/>
  <c r="AB489" i="12"/>
  <c r="AA489" i="12"/>
  <c r="Y489" i="12" s="1"/>
  <c r="M489" i="12"/>
  <c r="BF488" i="12"/>
  <c r="BE488" i="12"/>
  <c r="AO488" i="12"/>
  <c r="AB488" i="12"/>
  <c r="AA488" i="12"/>
  <c r="M488" i="12"/>
  <c r="BF487" i="12"/>
  <c r="BE487" i="12"/>
  <c r="AO487" i="12"/>
  <c r="AB487" i="12"/>
  <c r="AA487" i="12"/>
  <c r="Y487" i="12" s="1"/>
  <c r="M487" i="12"/>
  <c r="BF486" i="12"/>
  <c r="BE486" i="12"/>
  <c r="AB486" i="12"/>
  <c r="AA486" i="12"/>
  <c r="M486" i="12"/>
  <c r="BF485" i="12"/>
  <c r="BE485" i="12"/>
  <c r="AB485" i="12"/>
  <c r="AA485" i="12"/>
  <c r="Y485" i="12"/>
  <c r="M485" i="12"/>
  <c r="BF484" i="12"/>
  <c r="BE484" i="12"/>
  <c r="AB484" i="12"/>
  <c r="AA484" i="12"/>
  <c r="Y484" i="12" s="1"/>
  <c r="M484" i="12"/>
  <c r="BF483" i="12"/>
  <c r="BE483" i="12"/>
  <c r="AO483" i="12"/>
  <c r="AB483" i="12"/>
  <c r="AA483" i="12"/>
  <c r="M483" i="12"/>
  <c r="BF482" i="12"/>
  <c r="BE482" i="12"/>
  <c r="AB482" i="12"/>
  <c r="AA482" i="12"/>
  <c r="M482" i="12"/>
  <c r="BF481" i="12"/>
  <c r="BE481" i="12"/>
  <c r="AB481" i="12"/>
  <c r="AA481" i="12"/>
  <c r="Y481" i="12" s="1"/>
  <c r="M481" i="12"/>
  <c r="BF480" i="12"/>
  <c r="BE480" i="12"/>
  <c r="AO480" i="12"/>
  <c r="AB480" i="12"/>
  <c r="AA480" i="12"/>
  <c r="M480" i="12"/>
  <c r="BF479" i="12"/>
  <c r="BE479" i="12"/>
  <c r="AB479" i="12"/>
  <c r="AA479" i="12"/>
  <c r="Y479" i="12" s="1"/>
  <c r="M479" i="12"/>
  <c r="BF478" i="12"/>
  <c r="BE478" i="12"/>
  <c r="AO478" i="12"/>
  <c r="AB478" i="12"/>
  <c r="AA478" i="12"/>
  <c r="M478" i="12"/>
  <c r="BF477" i="12"/>
  <c r="BE477" i="12"/>
  <c r="AO477" i="12"/>
  <c r="AB477" i="12"/>
  <c r="AA477" i="12"/>
  <c r="M477" i="12"/>
  <c r="BF476" i="12"/>
  <c r="BE476" i="12"/>
  <c r="AO476" i="12"/>
  <c r="AB476" i="12"/>
  <c r="AA476" i="12"/>
  <c r="M476" i="12"/>
  <c r="BF475" i="12"/>
  <c r="BE475" i="12"/>
  <c r="AO475" i="12"/>
  <c r="AB475" i="12"/>
  <c r="AA475" i="12"/>
  <c r="Y475" i="12" s="1"/>
  <c r="M475" i="12"/>
  <c r="BF474" i="12"/>
  <c r="BE474" i="12"/>
  <c r="AB474" i="12"/>
  <c r="AA474" i="12"/>
  <c r="Y474" i="12" s="1"/>
  <c r="M474" i="12"/>
  <c r="BF473" i="12"/>
  <c r="BE473" i="12"/>
  <c r="AB473" i="12"/>
  <c r="AA473" i="12"/>
  <c r="Y473" i="12"/>
  <c r="M473" i="12"/>
  <c r="BF472" i="12"/>
  <c r="BE472" i="12"/>
  <c r="AO472" i="12"/>
  <c r="AB472" i="12"/>
  <c r="AA472" i="12"/>
  <c r="M472" i="12"/>
  <c r="BF471" i="12"/>
  <c r="BE471" i="12"/>
  <c r="AB471" i="12"/>
  <c r="AA471" i="12"/>
  <c r="M471" i="12"/>
  <c r="BF470" i="12"/>
  <c r="BE470" i="12"/>
  <c r="AB470" i="12"/>
  <c r="AA470" i="12"/>
  <c r="M470" i="12"/>
  <c r="BF469" i="12"/>
  <c r="BE469" i="12"/>
  <c r="AB469" i="12"/>
  <c r="AA469" i="12"/>
  <c r="Y469" i="12" s="1"/>
  <c r="M469" i="12"/>
  <c r="BF468" i="12"/>
  <c r="BE468" i="12"/>
  <c r="AB468" i="12"/>
  <c r="AA468" i="12"/>
  <c r="Y468" i="12" s="1"/>
  <c r="M468" i="12"/>
  <c r="BF467" i="12"/>
  <c r="BE467" i="12"/>
  <c r="AB467" i="12"/>
  <c r="AA467" i="12"/>
  <c r="M467" i="12"/>
  <c r="BF466" i="12"/>
  <c r="BE466" i="12"/>
  <c r="AB466" i="12"/>
  <c r="AA466" i="12"/>
  <c r="M466" i="12"/>
  <c r="BF465" i="12"/>
  <c r="BE465" i="12"/>
  <c r="AB465" i="12"/>
  <c r="AA465" i="12"/>
  <c r="Y465" i="12" s="1"/>
  <c r="M465" i="12"/>
  <c r="BF464" i="12"/>
  <c r="BE464" i="12"/>
  <c r="AO464" i="12"/>
  <c r="AB464" i="12"/>
  <c r="AA464" i="12"/>
  <c r="M464" i="12"/>
  <c r="BF463" i="12"/>
  <c r="BE463" i="12"/>
  <c r="AB463" i="12"/>
  <c r="AA463" i="12"/>
  <c r="M463" i="12"/>
  <c r="BF462" i="12"/>
  <c r="BE462" i="12"/>
  <c r="AO462" i="12"/>
  <c r="AB462" i="12"/>
  <c r="AA462" i="12"/>
  <c r="Y462" i="12" s="1"/>
  <c r="M462" i="12"/>
  <c r="BF461" i="12"/>
  <c r="BE461" i="12"/>
  <c r="AO461" i="12"/>
  <c r="AB461" i="12"/>
  <c r="AA461" i="12"/>
  <c r="Y461" i="12" s="1"/>
  <c r="M461" i="12"/>
  <c r="BF460" i="12"/>
  <c r="BE460" i="12"/>
  <c r="AO460" i="12"/>
  <c r="AB460" i="12"/>
  <c r="AA460" i="12"/>
  <c r="M460" i="12"/>
  <c r="BF459" i="12"/>
  <c r="BE459" i="12"/>
  <c r="AB459" i="12"/>
  <c r="AA459" i="12"/>
  <c r="M459" i="12"/>
  <c r="BF458" i="12"/>
  <c r="BE458" i="12"/>
  <c r="AB458" i="12"/>
  <c r="AA458" i="12"/>
  <c r="M458" i="12"/>
  <c r="BF457" i="12"/>
  <c r="BE457" i="12"/>
  <c r="AO457" i="12"/>
  <c r="AB457" i="12"/>
  <c r="AA457" i="12"/>
  <c r="M457" i="12"/>
  <c r="BF456" i="12"/>
  <c r="BE456" i="12"/>
  <c r="AO456" i="12"/>
  <c r="AB456" i="12"/>
  <c r="AA456" i="12"/>
  <c r="M456" i="12"/>
  <c r="BF455" i="12"/>
  <c r="BE455" i="12"/>
  <c r="AO455" i="12"/>
  <c r="AB455" i="12"/>
  <c r="AA455" i="12"/>
  <c r="M455" i="12"/>
  <c r="BF454" i="12"/>
  <c r="BE454" i="12"/>
  <c r="AO454" i="12"/>
  <c r="AB454" i="12"/>
  <c r="AA454" i="12"/>
  <c r="M454" i="12"/>
  <c r="BF453" i="12"/>
  <c r="BE453" i="12"/>
  <c r="AB453" i="12"/>
  <c r="AA453" i="12"/>
  <c r="Y453" i="12" s="1"/>
  <c r="M453" i="12"/>
  <c r="BF452" i="12"/>
  <c r="BE452" i="12"/>
  <c r="AB452" i="12"/>
  <c r="AA452" i="12"/>
  <c r="Y452" i="12" s="1"/>
  <c r="M452" i="12"/>
  <c r="BF451" i="12"/>
  <c r="BE451" i="12"/>
  <c r="AO451" i="12"/>
  <c r="AB451" i="12"/>
  <c r="AA451" i="12"/>
  <c r="M451" i="12"/>
  <c r="BF450" i="12"/>
  <c r="BE450" i="12"/>
  <c r="AB450" i="12"/>
  <c r="AA450" i="12"/>
  <c r="M450" i="12"/>
  <c r="BF449" i="12"/>
  <c r="BE449" i="12"/>
  <c r="AB449" i="12"/>
  <c r="AA449" i="12"/>
  <c r="M449" i="12"/>
  <c r="BF448" i="12"/>
  <c r="BE448" i="12"/>
  <c r="AB448" i="12"/>
  <c r="AA448" i="12"/>
  <c r="Y448" i="12" s="1"/>
  <c r="M448" i="12"/>
  <c r="BF447" i="12"/>
  <c r="BE447" i="12"/>
  <c r="AO447" i="12"/>
  <c r="AB447" i="12"/>
  <c r="AA447" i="12"/>
  <c r="Y447" i="12" s="1"/>
  <c r="M447" i="12"/>
  <c r="BF446" i="12"/>
  <c r="BE446" i="12"/>
  <c r="AB446" i="12"/>
  <c r="AA446" i="12"/>
  <c r="M446" i="12"/>
  <c r="BF445" i="12"/>
  <c r="BE445" i="12"/>
  <c r="AO445" i="12"/>
  <c r="AB445" i="12"/>
  <c r="AA445" i="12"/>
  <c r="Y445" i="12" s="1"/>
  <c r="M445" i="12"/>
  <c r="BF444" i="12"/>
  <c r="BE444" i="12"/>
  <c r="AO444" i="12"/>
  <c r="AB444" i="12"/>
  <c r="AA444" i="12"/>
  <c r="Y444" i="12" s="1"/>
  <c r="M444" i="12"/>
  <c r="BF443" i="12"/>
  <c r="BE443" i="12"/>
  <c r="AB443" i="12"/>
  <c r="AA443" i="12"/>
  <c r="Y443" i="12" s="1"/>
  <c r="M443" i="12"/>
  <c r="BF442" i="12"/>
  <c r="BE442" i="12"/>
  <c r="AO442" i="12"/>
  <c r="AB442" i="12"/>
  <c r="AA442" i="12"/>
  <c r="M442" i="12"/>
  <c r="BF441" i="12"/>
  <c r="BE441" i="12"/>
  <c r="AO441" i="12"/>
  <c r="AB441" i="12"/>
  <c r="Y441" i="12" s="1"/>
  <c r="AA441" i="12"/>
  <c r="M441" i="12"/>
  <c r="BF440" i="12"/>
  <c r="BE440" i="12"/>
  <c r="AO440" i="12"/>
  <c r="AB440" i="12"/>
  <c r="AA440" i="12"/>
  <c r="Y440" i="12" s="1"/>
  <c r="M440" i="12"/>
  <c r="BF439" i="12"/>
  <c r="BE439" i="12"/>
  <c r="AO439" i="12"/>
  <c r="AB439" i="12"/>
  <c r="AA439" i="12"/>
  <c r="M439" i="12"/>
  <c r="BF438" i="12"/>
  <c r="BE438" i="12"/>
  <c r="AB438" i="12"/>
  <c r="AA438" i="12"/>
  <c r="Y438" i="12" s="1"/>
  <c r="M438" i="12"/>
  <c r="BF437" i="12"/>
  <c r="BE437" i="12"/>
  <c r="AB437" i="12"/>
  <c r="AA437" i="12"/>
  <c r="Y437" i="12" s="1"/>
  <c r="M437" i="12"/>
  <c r="BF436" i="12"/>
  <c r="BE436" i="12"/>
  <c r="AO436" i="12"/>
  <c r="AB436" i="12"/>
  <c r="AA436" i="12"/>
  <c r="M436" i="12"/>
  <c r="BF435" i="12"/>
  <c r="BE435" i="12"/>
  <c r="AO435" i="12"/>
  <c r="AB435" i="12"/>
  <c r="AA435" i="12"/>
  <c r="Y435" i="12" s="1"/>
  <c r="M435" i="12"/>
  <c r="BF434" i="12"/>
  <c r="BE434" i="12"/>
  <c r="AB434" i="12"/>
  <c r="AA434" i="12"/>
  <c r="M434" i="12"/>
  <c r="BF433" i="12"/>
  <c r="BE433" i="12"/>
  <c r="AB433" i="12"/>
  <c r="AA433" i="12"/>
  <c r="Y433" i="12" s="1"/>
  <c r="M433" i="12"/>
  <c r="BF432" i="12"/>
  <c r="BE432" i="12"/>
  <c r="AO432" i="12"/>
  <c r="AB432" i="12"/>
  <c r="AA432" i="12"/>
  <c r="M432" i="12"/>
  <c r="BF431" i="12"/>
  <c r="BE431" i="12"/>
  <c r="AB431" i="12"/>
  <c r="Y431" i="12" s="1"/>
  <c r="AA431" i="12"/>
  <c r="M431" i="12"/>
  <c r="BF430" i="12"/>
  <c r="BE430" i="12"/>
  <c r="AB430" i="12"/>
  <c r="AA430" i="12"/>
  <c r="M430" i="12"/>
  <c r="BF429" i="12"/>
  <c r="BE429" i="12"/>
  <c r="AO429" i="12"/>
  <c r="AB429" i="12"/>
  <c r="AA429" i="12"/>
  <c r="M429" i="12"/>
  <c r="BF428" i="12"/>
  <c r="BE428" i="12"/>
  <c r="AO428" i="12"/>
  <c r="AB428" i="12"/>
  <c r="AA428" i="12"/>
  <c r="M428" i="12"/>
  <c r="BF427" i="12"/>
  <c r="BE427" i="12"/>
  <c r="AO427" i="12"/>
  <c r="AB427" i="12"/>
  <c r="AA427" i="12"/>
  <c r="M427" i="12"/>
  <c r="BF426" i="12"/>
  <c r="BE426" i="12"/>
  <c r="AB426" i="12"/>
  <c r="AA426" i="12"/>
  <c r="M426" i="12"/>
  <c r="BF425" i="12"/>
  <c r="BE425" i="12"/>
  <c r="AB425" i="12"/>
  <c r="AA425" i="12"/>
  <c r="Y425" i="12" s="1"/>
  <c r="M425" i="12"/>
  <c r="BF424" i="12"/>
  <c r="BE424" i="12"/>
  <c r="AO424" i="12"/>
  <c r="AB424" i="12"/>
  <c r="AA424" i="12"/>
  <c r="Y424" i="12" s="1"/>
  <c r="M424" i="12"/>
  <c r="BF423" i="12"/>
  <c r="BE423" i="12"/>
  <c r="AO423" i="12"/>
  <c r="AB423" i="12"/>
  <c r="AA423" i="12"/>
  <c r="Y423" i="12" s="1"/>
  <c r="M423" i="12"/>
  <c r="BF422" i="12"/>
  <c r="BE422" i="12"/>
  <c r="AB422" i="12"/>
  <c r="AA422" i="12"/>
  <c r="M422" i="12"/>
  <c r="BF421" i="12"/>
  <c r="BE421" i="12"/>
  <c r="AB421" i="12"/>
  <c r="AA421" i="12"/>
  <c r="Y421" i="12" s="1"/>
  <c r="M421" i="12"/>
  <c r="BF420" i="12"/>
  <c r="BE420" i="12"/>
  <c r="AO420" i="12"/>
  <c r="AB420" i="12"/>
  <c r="AA420" i="12"/>
  <c r="Y420" i="12" s="1"/>
  <c r="M420" i="12"/>
  <c r="BF419" i="12"/>
  <c r="BE419" i="12"/>
  <c r="AO419" i="12"/>
  <c r="AB419" i="12"/>
  <c r="AA419" i="12"/>
  <c r="M419" i="12"/>
  <c r="BF418" i="12"/>
  <c r="BE418" i="12"/>
  <c r="AO418" i="12"/>
  <c r="AB418" i="12"/>
  <c r="AA418" i="12"/>
  <c r="M418" i="12"/>
  <c r="BF417" i="12"/>
  <c r="BE417" i="12"/>
  <c r="AB417" i="12"/>
  <c r="AA417" i="12"/>
  <c r="M417" i="12"/>
  <c r="BF416" i="12"/>
  <c r="BE416" i="12"/>
  <c r="AO416" i="12"/>
  <c r="AB416" i="12"/>
  <c r="AA416" i="12"/>
  <c r="Y416" i="12" s="1"/>
  <c r="M416" i="12"/>
  <c r="BF415" i="12"/>
  <c r="BE415" i="12"/>
  <c r="AO415" i="12"/>
  <c r="AB415" i="12"/>
  <c r="AA415" i="12"/>
  <c r="Y415" i="12" s="1"/>
  <c r="M415" i="12"/>
  <c r="BF414" i="12"/>
  <c r="BE414" i="12"/>
  <c r="AO414" i="12"/>
  <c r="AB414" i="12"/>
  <c r="AA414" i="12"/>
  <c r="M414" i="12"/>
  <c r="BF413" i="12"/>
  <c r="BE413" i="12"/>
  <c r="AB413" i="12"/>
  <c r="AA413" i="12"/>
  <c r="Y413" i="12" s="1"/>
  <c r="M413" i="12"/>
  <c r="BF412" i="12"/>
  <c r="BE412" i="12"/>
  <c r="AO412" i="12"/>
  <c r="AB412" i="12"/>
  <c r="AA412" i="12"/>
  <c r="M412" i="12"/>
  <c r="BF411" i="12"/>
  <c r="BE411" i="12"/>
  <c r="AO411" i="12"/>
  <c r="AB411" i="12"/>
  <c r="AA411" i="12"/>
  <c r="M411" i="12"/>
  <c r="BF410" i="12"/>
  <c r="BE410" i="12"/>
  <c r="AO410" i="12"/>
  <c r="AB410" i="12"/>
  <c r="AA410" i="12"/>
  <c r="M410" i="12"/>
  <c r="BF409" i="12"/>
  <c r="BE409" i="12"/>
  <c r="AB409" i="12"/>
  <c r="AA409" i="12"/>
  <c r="M409" i="12"/>
  <c r="BF408" i="12"/>
  <c r="BE408" i="12"/>
  <c r="AO408" i="12"/>
  <c r="AB408" i="12"/>
  <c r="AA408" i="12"/>
  <c r="Y408" i="12" s="1"/>
  <c r="M408" i="12"/>
  <c r="BF407" i="12"/>
  <c r="BE407" i="12"/>
  <c r="AO407" i="12"/>
  <c r="AB407" i="12"/>
  <c r="Y407" i="12" s="1"/>
  <c r="AA407" i="12"/>
  <c r="M407" i="12"/>
  <c r="BF406" i="12"/>
  <c r="BE406" i="12"/>
  <c r="AB406" i="12"/>
  <c r="AA406" i="12"/>
  <c r="M406" i="12"/>
  <c r="BF405" i="12"/>
  <c r="BE405" i="12"/>
  <c r="AB405" i="12"/>
  <c r="AA405" i="12"/>
  <c r="Y405" i="12" s="1"/>
  <c r="M405" i="12"/>
  <c r="BF404" i="12"/>
  <c r="BE404" i="12"/>
  <c r="AB404" i="12"/>
  <c r="AA404" i="12"/>
  <c r="Y404" i="12" s="1"/>
  <c r="M404" i="12"/>
  <c r="BF403" i="12"/>
  <c r="BE403" i="12"/>
  <c r="AO403" i="12"/>
  <c r="AB403" i="12"/>
  <c r="AA403" i="12"/>
  <c r="M403" i="12"/>
  <c r="BF402" i="12"/>
  <c r="BE402" i="12"/>
  <c r="AB402" i="12"/>
  <c r="AA402" i="12"/>
  <c r="M402" i="12"/>
  <c r="BF401" i="12"/>
  <c r="BE401" i="12"/>
  <c r="AO401" i="12"/>
  <c r="AB401" i="12"/>
  <c r="AA401" i="12"/>
  <c r="M401" i="12"/>
  <c r="BF400" i="12"/>
  <c r="BE400" i="12"/>
  <c r="AB400" i="12"/>
  <c r="AA400" i="12"/>
  <c r="M400" i="12"/>
  <c r="BF399" i="12"/>
  <c r="BE399" i="12"/>
  <c r="AO399" i="12"/>
  <c r="AB399" i="12"/>
  <c r="AA399" i="12"/>
  <c r="M399" i="12"/>
  <c r="BF398" i="12"/>
  <c r="BE398" i="12"/>
  <c r="AO398" i="12"/>
  <c r="AB398" i="12"/>
  <c r="AA398" i="12"/>
  <c r="M398" i="12"/>
  <c r="BF397" i="12"/>
  <c r="BE397" i="12"/>
  <c r="AB397" i="12"/>
  <c r="AA397" i="12"/>
  <c r="Y397" i="12" s="1"/>
  <c r="M397" i="12"/>
  <c r="BF396" i="12"/>
  <c r="BE396" i="12"/>
  <c r="AO396" i="12"/>
  <c r="AB396" i="12"/>
  <c r="AA396" i="12"/>
  <c r="Y396" i="12" s="1"/>
  <c r="M396" i="12"/>
  <c r="BF395" i="12"/>
  <c r="BE395" i="12"/>
  <c r="AO395" i="12"/>
  <c r="AB395" i="12"/>
  <c r="AA395" i="12"/>
  <c r="Y395" i="12" s="1"/>
  <c r="M395" i="12"/>
  <c r="BF394" i="12"/>
  <c r="BE394" i="12"/>
  <c r="AB394" i="12"/>
  <c r="AA394" i="12"/>
  <c r="M394" i="12"/>
  <c r="BF393" i="12"/>
  <c r="BE393" i="12"/>
  <c r="AB393" i="12"/>
  <c r="AA393" i="12"/>
  <c r="Y393" i="12" s="1"/>
  <c r="M393" i="12"/>
  <c r="BF392" i="12"/>
  <c r="BE392" i="12"/>
  <c r="AO392" i="12"/>
  <c r="AB392" i="12"/>
  <c r="AA392" i="12"/>
  <c r="Y392" i="12"/>
  <c r="M392" i="12"/>
  <c r="BF391" i="12"/>
  <c r="BE391" i="12"/>
  <c r="AO391" i="12"/>
  <c r="AB391" i="12"/>
  <c r="AA391" i="12"/>
  <c r="M391" i="12"/>
  <c r="BF390" i="12"/>
  <c r="BE390" i="12"/>
  <c r="AB390" i="12"/>
  <c r="AA390" i="12"/>
  <c r="M390" i="12"/>
  <c r="BF389" i="12"/>
  <c r="BE389" i="12"/>
  <c r="AB389" i="12"/>
  <c r="AA389" i="12"/>
  <c r="Y389" i="12" s="1"/>
  <c r="M389" i="12"/>
  <c r="BF388" i="12"/>
  <c r="BE388" i="12"/>
  <c r="AO388" i="12"/>
  <c r="AB388" i="12"/>
  <c r="AA388" i="12"/>
  <c r="M388" i="12"/>
  <c r="BF387" i="12"/>
  <c r="BE387" i="12"/>
  <c r="AO387" i="12"/>
  <c r="AB387" i="12"/>
  <c r="AA387" i="12"/>
  <c r="Y387" i="12" s="1"/>
  <c r="M387" i="12"/>
  <c r="BF386" i="12"/>
  <c r="BE386" i="12"/>
  <c r="AB386" i="12"/>
  <c r="AA386" i="12"/>
  <c r="Y386" i="12" s="1"/>
  <c r="M386" i="12"/>
  <c r="BF385" i="12"/>
  <c r="BE385" i="12"/>
  <c r="AB385" i="12"/>
  <c r="AA385" i="12"/>
  <c r="M385" i="12"/>
  <c r="BF384" i="12"/>
  <c r="BE384" i="12"/>
  <c r="AB384" i="12"/>
  <c r="AA384" i="12"/>
  <c r="M384" i="12"/>
  <c r="BF383" i="12"/>
  <c r="BE383" i="12"/>
  <c r="AO383" i="12"/>
  <c r="AB383" i="12"/>
  <c r="AA383" i="12"/>
  <c r="Y383" i="12" s="1"/>
  <c r="M383" i="12"/>
  <c r="BF382" i="12"/>
  <c r="BE382" i="12"/>
  <c r="AO382" i="12"/>
  <c r="AB382" i="12"/>
  <c r="AA382" i="12"/>
  <c r="M382" i="12"/>
  <c r="BF381" i="12"/>
  <c r="BE381" i="12"/>
  <c r="AB381" i="12"/>
  <c r="AA381" i="12"/>
  <c r="M381" i="12"/>
  <c r="BF380" i="12"/>
  <c r="BE380" i="12"/>
  <c r="AB380" i="12"/>
  <c r="AA380" i="12"/>
  <c r="Y380" i="12" s="1"/>
  <c r="M380" i="12"/>
  <c r="BF379" i="12"/>
  <c r="BE379" i="12"/>
  <c r="AO379" i="12"/>
  <c r="AB379" i="12"/>
  <c r="AA379" i="12"/>
  <c r="M379" i="12"/>
  <c r="BF378" i="12"/>
  <c r="BE378" i="12"/>
  <c r="AB378" i="12"/>
  <c r="AA378" i="12"/>
  <c r="M378" i="12"/>
  <c r="BF377" i="12"/>
  <c r="BE377" i="12"/>
  <c r="AO377" i="12"/>
  <c r="AB377" i="12"/>
  <c r="AA377" i="12"/>
  <c r="Y377" i="12" s="1"/>
  <c r="M377" i="12"/>
  <c r="BF376" i="12"/>
  <c r="BE376" i="12"/>
  <c r="AO376" i="12"/>
  <c r="AB376" i="12"/>
  <c r="AA376" i="12"/>
  <c r="Y376" i="12" s="1"/>
  <c r="M376" i="12"/>
  <c r="BF375" i="12"/>
  <c r="BE375" i="12"/>
  <c r="AO375" i="12"/>
  <c r="AB375" i="12"/>
  <c r="AA375" i="12"/>
  <c r="M375" i="12"/>
  <c r="BF374" i="12"/>
  <c r="BE374" i="12"/>
  <c r="AO374" i="12"/>
  <c r="AB374" i="12"/>
  <c r="AA374" i="12"/>
  <c r="Y374" i="12" s="1"/>
  <c r="M374" i="12"/>
  <c r="BF373" i="12"/>
  <c r="BE373" i="12"/>
  <c r="AB373" i="12"/>
  <c r="AA373" i="12"/>
  <c r="Y373" i="12"/>
  <c r="M373" i="12"/>
  <c r="BF372" i="12"/>
  <c r="BE372" i="12"/>
  <c r="AO372" i="12"/>
  <c r="AB372" i="12"/>
  <c r="AA372" i="12"/>
  <c r="Y372" i="12" s="1"/>
  <c r="M372" i="12"/>
  <c r="BF371" i="12"/>
  <c r="BE371" i="12"/>
  <c r="AB371" i="12"/>
  <c r="AA371" i="12"/>
  <c r="M371" i="12"/>
  <c r="BF370" i="12"/>
  <c r="BE370" i="12"/>
  <c r="AB370" i="12"/>
  <c r="AA370" i="12"/>
  <c r="M370" i="12"/>
  <c r="BF369" i="12"/>
  <c r="BE369" i="12"/>
  <c r="AO369" i="12"/>
  <c r="AB369" i="12"/>
  <c r="AA369" i="12"/>
  <c r="Y369" i="12" s="1"/>
  <c r="M369" i="12"/>
  <c r="BF368" i="12"/>
  <c r="BE368" i="12"/>
  <c r="AO368" i="12"/>
  <c r="AB368" i="12"/>
  <c r="AA368" i="12"/>
  <c r="Y368" i="12" s="1"/>
  <c r="M368" i="12"/>
  <c r="BF367" i="12"/>
  <c r="BE367" i="12"/>
  <c r="AO367" i="12"/>
  <c r="AB367" i="12"/>
  <c r="AA367" i="12"/>
  <c r="M367" i="12"/>
  <c r="BF366" i="12"/>
  <c r="BE366" i="12"/>
  <c r="AO366" i="12"/>
  <c r="AB366" i="12"/>
  <c r="AA366" i="12"/>
  <c r="M366" i="12"/>
  <c r="BF365" i="12"/>
  <c r="BE365" i="12"/>
  <c r="AO365" i="12"/>
  <c r="AB365" i="12"/>
  <c r="AA365" i="12"/>
  <c r="M365" i="12"/>
  <c r="BF364" i="12"/>
  <c r="BE364" i="12"/>
  <c r="AO364" i="12"/>
  <c r="AB364" i="12"/>
  <c r="AA364" i="12"/>
  <c r="Y364" i="12" s="1"/>
  <c r="M364" i="12"/>
  <c r="BF363" i="12"/>
  <c r="BE363" i="12"/>
  <c r="AO363" i="12"/>
  <c r="AB363" i="12"/>
  <c r="AA363" i="12"/>
  <c r="M363" i="12"/>
  <c r="BF362" i="12"/>
  <c r="BE362" i="12"/>
  <c r="AO362" i="12"/>
  <c r="AB362" i="12"/>
  <c r="AA362" i="12"/>
  <c r="Y362" i="12" s="1"/>
  <c r="M362" i="12"/>
  <c r="BF361" i="12"/>
  <c r="BE361" i="12"/>
  <c r="AO361" i="12"/>
  <c r="AB361" i="12"/>
  <c r="AA361" i="12"/>
  <c r="M361" i="12"/>
  <c r="BF360" i="12"/>
  <c r="BE360" i="12"/>
  <c r="AO360" i="12"/>
  <c r="AB360" i="12"/>
  <c r="AA360" i="12"/>
  <c r="Y360" i="12" s="1"/>
  <c r="M360" i="12"/>
  <c r="BF359" i="12"/>
  <c r="BE359" i="12"/>
  <c r="AO359" i="12"/>
  <c r="AB359" i="12"/>
  <c r="AA359" i="12"/>
  <c r="Y359" i="12" s="1"/>
  <c r="M359" i="12"/>
  <c r="BF358" i="12"/>
  <c r="BE358" i="12"/>
  <c r="AB358" i="12"/>
  <c r="AA358" i="12"/>
  <c r="Y358" i="12" s="1"/>
  <c r="M358" i="12"/>
  <c r="BF357" i="12"/>
  <c r="BE357" i="12"/>
  <c r="AB357" i="12"/>
  <c r="AA357" i="12"/>
  <c r="Y357" i="12"/>
  <c r="M357" i="12"/>
  <c r="BF356" i="12"/>
  <c r="BE356" i="12"/>
  <c r="AO356" i="12"/>
  <c r="AB356" i="12"/>
  <c r="AA356" i="12"/>
  <c r="M356" i="12"/>
  <c r="BF355" i="12"/>
  <c r="BE355" i="12"/>
  <c r="AO355" i="12"/>
  <c r="AB355" i="12"/>
  <c r="AA355" i="12"/>
  <c r="M355" i="12"/>
  <c r="BF354" i="12"/>
  <c r="BE354" i="12"/>
  <c r="AB354" i="12"/>
  <c r="AA354" i="12"/>
  <c r="Y354" i="12" s="1"/>
  <c r="M354" i="12"/>
  <c r="BF353" i="12"/>
  <c r="BE353" i="12"/>
  <c r="AO353" i="12"/>
  <c r="AB353" i="12"/>
  <c r="AA353" i="12"/>
  <c r="Y353" i="12" s="1"/>
  <c r="M353" i="12"/>
  <c r="BF352" i="12"/>
  <c r="BE352" i="12"/>
  <c r="AO352" i="12"/>
  <c r="AB352" i="12"/>
  <c r="AA352" i="12"/>
  <c r="Y352" i="12" s="1"/>
  <c r="M352" i="12"/>
  <c r="BF351" i="12"/>
  <c r="BE351" i="12"/>
  <c r="AO351" i="12"/>
  <c r="AB351" i="12"/>
  <c r="AA351" i="12"/>
  <c r="M351" i="12"/>
  <c r="BF350" i="12"/>
  <c r="BE350" i="12"/>
  <c r="AB350" i="12"/>
  <c r="AA350" i="12"/>
  <c r="M350" i="12"/>
  <c r="BF349" i="12"/>
  <c r="BE349" i="12"/>
  <c r="AO349" i="12"/>
  <c r="AB349" i="12"/>
  <c r="AA349" i="12"/>
  <c r="Y349" i="12"/>
  <c r="M349" i="12"/>
  <c r="BF348" i="12"/>
  <c r="BE348" i="12"/>
  <c r="AO348" i="12"/>
  <c r="AB348" i="12"/>
  <c r="AA348" i="12"/>
  <c r="Y348" i="12" s="1"/>
  <c r="M348" i="12"/>
  <c r="BF347" i="12"/>
  <c r="BE347" i="12"/>
  <c r="AB347" i="12"/>
  <c r="AA347" i="12"/>
  <c r="M347" i="12"/>
  <c r="BF346" i="12"/>
  <c r="BE346" i="12"/>
  <c r="AB346" i="12"/>
  <c r="AA346" i="12"/>
  <c r="M346" i="12"/>
  <c r="BF345" i="12"/>
  <c r="BE345" i="12"/>
  <c r="AO345" i="12"/>
  <c r="AB345" i="12"/>
  <c r="AA345" i="12"/>
  <c r="M345" i="12"/>
  <c r="BF344" i="12"/>
  <c r="BE344" i="12"/>
  <c r="AO344" i="12"/>
  <c r="AB344" i="12"/>
  <c r="AA344" i="12"/>
  <c r="Y344" i="12" s="1"/>
  <c r="M344" i="12"/>
  <c r="BF343" i="12"/>
  <c r="BE343" i="12"/>
  <c r="AO343" i="12"/>
  <c r="AB343" i="12"/>
  <c r="AA343" i="12"/>
  <c r="M343" i="12"/>
  <c r="BF342" i="12"/>
  <c r="BE342" i="12"/>
  <c r="AO342" i="12"/>
  <c r="AB342" i="12"/>
  <c r="AA342" i="12"/>
  <c r="Y342" i="12" s="1"/>
  <c r="M342" i="12"/>
  <c r="BF341" i="12"/>
  <c r="BE341" i="12"/>
  <c r="AB341" i="12"/>
  <c r="AA341" i="12"/>
  <c r="M341" i="12"/>
  <c r="BF340" i="12"/>
  <c r="BE340" i="12"/>
  <c r="AB340" i="12"/>
  <c r="AA340" i="12"/>
  <c r="Y340" i="12" s="1"/>
  <c r="M340" i="12"/>
  <c r="BF339" i="12"/>
  <c r="BE339" i="12"/>
  <c r="AO339" i="12"/>
  <c r="AB339" i="12"/>
  <c r="AA339" i="12"/>
  <c r="M339" i="12"/>
  <c r="BF338" i="12"/>
  <c r="BE338" i="12"/>
  <c r="AB338" i="12"/>
  <c r="AA338" i="12"/>
  <c r="Y338" i="12" s="1"/>
  <c r="M338" i="12"/>
  <c r="BF337" i="12"/>
  <c r="BE337" i="12"/>
  <c r="AB337" i="12"/>
  <c r="Y337" i="12" s="1"/>
  <c r="AA337" i="12"/>
  <c r="M337" i="12"/>
  <c r="BF336" i="12"/>
  <c r="BE336" i="12"/>
  <c r="AB336" i="12"/>
  <c r="AA336" i="12"/>
  <c r="Y336" i="12" s="1"/>
  <c r="M336" i="12"/>
  <c r="BF335" i="12"/>
  <c r="BE335" i="12"/>
  <c r="AO335" i="12"/>
  <c r="AB335" i="12"/>
  <c r="AA335" i="12"/>
  <c r="M335" i="12"/>
  <c r="BF334" i="12"/>
  <c r="BE334" i="12"/>
  <c r="AB334" i="12"/>
  <c r="AA334" i="12"/>
  <c r="M334" i="12"/>
  <c r="BF333" i="12"/>
  <c r="BE333" i="12"/>
  <c r="AO333" i="12"/>
  <c r="AB333" i="12"/>
  <c r="AA333" i="12"/>
  <c r="Y333" i="12" s="1"/>
  <c r="M333" i="12"/>
  <c r="BF332" i="12"/>
  <c r="BE332" i="12"/>
  <c r="AO332" i="12"/>
  <c r="AB332" i="12"/>
  <c r="AA332" i="12"/>
  <c r="M332" i="12"/>
  <c r="BF331" i="12"/>
  <c r="BE331" i="12"/>
  <c r="AB331" i="12"/>
  <c r="AA331" i="12"/>
  <c r="M331" i="12"/>
  <c r="BF330" i="12"/>
  <c r="BE330" i="12"/>
  <c r="AO330" i="12"/>
  <c r="AB330" i="12"/>
  <c r="Y330" i="12" s="1"/>
  <c r="AA330" i="12"/>
  <c r="M330" i="12"/>
  <c r="BF329" i="12"/>
  <c r="BE329" i="12"/>
  <c r="AO329" i="12"/>
  <c r="AB329" i="12"/>
  <c r="AA329" i="12"/>
  <c r="Y329" i="12" s="1"/>
  <c r="M329" i="12"/>
  <c r="BF328" i="12"/>
  <c r="BE328" i="12"/>
  <c r="AB328" i="12"/>
  <c r="Y328" i="12" s="1"/>
  <c r="AA328" i="12"/>
  <c r="M328" i="12"/>
  <c r="BF327" i="12"/>
  <c r="BE327" i="12"/>
  <c r="AB327" i="12"/>
  <c r="AA327" i="12"/>
  <c r="M327" i="12"/>
  <c r="BF326" i="12"/>
  <c r="BE326" i="12"/>
  <c r="AB326" i="12"/>
  <c r="AA326" i="12"/>
  <c r="M326" i="12"/>
  <c r="BF325" i="12"/>
  <c r="BE325" i="12"/>
  <c r="AB325" i="12"/>
  <c r="AA325" i="12"/>
  <c r="M325" i="12"/>
  <c r="BF324" i="12"/>
  <c r="BE324" i="12"/>
  <c r="AO324" i="12"/>
  <c r="AB324" i="12"/>
  <c r="AA324" i="12"/>
  <c r="M324" i="12"/>
  <c r="BF323" i="12"/>
  <c r="BE323" i="12"/>
  <c r="AO323" i="12"/>
  <c r="AB323" i="12"/>
  <c r="AA323" i="12"/>
  <c r="Y323" i="12" s="1"/>
  <c r="M323" i="12"/>
  <c r="BF322" i="12"/>
  <c r="BE322" i="12"/>
  <c r="AO322" i="12"/>
  <c r="AB322" i="12"/>
  <c r="AA322" i="12"/>
  <c r="M322" i="12"/>
  <c r="BF321" i="12"/>
  <c r="BE321" i="12"/>
  <c r="AO321" i="12"/>
  <c r="AB321" i="12"/>
  <c r="AA321" i="12"/>
  <c r="M321" i="12"/>
  <c r="BF320" i="12"/>
  <c r="BE320" i="12"/>
  <c r="AB320" i="12"/>
  <c r="AA320" i="12"/>
  <c r="Y320" i="12" s="1"/>
  <c r="M320" i="12"/>
  <c r="BF319" i="12"/>
  <c r="BE319" i="12"/>
  <c r="AO319" i="12"/>
  <c r="AB319" i="12"/>
  <c r="AA319" i="12"/>
  <c r="M319" i="12"/>
  <c r="BF318" i="12"/>
  <c r="BE318" i="12"/>
  <c r="AO318" i="12"/>
  <c r="AB318" i="12"/>
  <c r="AA318" i="12"/>
  <c r="M318" i="12"/>
  <c r="BF317" i="12"/>
  <c r="BE317" i="12"/>
  <c r="AB317" i="12"/>
  <c r="AA317" i="12"/>
  <c r="Y317" i="12" s="1"/>
  <c r="M317" i="12"/>
  <c r="BF316" i="12"/>
  <c r="BE316" i="12"/>
  <c r="AO316" i="12"/>
  <c r="AB316" i="12"/>
  <c r="AA316" i="12"/>
  <c r="Y316" i="12" s="1"/>
  <c r="M316" i="12"/>
  <c r="BF315" i="12"/>
  <c r="BE315" i="12"/>
  <c r="AO315" i="12"/>
  <c r="AB315" i="12"/>
  <c r="AA315" i="12"/>
  <c r="M315" i="12"/>
  <c r="BF314" i="12"/>
  <c r="BE314" i="12"/>
  <c r="AB314" i="12"/>
  <c r="AA314" i="12"/>
  <c r="M314" i="12"/>
  <c r="BF313" i="12"/>
  <c r="BE313" i="12"/>
  <c r="AB313" i="12"/>
  <c r="AA313" i="12"/>
  <c r="Y313" i="12" s="1"/>
  <c r="M313" i="12"/>
  <c r="BF312" i="12"/>
  <c r="BE312" i="12"/>
  <c r="AO312" i="12"/>
  <c r="AB312" i="12"/>
  <c r="AA312" i="12"/>
  <c r="Y312" i="12"/>
  <c r="M312" i="12"/>
  <c r="BF311" i="12"/>
  <c r="BE311" i="12"/>
  <c r="AO311" i="12"/>
  <c r="AB311" i="12"/>
  <c r="AA311" i="12"/>
  <c r="M311" i="12"/>
  <c r="BF310" i="12"/>
  <c r="BE310" i="12"/>
  <c r="AO310" i="12"/>
  <c r="AB310" i="12"/>
  <c r="AA310" i="12"/>
  <c r="M310" i="12"/>
  <c r="BF309" i="12"/>
  <c r="BE309" i="12"/>
  <c r="AB309" i="12"/>
  <c r="AA309" i="12"/>
  <c r="Y309" i="12" s="1"/>
  <c r="M309" i="12"/>
  <c r="BF308" i="12"/>
  <c r="BE308" i="12"/>
  <c r="AO308" i="12"/>
  <c r="AB308" i="12"/>
  <c r="AA308" i="12"/>
  <c r="Y308" i="12" s="1"/>
  <c r="M308" i="12"/>
  <c r="BF307" i="12"/>
  <c r="BE307" i="12"/>
  <c r="AO307" i="12"/>
  <c r="AB307" i="12"/>
  <c r="AA307" i="12"/>
  <c r="M307" i="12"/>
  <c r="BF306" i="12"/>
  <c r="BE306" i="12"/>
  <c r="AB306" i="12"/>
  <c r="AA306" i="12"/>
  <c r="M306" i="12"/>
  <c r="BF305" i="12"/>
  <c r="BE305" i="12"/>
  <c r="AB305" i="12"/>
  <c r="AA305" i="12"/>
  <c r="Y305" i="12" s="1"/>
  <c r="M305" i="12"/>
  <c r="BF304" i="12"/>
  <c r="BE304" i="12"/>
  <c r="AO304" i="12"/>
  <c r="AB304" i="12"/>
  <c r="AA304" i="12"/>
  <c r="M304" i="12"/>
  <c r="BF303" i="12"/>
  <c r="BE303" i="12"/>
  <c r="AB303" i="12"/>
  <c r="AA303" i="12"/>
  <c r="Y303" i="12" s="1"/>
  <c r="M303" i="12"/>
  <c r="BF302" i="12"/>
  <c r="BE302" i="12"/>
  <c r="AO302" i="12"/>
  <c r="AB302" i="12"/>
  <c r="AA302" i="12"/>
  <c r="Y302" i="12"/>
  <c r="M302" i="12"/>
  <c r="BF301" i="12"/>
  <c r="BE301" i="12"/>
  <c r="AB301" i="12"/>
  <c r="AA301" i="12"/>
  <c r="Y301" i="12"/>
  <c r="M301" i="12"/>
  <c r="BF300" i="12"/>
  <c r="BE300" i="12"/>
  <c r="AB300" i="12"/>
  <c r="AA300" i="12"/>
  <c r="M300" i="12"/>
  <c r="BF299" i="12"/>
  <c r="BE299" i="12"/>
  <c r="AB299" i="12"/>
  <c r="AA299" i="12"/>
  <c r="M299" i="12"/>
  <c r="BF298" i="12"/>
  <c r="BE298" i="12"/>
  <c r="AB298" i="12"/>
  <c r="AA298" i="12"/>
  <c r="M298" i="12"/>
  <c r="BF297" i="12"/>
  <c r="BE297" i="12"/>
  <c r="AO297" i="12"/>
  <c r="AB297" i="12"/>
  <c r="AA297" i="12"/>
  <c r="M297" i="12"/>
  <c r="BF296" i="12"/>
  <c r="BE296" i="12"/>
  <c r="AB296" i="12"/>
  <c r="AA296" i="12"/>
  <c r="M296" i="12"/>
  <c r="BF295" i="12"/>
  <c r="BE295" i="12"/>
  <c r="AB295" i="12"/>
  <c r="AA295" i="12"/>
  <c r="M295" i="12"/>
  <c r="BF294" i="12"/>
  <c r="BE294" i="12"/>
  <c r="AB294" i="12"/>
  <c r="AA294" i="12"/>
  <c r="M294" i="12"/>
  <c r="BF293" i="12"/>
  <c r="BE293" i="12"/>
  <c r="AB293" i="12"/>
  <c r="AA293" i="12"/>
  <c r="Y293" i="12" s="1"/>
  <c r="M293" i="12"/>
  <c r="BF292" i="12"/>
  <c r="BE292" i="12"/>
  <c r="AO292" i="12"/>
  <c r="AB292" i="12"/>
  <c r="AA292" i="12"/>
  <c r="Y292" i="12" s="1"/>
  <c r="M292" i="12"/>
  <c r="BF291" i="12"/>
  <c r="BE291" i="12"/>
  <c r="AO291" i="12"/>
  <c r="AB291" i="12"/>
  <c r="AA291" i="12"/>
  <c r="M291" i="12"/>
  <c r="BF290" i="12"/>
  <c r="BE290" i="12"/>
  <c r="AB290" i="12"/>
  <c r="AA290" i="12"/>
  <c r="M290" i="12"/>
  <c r="BF289" i="12"/>
  <c r="BE289" i="12"/>
  <c r="AB289" i="12"/>
  <c r="AA289" i="12"/>
  <c r="Y289" i="12" s="1"/>
  <c r="M289" i="12"/>
  <c r="BF288" i="12"/>
  <c r="BE288" i="12"/>
  <c r="AB288" i="12"/>
  <c r="AA288" i="12"/>
  <c r="M288" i="12"/>
  <c r="BF287" i="12"/>
  <c r="BE287" i="12"/>
  <c r="AB287" i="12"/>
  <c r="AA287" i="12"/>
  <c r="M287" i="12"/>
  <c r="BF286" i="12"/>
  <c r="BE286" i="12"/>
  <c r="AO286" i="12"/>
  <c r="AB286" i="12"/>
  <c r="AA286" i="12"/>
  <c r="M286" i="12"/>
  <c r="BF285" i="12"/>
  <c r="BE285" i="12"/>
  <c r="AO285" i="12"/>
  <c r="AB285" i="12"/>
  <c r="AA285" i="12"/>
  <c r="Y285" i="12" s="1"/>
  <c r="M285" i="12"/>
  <c r="BF284" i="12"/>
  <c r="BE284" i="12"/>
  <c r="AB284" i="12"/>
  <c r="AA284" i="12"/>
  <c r="Y284" i="12" s="1"/>
  <c r="M284" i="12"/>
  <c r="BF283" i="12"/>
  <c r="BE283" i="12"/>
  <c r="AO283" i="12"/>
  <c r="AB283" i="12"/>
  <c r="AA283" i="12"/>
  <c r="M283" i="12"/>
  <c r="BF282" i="12"/>
  <c r="BE282" i="12"/>
  <c r="AO282" i="12"/>
  <c r="AB282" i="12"/>
  <c r="AA282" i="12"/>
  <c r="Y282" i="12" s="1"/>
  <c r="M282" i="12"/>
  <c r="BF281" i="12"/>
  <c r="BE281" i="12"/>
  <c r="AB281" i="12"/>
  <c r="AA281" i="12"/>
  <c r="Y281" i="12" s="1"/>
  <c r="M281" i="12"/>
  <c r="BF280" i="12"/>
  <c r="BE280" i="12"/>
  <c r="AO280" i="12"/>
  <c r="AB280" i="12"/>
  <c r="AA280" i="12"/>
  <c r="M280" i="12"/>
  <c r="BF279" i="12"/>
  <c r="BE279" i="12"/>
  <c r="AB279" i="12"/>
  <c r="AA279" i="12"/>
  <c r="M279" i="12"/>
  <c r="BF278" i="12"/>
  <c r="BE278" i="12"/>
  <c r="AO278" i="12"/>
  <c r="AB278" i="12"/>
  <c r="AA278" i="12"/>
  <c r="Y278" i="12"/>
  <c r="M278" i="12"/>
  <c r="BF277" i="12"/>
  <c r="BE277" i="12"/>
  <c r="AO277" i="12"/>
  <c r="AB277" i="12"/>
  <c r="AA277" i="12"/>
  <c r="M277" i="12"/>
  <c r="BF276" i="12"/>
  <c r="BE276" i="12"/>
  <c r="AO276" i="12"/>
  <c r="AB276" i="12"/>
  <c r="AA276" i="12"/>
  <c r="Y276" i="12" s="1"/>
  <c r="M276" i="12"/>
  <c r="BF275" i="12"/>
  <c r="BE275" i="12"/>
  <c r="AO275" i="12"/>
  <c r="AB275" i="12"/>
  <c r="AA275" i="12"/>
  <c r="M275" i="12"/>
  <c r="BF274" i="12"/>
  <c r="BE274" i="12"/>
  <c r="AO274" i="12"/>
  <c r="AB274" i="12"/>
  <c r="AA274" i="12"/>
  <c r="Y274" i="12" s="1"/>
  <c r="M274" i="12"/>
  <c r="BF273" i="12"/>
  <c r="BE273" i="12"/>
  <c r="AB273" i="12"/>
  <c r="AA273" i="12"/>
  <c r="Y273" i="12" s="1"/>
  <c r="M273" i="12"/>
  <c r="BF272" i="12"/>
  <c r="BE272" i="12"/>
  <c r="AB272" i="12"/>
  <c r="AA272" i="12"/>
  <c r="Y272" i="12" s="1"/>
  <c r="M272" i="12"/>
  <c r="BF271" i="12"/>
  <c r="BE271" i="12"/>
  <c r="AO271" i="12"/>
  <c r="AB271" i="12"/>
  <c r="AA271" i="12"/>
  <c r="Y271" i="12" s="1"/>
  <c r="M271" i="12"/>
  <c r="BF270" i="12"/>
  <c r="BE270" i="12"/>
  <c r="AB270" i="12"/>
  <c r="AA270" i="12"/>
  <c r="M270" i="12"/>
  <c r="BF269" i="12"/>
  <c r="BE269" i="12"/>
  <c r="AB269" i="12"/>
  <c r="AA269" i="12"/>
  <c r="Y269" i="12" s="1"/>
  <c r="M269" i="12"/>
  <c r="BF268" i="12"/>
  <c r="BE268" i="12"/>
  <c r="AO268" i="12"/>
  <c r="AB268" i="12"/>
  <c r="AA268" i="12"/>
  <c r="Y268" i="12"/>
  <c r="M268" i="12"/>
  <c r="BF267" i="12"/>
  <c r="BE267" i="12"/>
  <c r="AO267" i="12"/>
  <c r="AB267" i="12"/>
  <c r="AA267" i="12"/>
  <c r="M267" i="12"/>
  <c r="BF266" i="12"/>
  <c r="BE266" i="12"/>
  <c r="AB266" i="12"/>
  <c r="AA266" i="12"/>
  <c r="M266" i="12"/>
  <c r="BF265" i="12"/>
  <c r="BE265" i="12"/>
  <c r="AB265" i="12"/>
  <c r="AA265" i="12"/>
  <c r="Y265" i="12" s="1"/>
  <c r="M265" i="12"/>
  <c r="BF264" i="12"/>
  <c r="BE264" i="12"/>
  <c r="AO264" i="12"/>
  <c r="AB264" i="12"/>
  <c r="AA264" i="12"/>
  <c r="Y264" i="12" s="1"/>
  <c r="M264" i="12"/>
  <c r="BF263" i="12"/>
  <c r="BE263" i="12"/>
  <c r="AB263" i="12"/>
  <c r="AA263" i="12"/>
  <c r="M263" i="12"/>
  <c r="BF262" i="12"/>
  <c r="BE262" i="12"/>
  <c r="AO262" i="12"/>
  <c r="AB262" i="12"/>
  <c r="AA262" i="12"/>
  <c r="Y262" i="12" s="1"/>
  <c r="M262" i="12"/>
  <c r="BF261" i="12"/>
  <c r="BE261" i="12"/>
  <c r="AB261" i="12"/>
  <c r="AA261" i="12"/>
  <c r="M261" i="12"/>
  <c r="BF260" i="12"/>
  <c r="BE260" i="12"/>
  <c r="AB260" i="12"/>
  <c r="AA260" i="12"/>
  <c r="Y260" i="12" s="1"/>
  <c r="M260" i="12"/>
  <c r="BF259" i="12"/>
  <c r="BE259" i="12"/>
  <c r="AO259" i="12"/>
  <c r="AB259" i="12"/>
  <c r="AA259" i="12"/>
  <c r="M259" i="12"/>
  <c r="BF258" i="12"/>
  <c r="BE258" i="12"/>
  <c r="AO258" i="12"/>
  <c r="AB258" i="12"/>
  <c r="AA258" i="12"/>
  <c r="M258" i="12"/>
  <c r="BF257" i="12"/>
  <c r="BE257" i="12"/>
  <c r="AO257" i="12"/>
  <c r="AB257" i="12"/>
  <c r="AA257" i="12"/>
  <c r="Y257" i="12" s="1"/>
  <c r="M257" i="12"/>
  <c r="BF256" i="12"/>
  <c r="BE256" i="12"/>
  <c r="AO256" i="12"/>
  <c r="AB256" i="12"/>
  <c r="AA256" i="12"/>
  <c r="M256" i="12"/>
  <c r="BF255" i="12"/>
  <c r="BE255" i="12"/>
  <c r="AO255" i="12"/>
  <c r="AB255" i="12"/>
  <c r="AA255" i="12"/>
  <c r="M255" i="12"/>
  <c r="BF254" i="12"/>
  <c r="BE254" i="12"/>
  <c r="AO254" i="12"/>
  <c r="AB254" i="12"/>
  <c r="AA254" i="12"/>
  <c r="Y254" i="12" s="1"/>
  <c r="M254" i="12"/>
  <c r="BF253" i="12"/>
  <c r="BE253" i="12"/>
  <c r="AO253" i="12"/>
  <c r="AB253" i="12"/>
  <c r="AA253" i="12"/>
  <c r="Y253" i="12"/>
  <c r="M253" i="12"/>
  <c r="BF252" i="12"/>
  <c r="BE252" i="12"/>
  <c r="AO252" i="12"/>
  <c r="AB252" i="12"/>
  <c r="AA252" i="12"/>
  <c r="Y252" i="12" s="1"/>
  <c r="M252" i="12"/>
  <c r="BF251" i="12"/>
  <c r="BE251" i="12"/>
  <c r="AO251" i="12"/>
  <c r="AB251" i="12"/>
  <c r="AA251" i="12"/>
  <c r="M251" i="12"/>
  <c r="BF250" i="12"/>
  <c r="BE250" i="12"/>
  <c r="AO250" i="12"/>
  <c r="AB250" i="12"/>
  <c r="AA250" i="12"/>
  <c r="M250" i="12"/>
  <c r="BF249" i="12"/>
  <c r="BE249" i="12"/>
  <c r="AB249" i="12"/>
  <c r="AA249" i="12"/>
  <c r="M249" i="12"/>
  <c r="BF248" i="12"/>
  <c r="BE248" i="12"/>
  <c r="AO248" i="12"/>
  <c r="AB248" i="12"/>
  <c r="AA248" i="12"/>
  <c r="Y248" i="12" s="1"/>
  <c r="M248" i="12"/>
  <c r="BF247" i="12"/>
  <c r="BE247" i="12"/>
  <c r="AO247" i="12"/>
  <c r="AB247" i="12"/>
  <c r="AA247" i="12"/>
  <c r="M247" i="12"/>
  <c r="BF246" i="12"/>
  <c r="BE246" i="12"/>
  <c r="AO246" i="12"/>
  <c r="AB246" i="12"/>
  <c r="AA246" i="12"/>
  <c r="Y246" i="12" s="1"/>
  <c r="M246" i="12"/>
  <c r="BF245" i="12"/>
  <c r="BE245" i="12"/>
  <c r="AO245" i="12"/>
  <c r="AB245" i="12"/>
  <c r="AA245" i="12"/>
  <c r="Y245" i="12" s="1"/>
  <c r="M245" i="12"/>
  <c r="BF244" i="12"/>
  <c r="BE244" i="12"/>
  <c r="AO244" i="12"/>
  <c r="AB244" i="12"/>
  <c r="AA244" i="12"/>
  <c r="Y244" i="12"/>
  <c r="M244" i="12"/>
  <c r="BF243" i="12"/>
  <c r="BE243" i="12"/>
  <c r="AO243" i="12"/>
  <c r="AB243" i="12"/>
  <c r="AA243" i="12"/>
  <c r="Y243" i="12" s="1"/>
  <c r="M243" i="12"/>
  <c r="BF242" i="12"/>
  <c r="BE242" i="12"/>
  <c r="AO242" i="12"/>
  <c r="AB242" i="12"/>
  <c r="AA242" i="12"/>
  <c r="M242" i="12"/>
  <c r="BF241" i="12"/>
  <c r="BE241" i="12"/>
  <c r="AO241" i="12"/>
  <c r="AB241" i="12"/>
  <c r="AA241" i="12"/>
  <c r="Y241" i="12" s="1"/>
  <c r="M241" i="12"/>
  <c r="BF240" i="12"/>
  <c r="BE240" i="12"/>
  <c r="AO240" i="12"/>
  <c r="AB240" i="12"/>
  <c r="AA240" i="12"/>
  <c r="Y240" i="12" s="1"/>
  <c r="M240" i="12"/>
  <c r="BF239" i="12"/>
  <c r="BE239" i="12"/>
  <c r="AO239" i="12"/>
  <c r="AB239" i="12"/>
  <c r="AA239" i="12"/>
  <c r="M239" i="12"/>
  <c r="BF238" i="12"/>
  <c r="BE238" i="12"/>
  <c r="AB238" i="12"/>
  <c r="AA238" i="12"/>
  <c r="Y238" i="12" s="1"/>
  <c r="M238" i="12"/>
  <c r="BF237" i="12"/>
  <c r="BE237" i="12"/>
  <c r="AB237" i="12"/>
  <c r="AA237" i="12"/>
  <c r="Y237" i="12" s="1"/>
  <c r="M237" i="12"/>
  <c r="BF236" i="12"/>
  <c r="BE236" i="12"/>
  <c r="AO236" i="12"/>
  <c r="AB236" i="12"/>
  <c r="Y236" i="12" s="1"/>
  <c r="AA236" i="12"/>
  <c r="M236" i="12"/>
  <c r="BF235" i="12"/>
  <c r="BE235" i="12"/>
  <c r="AO235" i="12"/>
  <c r="AB235" i="12"/>
  <c r="AA235" i="12"/>
  <c r="M235" i="12"/>
  <c r="BF234" i="12"/>
  <c r="BE234" i="12"/>
  <c r="AO234" i="12"/>
  <c r="AB234" i="12"/>
  <c r="AA234" i="12"/>
  <c r="M234" i="12"/>
  <c r="BF233" i="12"/>
  <c r="BE233" i="12"/>
  <c r="AO233" i="12"/>
  <c r="AB233" i="12"/>
  <c r="AA233" i="12"/>
  <c r="Y233" i="12" s="1"/>
  <c r="M233" i="12"/>
  <c r="BF232" i="12"/>
  <c r="BE232" i="12"/>
  <c r="AO232" i="12"/>
  <c r="AB232" i="12"/>
  <c r="AA232" i="12"/>
  <c r="Y232" i="12" s="1"/>
  <c r="M232" i="12"/>
  <c r="BF231" i="12"/>
  <c r="BE231" i="12"/>
  <c r="AO231" i="12"/>
  <c r="AB231" i="12"/>
  <c r="AA231" i="12"/>
  <c r="M231" i="12"/>
  <c r="BF230" i="12"/>
  <c r="BE230" i="12"/>
  <c r="AB230" i="12"/>
  <c r="Y230" i="12" s="1"/>
  <c r="AA230" i="12"/>
  <c r="M230" i="12"/>
  <c r="BF229" i="12"/>
  <c r="BE229" i="12"/>
  <c r="AO229" i="12"/>
  <c r="AB229" i="12"/>
  <c r="AA229" i="12"/>
  <c r="Y229" i="12" s="1"/>
  <c r="M229" i="12"/>
  <c r="BF228" i="12"/>
  <c r="BE228" i="12"/>
  <c r="AO228" i="12"/>
  <c r="AB228" i="12"/>
  <c r="AA228" i="12"/>
  <c r="Y228" i="12" s="1"/>
  <c r="M228" i="12"/>
  <c r="BF227" i="12"/>
  <c r="BE227" i="12"/>
  <c r="AO227" i="12"/>
  <c r="AB227" i="12"/>
  <c r="Y227" i="12" s="1"/>
  <c r="AA227" i="12"/>
  <c r="M227" i="12"/>
  <c r="BF226" i="12"/>
  <c r="BE226" i="12"/>
  <c r="AO226" i="12"/>
  <c r="AB226" i="12"/>
  <c r="AA226" i="12"/>
  <c r="M226" i="12"/>
  <c r="BF225" i="12"/>
  <c r="BE225" i="12"/>
  <c r="AB225" i="12"/>
  <c r="AA225" i="12"/>
  <c r="Y225" i="12" s="1"/>
  <c r="M225" i="12"/>
  <c r="BF224" i="12"/>
  <c r="BE224" i="12"/>
  <c r="AO224" i="12"/>
  <c r="AB224" i="12"/>
  <c r="AA224" i="12"/>
  <c r="Y224" i="12" s="1"/>
  <c r="M224" i="12"/>
  <c r="BF223" i="12"/>
  <c r="BE223" i="12"/>
  <c r="AO223" i="12"/>
  <c r="AB223" i="12"/>
  <c r="AA223" i="12"/>
  <c r="Y223" i="12" s="1"/>
  <c r="M223" i="12"/>
  <c r="BF222" i="12"/>
  <c r="BE222" i="12"/>
  <c r="AB222" i="12"/>
  <c r="Y222" i="12" s="1"/>
  <c r="AA222" i="12"/>
  <c r="M222" i="12"/>
  <c r="BF221" i="12"/>
  <c r="BE221" i="12"/>
  <c r="AO221" i="12"/>
  <c r="AB221" i="12"/>
  <c r="AA221" i="12"/>
  <c r="M221" i="12"/>
  <c r="BF220" i="12"/>
  <c r="BE220" i="12"/>
  <c r="AO220" i="12"/>
  <c r="AB220" i="12"/>
  <c r="AA220" i="12"/>
  <c r="Y220" i="12" s="1"/>
  <c r="M220" i="12"/>
  <c r="BF219" i="12"/>
  <c r="BE219" i="12"/>
  <c r="AO219" i="12"/>
  <c r="AB219" i="12"/>
  <c r="AA219" i="12"/>
  <c r="Y219" i="12" s="1"/>
  <c r="M219" i="12"/>
  <c r="BF218" i="12"/>
  <c r="BE218" i="12"/>
  <c r="AO218" i="12"/>
  <c r="AB218" i="12"/>
  <c r="AA218" i="12"/>
  <c r="Y218" i="12" s="1"/>
  <c r="M218" i="12"/>
  <c r="BF217" i="12"/>
  <c r="BE217" i="12"/>
  <c r="AO217" i="12"/>
  <c r="AB217" i="12"/>
  <c r="AA217" i="12"/>
  <c r="Y217" i="12" s="1"/>
  <c r="M217" i="12"/>
  <c r="BF216" i="12"/>
  <c r="BE216" i="12"/>
  <c r="AO216" i="12"/>
  <c r="AB216" i="12"/>
  <c r="AA216" i="12"/>
  <c r="Y216" i="12" s="1"/>
  <c r="M216" i="12"/>
  <c r="BF215" i="12"/>
  <c r="BE215" i="12"/>
  <c r="AB215" i="12"/>
  <c r="AA215" i="12"/>
  <c r="M215" i="12"/>
  <c r="BF214" i="12"/>
  <c r="BE214" i="12"/>
  <c r="AB214" i="12"/>
  <c r="AA214" i="12"/>
  <c r="Y214" i="12" s="1"/>
  <c r="M214" i="12"/>
  <c r="BF213" i="12"/>
  <c r="BE213" i="12"/>
  <c r="AO213" i="12"/>
  <c r="AB213" i="12"/>
  <c r="Y213" i="12" s="1"/>
  <c r="AA213" i="12"/>
  <c r="M213" i="12"/>
  <c r="BF212" i="12"/>
  <c r="BE212" i="12"/>
  <c r="AO212" i="12"/>
  <c r="AB212" i="12"/>
  <c r="AA212" i="12"/>
  <c r="M212" i="12"/>
  <c r="BF211" i="12"/>
  <c r="BE211" i="12"/>
  <c r="AO211" i="12"/>
  <c r="AB211" i="12"/>
  <c r="AA211" i="12"/>
  <c r="M211" i="12"/>
  <c r="BF210" i="12"/>
  <c r="BE210" i="12"/>
  <c r="AO210" i="12"/>
  <c r="AB210" i="12"/>
  <c r="AA210" i="12"/>
  <c r="Y210" i="12" s="1"/>
  <c r="M210" i="12"/>
  <c r="BF209" i="12"/>
  <c r="BE209" i="12"/>
  <c r="AO209" i="12"/>
  <c r="AB209" i="12"/>
  <c r="AA209" i="12"/>
  <c r="Y209" i="12" s="1"/>
  <c r="M209" i="12"/>
  <c r="BF208" i="12"/>
  <c r="BE208" i="12"/>
  <c r="AO208" i="12"/>
  <c r="AB208" i="12"/>
  <c r="Y208" i="12" s="1"/>
  <c r="AA208" i="12"/>
  <c r="M208" i="12"/>
  <c r="BF207" i="12"/>
  <c r="BE207" i="12"/>
  <c r="AO207" i="12"/>
  <c r="AB207" i="12"/>
  <c r="AA207" i="12"/>
  <c r="M207" i="12"/>
  <c r="BF206" i="12"/>
  <c r="BE206" i="12"/>
  <c r="AB206" i="12"/>
  <c r="AA206" i="12"/>
  <c r="Y206" i="12" s="1"/>
  <c r="M206" i="12"/>
  <c r="BF205" i="12"/>
  <c r="BE205" i="12"/>
  <c r="AB205" i="12"/>
  <c r="AA205" i="12"/>
  <c r="M205" i="12"/>
  <c r="BF204" i="12"/>
  <c r="BE204" i="12"/>
  <c r="AO204" i="12"/>
  <c r="AB204" i="12"/>
  <c r="AA204" i="12"/>
  <c r="M204" i="12"/>
  <c r="BF203" i="12"/>
  <c r="BE203" i="12"/>
  <c r="AO203" i="12"/>
  <c r="AB203" i="12"/>
  <c r="AA203" i="12"/>
  <c r="Y203" i="12" s="1"/>
  <c r="M203" i="12"/>
  <c r="BF202" i="12"/>
  <c r="BE202" i="12"/>
  <c r="AB202" i="12"/>
  <c r="AA202" i="12"/>
  <c r="M202" i="12"/>
  <c r="BF201" i="12"/>
  <c r="BE201" i="12"/>
  <c r="AO201" i="12"/>
  <c r="AB201" i="12"/>
  <c r="AA201" i="12"/>
  <c r="Y201" i="12" s="1"/>
  <c r="M201" i="12"/>
  <c r="BF200" i="12"/>
  <c r="BE200" i="12"/>
  <c r="AB200" i="12"/>
  <c r="AA200" i="12"/>
  <c r="Y200" i="12" s="1"/>
  <c r="M200" i="12"/>
  <c r="BF199" i="12"/>
  <c r="BE199" i="12"/>
  <c r="AO199" i="12"/>
  <c r="AB199" i="12"/>
  <c r="AA199" i="12"/>
  <c r="M199" i="12"/>
  <c r="BF198" i="12"/>
  <c r="BE198" i="12"/>
  <c r="AB198" i="12"/>
  <c r="AA198" i="12"/>
  <c r="Y198" i="12" s="1"/>
  <c r="M198" i="12"/>
  <c r="BF197" i="12"/>
  <c r="BE197" i="12"/>
  <c r="AO197" i="12"/>
  <c r="AB197" i="12"/>
  <c r="AA197" i="12"/>
  <c r="M197" i="12"/>
  <c r="BF196" i="12"/>
  <c r="BE196" i="12"/>
  <c r="AB196" i="12"/>
  <c r="Y196" i="12" s="1"/>
  <c r="AA196" i="12"/>
  <c r="M196" i="12"/>
  <c r="BF195" i="12"/>
  <c r="BE195" i="12"/>
  <c r="AB195" i="12"/>
  <c r="AA195" i="12"/>
  <c r="Y195" i="12" s="1"/>
  <c r="M195" i="12"/>
  <c r="BF194" i="12"/>
  <c r="BE194" i="12"/>
  <c r="AB194" i="12"/>
  <c r="AA194" i="12"/>
  <c r="M194" i="12"/>
  <c r="BF193" i="12"/>
  <c r="BE193" i="12"/>
  <c r="AB193" i="12"/>
  <c r="AA193" i="12"/>
  <c r="Y193" i="12" s="1"/>
  <c r="M193" i="12"/>
  <c r="BF192" i="12"/>
  <c r="BE192" i="12"/>
  <c r="AB192" i="12"/>
  <c r="AA192" i="12"/>
  <c r="M192" i="12"/>
  <c r="BF191" i="12"/>
  <c r="BE191" i="12"/>
  <c r="AO191" i="12"/>
  <c r="AB191" i="12"/>
  <c r="AA191" i="12"/>
  <c r="M191" i="12"/>
  <c r="BF190" i="12"/>
  <c r="BE190" i="12"/>
  <c r="AB190" i="12"/>
  <c r="AA190" i="12"/>
  <c r="Y190" i="12" s="1"/>
  <c r="M190" i="12"/>
  <c r="BF189" i="12"/>
  <c r="BE189" i="12"/>
  <c r="AO189" i="12"/>
  <c r="AB189" i="12"/>
  <c r="AA189" i="12"/>
  <c r="Y189" i="12" s="1"/>
  <c r="M189" i="12"/>
  <c r="BF188" i="12"/>
  <c r="BE188" i="12"/>
  <c r="AB188" i="12"/>
  <c r="Y188" i="12" s="1"/>
  <c r="AA188" i="12"/>
  <c r="M188" i="12"/>
  <c r="BF187" i="12"/>
  <c r="BE187" i="12"/>
  <c r="AB187" i="12"/>
  <c r="AA187" i="12"/>
  <c r="Y187" i="12" s="1"/>
  <c r="M187" i="12"/>
  <c r="BF186" i="12"/>
  <c r="BE186" i="12"/>
  <c r="AO186" i="12"/>
  <c r="AB186" i="12"/>
  <c r="AA186" i="12"/>
  <c r="M186" i="12"/>
  <c r="BF185" i="12"/>
  <c r="BE185" i="12"/>
  <c r="AO185" i="12"/>
  <c r="AB185" i="12"/>
  <c r="AA185" i="12"/>
  <c r="Y185" i="12" s="1"/>
  <c r="M185" i="12"/>
  <c r="BF184" i="12"/>
  <c r="BE184" i="12"/>
  <c r="AO184" i="12"/>
  <c r="AB184" i="12"/>
  <c r="AA184" i="12"/>
  <c r="M184" i="12"/>
  <c r="BF183" i="12"/>
  <c r="BE183" i="12"/>
  <c r="AO183" i="12"/>
  <c r="AB183" i="12"/>
  <c r="AA183" i="12"/>
  <c r="M183" i="12"/>
  <c r="BF182" i="12"/>
  <c r="BE182" i="12"/>
  <c r="AO182" i="12"/>
  <c r="AB182" i="12"/>
  <c r="AA182" i="12"/>
  <c r="Y182" i="12" s="1"/>
  <c r="M182" i="12"/>
  <c r="BF181" i="12"/>
  <c r="BE181" i="12"/>
  <c r="AB181" i="12"/>
  <c r="AA181" i="12"/>
  <c r="M181" i="12"/>
  <c r="BF180" i="12"/>
  <c r="BE180" i="12"/>
  <c r="AB180" i="12"/>
  <c r="AA180" i="12"/>
  <c r="M180" i="12"/>
  <c r="BF179" i="12"/>
  <c r="BE179" i="12"/>
  <c r="AB179" i="12"/>
  <c r="AA179" i="12"/>
  <c r="Y179" i="12" s="1"/>
  <c r="M179" i="12"/>
  <c r="BF178" i="12"/>
  <c r="BE178" i="12"/>
  <c r="AO178" i="12"/>
  <c r="AB178" i="12"/>
  <c r="Y178" i="12" s="1"/>
  <c r="AA178" i="12"/>
  <c r="M178" i="12"/>
  <c r="BF177" i="12"/>
  <c r="BE177" i="12"/>
  <c r="AO177" i="12"/>
  <c r="AB177" i="12"/>
  <c r="AA177" i="12"/>
  <c r="M177" i="12"/>
  <c r="BF176" i="12"/>
  <c r="BE176" i="12"/>
  <c r="AO176" i="12"/>
  <c r="AB176" i="12"/>
  <c r="AA176" i="12"/>
  <c r="Y176" i="12" s="1"/>
  <c r="M176" i="12"/>
  <c r="BF175" i="12"/>
  <c r="BE175" i="12"/>
  <c r="AB175" i="12"/>
  <c r="AA175" i="12"/>
  <c r="M175" i="12"/>
  <c r="BF174" i="12"/>
  <c r="BE174" i="12"/>
  <c r="AO174" i="12"/>
  <c r="AB174" i="12"/>
  <c r="AA174" i="12"/>
  <c r="Y174" i="12" s="1"/>
  <c r="M174" i="12"/>
  <c r="BF173" i="12"/>
  <c r="BE173" i="12"/>
  <c r="AO173" i="12"/>
  <c r="AB173" i="12"/>
  <c r="AA173" i="12"/>
  <c r="M173" i="12"/>
  <c r="BF172" i="12"/>
  <c r="BE172" i="12"/>
  <c r="AB172" i="12"/>
  <c r="AA172" i="12"/>
  <c r="Y172" i="12" s="1"/>
  <c r="M172" i="12"/>
  <c r="BF171" i="12"/>
  <c r="BE171" i="12"/>
  <c r="AB171" i="12"/>
  <c r="AA171" i="12"/>
  <c r="Y171" i="12" s="1"/>
  <c r="M171" i="12"/>
  <c r="BF170" i="12"/>
  <c r="BE170" i="12"/>
  <c r="AB170" i="12"/>
  <c r="AA170" i="12"/>
  <c r="Y170" i="12" s="1"/>
  <c r="M170" i="12"/>
  <c r="BF169" i="12"/>
  <c r="BE169" i="12"/>
  <c r="AO169" i="12"/>
  <c r="AB169" i="12"/>
  <c r="AA169" i="12"/>
  <c r="Y169" i="12" s="1"/>
  <c r="M169" i="12"/>
  <c r="BF168" i="12"/>
  <c r="BE168" i="12"/>
  <c r="AO168" i="12"/>
  <c r="AB168" i="12"/>
  <c r="AA168" i="12"/>
  <c r="M168" i="12"/>
  <c r="BF167" i="12"/>
  <c r="BE167" i="12"/>
  <c r="AO167" i="12"/>
  <c r="AB167" i="12"/>
  <c r="AA167" i="12"/>
  <c r="M167" i="12"/>
  <c r="BF166" i="12"/>
  <c r="BE166" i="12"/>
  <c r="AB166" i="12"/>
  <c r="AA166" i="12"/>
  <c r="Y166" i="12" s="1"/>
  <c r="M166" i="12"/>
  <c r="BF165" i="12"/>
  <c r="BE165" i="12"/>
  <c r="AB165" i="12"/>
  <c r="AA165" i="12"/>
  <c r="M165" i="12"/>
  <c r="BF164" i="12"/>
  <c r="BE164" i="12"/>
  <c r="AO164" i="12"/>
  <c r="AB164" i="12"/>
  <c r="AA164" i="12"/>
  <c r="Y164" i="12" s="1"/>
  <c r="M164" i="12"/>
  <c r="BF163" i="12"/>
  <c r="BE163" i="12"/>
  <c r="AB163" i="12"/>
  <c r="AA163" i="12"/>
  <c r="Y163" i="12" s="1"/>
  <c r="M163" i="12"/>
  <c r="BF162" i="12"/>
  <c r="BE162" i="12"/>
  <c r="AB162" i="12"/>
  <c r="AA162" i="12"/>
  <c r="M162" i="12"/>
  <c r="BF161" i="12"/>
  <c r="BE161" i="12"/>
  <c r="AB161" i="12"/>
  <c r="AA161" i="12"/>
  <c r="Y161" i="12" s="1"/>
  <c r="M161" i="12"/>
  <c r="BF160" i="12"/>
  <c r="BE160" i="12"/>
  <c r="AO160" i="12"/>
  <c r="AB160" i="12"/>
  <c r="AA160" i="12"/>
  <c r="Y160" i="12" s="1"/>
  <c r="M160" i="12"/>
  <c r="BF159" i="12"/>
  <c r="BE159" i="12"/>
  <c r="AO159" i="12"/>
  <c r="AB159" i="12"/>
  <c r="AA159" i="12"/>
  <c r="M159" i="12"/>
  <c r="BF158" i="12"/>
  <c r="BE158" i="12"/>
  <c r="AB158" i="12"/>
  <c r="AA158" i="12"/>
  <c r="Y158" i="12" s="1"/>
  <c r="M158" i="12"/>
  <c r="BF157" i="12"/>
  <c r="BE157" i="12"/>
  <c r="AB157" i="12"/>
  <c r="AA157" i="12"/>
  <c r="Y157" i="12" s="1"/>
  <c r="M157" i="12"/>
  <c r="BF156" i="12"/>
  <c r="BE156" i="12"/>
  <c r="AO156" i="12"/>
  <c r="AB156" i="12"/>
  <c r="AA156" i="12"/>
  <c r="Y156" i="12"/>
  <c r="M156" i="12"/>
  <c r="BF155" i="12"/>
  <c r="BE155" i="12"/>
  <c r="AO155" i="12"/>
  <c r="AB155" i="12"/>
  <c r="AA155" i="12"/>
  <c r="M155" i="12"/>
  <c r="BF154" i="12"/>
  <c r="BE154" i="12"/>
  <c r="AB154" i="12"/>
  <c r="AA154" i="12"/>
  <c r="Y154" i="12" s="1"/>
  <c r="M154" i="12"/>
  <c r="BF153" i="12"/>
  <c r="BE153" i="12"/>
  <c r="AO153" i="12"/>
  <c r="AB153" i="12"/>
  <c r="AA153" i="12"/>
  <c r="Y153" i="12"/>
  <c r="M153" i="12"/>
  <c r="BF152" i="12"/>
  <c r="BE152" i="12"/>
  <c r="AO152" i="12"/>
  <c r="AB152" i="12"/>
  <c r="AA152" i="12"/>
  <c r="Y152" i="12" s="1"/>
  <c r="M152" i="12"/>
  <c r="BF151" i="12"/>
  <c r="BE151" i="12"/>
  <c r="AO151" i="12"/>
  <c r="AB151" i="12"/>
  <c r="AA151" i="12"/>
  <c r="M151" i="12"/>
  <c r="BF150" i="12"/>
  <c r="BE150" i="12"/>
  <c r="AB150" i="12"/>
  <c r="AA150" i="12"/>
  <c r="M150" i="12"/>
  <c r="BF149" i="12"/>
  <c r="BE149" i="12"/>
  <c r="AB149" i="12"/>
  <c r="AA149" i="12"/>
  <c r="M149" i="12"/>
  <c r="BF148" i="12"/>
  <c r="BE148" i="12"/>
  <c r="AB148" i="12"/>
  <c r="AA148" i="12"/>
  <c r="Y148" i="12" s="1"/>
  <c r="M148" i="12"/>
  <c r="BF147" i="12"/>
  <c r="BE147" i="12"/>
  <c r="AO147" i="12"/>
  <c r="AB147" i="12"/>
  <c r="AA147" i="12"/>
  <c r="M147" i="12"/>
  <c r="BF146" i="12"/>
  <c r="BE146" i="12"/>
  <c r="AO146" i="12"/>
  <c r="AB146" i="12"/>
  <c r="AA146" i="12"/>
  <c r="M146" i="12"/>
  <c r="BF145" i="12"/>
  <c r="BE145" i="12"/>
  <c r="AB145" i="12"/>
  <c r="AA145" i="12"/>
  <c r="M145" i="12"/>
  <c r="BF144" i="12"/>
  <c r="BE144" i="12"/>
  <c r="AO144" i="12"/>
  <c r="AB144" i="12"/>
  <c r="AA144" i="12"/>
  <c r="M144" i="12"/>
  <c r="BF143" i="12"/>
  <c r="BE143" i="12"/>
  <c r="AO143" i="12"/>
  <c r="AB143" i="12"/>
  <c r="AA143" i="12"/>
  <c r="Y143" i="12" s="1"/>
  <c r="M143" i="12"/>
  <c r="BF142" i="12"/>
  <c r="BE142" i="12"/>
  <c r="AB142" i="12"/>
  <c r="AA142" i="12"/>
  <c r="M142" i="12"/>
  <c r="BF141" i="12"/>
  <c r="BE141" i="12"/>
  <c r="AB141" i="12"/>
  <c r="AA141" i="12"/>
  <c r="Y141" i="12" s="1"/>
  <c r="M141" i="12"/>
  <c r="BF140" i="12"/>
  <c r="BE140" i="12"/>
  <c r="AO140" i="12"/>
  <c r="AB140" i="12"/>
  <c r="AA140" i="12"/>
  <c r="Y140" i="12" s="1"/>
  <c r="M140" i="12"/>
  <c r="BF139" i="12"/>
  <c r="BE139" i="12"/>
  <c r="AO139" i="12"/>
  <c r="AB139" i="12"/>
  <c r="AA139" i="12"/>
  <c r="M139" i="12"/>
  <c r="BF138" i="12"/>
  <c r="BE138" i="12"/>
  <c r="AO138" i="12"/>
  <c r="AB138" i="12"/>
  <c r="AA138" i="12"/>
  <c r="M138" i="12"/>
  <c r="BF137" i="12"/>
  <c r="BE137" i="12"/>
  <c r="AO137" i="12"/>
  <c r="AB137" i="12"/>
  <c r="AA137" i="12"/>
  <c r="Y137" i="12" s="1"/>
  <c r="M137" i="12"/>
  <c r="BF136" i="12"/>
  <c r="BE136" i="12"/>
  <c r="AO136" i="12"/>
  <c r="AB136" i="12"/>
  <c r="AA136" i="12"/>
  <c r="Y136" i="12" s="1"/>
  <c r="M136" i="12"/>
  <c r="BF135" i="12"/>
  <c r="BE135" i="12"/>
  <c r="AB135" i="12"/>
  <c r="AA135" i="12"/>
  <c r="M135" i="12"/>
  <c r="BF134" i="12"/>
  <c r="BE134" i="12"/>
  <c r="AB134" i="12"/>
  <c r="AA134" i="12"/>
  <c r="M134" i="12"/>
  <c r="BF133" i="12"/>
  <c r="BE133" i="12"/>
  <c r="AB133" i="12"/>
  <c r="AA133" i="12"/>
  <c r="M133" i="12"/>
  <c r="BF132" i="12"/>
  <c r="BE132" i="12"/>
  <c r="AO132" i="12"/>
  <c r="AB132" i="12"/>
  <c r="AA132" i="12"/>
  <c r="Y132" i="12" s="1"/>
  <c r="M132" i="12"/>
  <c r="BF131" i="12"/>
  <c r="BE131" i="12"/>
  <c r="AO131" i="12"/>
  <c r="AB131" i="12"/>
  <c r="AA131" i="12"/>
  <c r="Y131" i="12" s="1"/>
  <c r="M131" i="12"/>
  <c r="BF130" i="12"/>
  <c r="BE130" i="12"/>
  <c r="AO130" i="12"/>
  <c r="AB130" i="12"/>
  <c r="AA130" i="12"/>
  <c r="M130" i="12"/>
  <c r="BF129" i="12"/>
  <c r="BE129" i="12"/>
  <c r="AO129" i="12"/>
  <c r="AB129" i="12"/>
  <c r="AA129" i="12"/>
  <c r="Y129" i="12" s="1"/>
  <c r="M129" i="12"/>
  <c r="BF128" i="12"/>
  <c r="BE128" i="12"/>
  <c r="AO128" i="12"/>
  <c r="AB128" i="12"/>
  <c r="AA128" i="12"/>
  <c r="Y128" i="12" s="1"/>
  <c r="M128" i="12"/>
  <c r="BF127" i="12"/>
  <c r="BE127" i="12"/>
  <c r="AO127" i="12"/>
  <c r="AB127" i="12"/>
  <c r="AA127" i="12"/>
  <c r="M127" i="12"/>
  <c r="BF126" i="12"/>
  <c r="BE126" i="12"/>
  <c r="AB126" i="12"/>
  <c r="AA126" i="12"/>
  <c r="M126" i="12"/>
  <c r="BF125" i="12"/>
  <c r="BE125" i="12"/>
  <c r="AB125" i="12"/>
  <c r="AA125" i="12"/>
  <c r="Y125" i="12" s="1"/>
  <c r="M125" i="12"/>
  <c r="BF124" i="12"/>
  <c r="BE124" i="12"/>
  <c r="AO124" i="12"/>
  <c r="AB124" i="12"/>
  <c r="AA124" i="12"/>
  <c r="Y124" i="12" s="1"/>
  <c r="M124" i="12"/>
  <c r="BF123" i="12"/>
  <c r="BE123" i="12"/>
  <c r="AO123" i="12"/>
  <c r="AB123" i="12"/>
  <c r="Y123" i="12" s="1"/>
  <c r="AA123" i="12"/>
  <c r="M123" i="12"/>
  <c r="BF122" i="12"/>
  <c r="BE122" i="12"/>
  <c r="AB122" i="12"/>
  <c r="AA122" i="12"/>
  <c r="M122" i="12"/>
  <c r="BF121" i="12"/>
  <c r="BE121" i="12"/>
  <c r="AO121" i="12"/>
  <c r="AB121" i="12"/>
  <c r="AA121" i="12"/>
  <c r="M121" i="12"/>
  <c r="BF120" i="12"/>
  <c r="BE120" i="12"/>
  <c r="AB120" i="12"/>
  <c r="AA120" i="12"/>
  <c r="Y120" i="12" s="1"/>
  <c r="M120" i="12"/>
  <c r="BF119" i="12"/>
  <c r="BE119" i="12"/>
  <c r="AO119" i="12"/>
  <c r="AB119" i="12"/>
  <c r="AA119" i="12"/>
  <c r="M119" i="12"/>
  <c r="BF118" i="12"/>
  <c r="BE118" i="12"/>
  <c r="AO118" i="12"/>
  <c r="AB118" i="12"/>
  <c r="AA118" i="12"/>
  <c r="M118" i="12"/>
  <c r="BF117" i="12"/>
  <c r="BE117" i="12"/>
  <c r="AB117" i="12"/>
  <c r="AA117" i="12"/>
  <c r="Y117" i="12" s="1"/>
  <c r="M117" i="12"/>
  <c r="BF116" i="12"/>
  <c r="BE116" i="12"/>
  <c r="AO116" i="12"/>
  <c r="AB116" i="12"/>
  <c r="AA116" i="12"/>
  <c r="Y116" i="12" s="1"/>
  <c r="M116" i="12"/>
  <c r="BF115" i="12"/>
  <c r="BE115" i="12"/>
  <c r="AB115" i="12"/>
  <c r="AA115" i="12"/>
  <c r="M115" i="12"/>
  <c r="BF114" i="12"/>
  <c r="BE114" i="12"/>
  <c r="AO114" i="12"/>
  <c r="AB114" i="12"/>
  <c r="AA114" i="12"/>
  <c r="M114" i="12"/>
  <c r="BF113" i="12"/>
  <c r="BE113" i="12"/>
  <c r="AB113" i="12"/>
  <c r="AA113" i="12"/>
  <c r="M113" i="12"/>
  <c r="BF112" i="12"/>
  <c r="BE112" i="12"/>
  <c r="AO112" i="12"/>
  <c r="AB112" i="12"/>
  <c r="AA112" i="12"/>
  <c r="Y112" i="12" s="1"/>
  <c r="M112" i="12"/>
  <c r="BF111" i="12"/>
  <c r="BE111" i="12"/>
  <c r="AB111" i="12"/>
  <c r="AA111" i="12"/>
  <c r="M111" i="12"/>
  <c r="BF110" i="12"/>
  <c r="BE110" i="12"/>
  <c r="AO110" i="12"/>
  <c r="AB110" i="12"/>
  <c r="AA110" i="12"/>
  <c r="M110" i="12"/>
  <c r="BF109" i="12"/>
  <c r="BE109" i="12"/>
  <c r="AB109" i="12"/>
  <c r="Y109" i="12" s="1"/>
  <c r="AA109" i="12"/>
  <c r="M109" i="12"/>
  <c r="BF108" i="12"/>
  <c r="BE108" i="12"/>
  <c r="AO108" i="12"/>
  <c r="AB108" i="12"/>
  <c r="AA108" i="12"/>
  <c r="Y108" i="12" s="1"/>
  <c r="M108" i="12"/>
  <c r="BF107" i="12"/>
  <c r="BE107" i="12"/>
  <c r="AB107" i="12"/>
  <c r="AA107" i="12"/>
  <c r="Y107" i="12" s="1"/>
  <c r="M107" i="12"/>
  <c r="BF106" i="12"/>
  <c r="BE106" i="12"/>
  <c r="AO106" i="12"/>
  <c r="AB106" i="12"/>
  <c r="AA106" i="12"/>
  <c r="Y106" i="12" s="1"/>
  <c r="M106" i="12"/>
  <c r="BF105" i="12"/>
  <c r="BE105" i="12"/>
  <c r="AO105" i="12"/>
  <c r="AB105" i="12"/>
  <c r="AA105" i="12"/>
  <c r="M105" i="12"/>
  <c r="BF104" i="12"/>
  <c r="BE104" i="12"/>
  <c r="AO104" i="12"/>
  <c r="AB104" i="12"/>
  <c r="AA104" i="12"/>
  <c r="Y104" i="12" s="1"/>
  <c r="M104" i="12"/>
  <c r="BF103" i="12"/>
  <c r="BE103" i="12"/>
  <c r="AO103" i="12"/>
  <c r="AB103" i="12"/>
  <c r="AA103" i="12"/>
  <c r="M103" i="12"/>
  <c r="BF102" i="12"/>
  <c r="BE102" i="12"/>
  <c r="AB102" i="12"/>
  <c r="AA102" i="12"/>
  <c r="Y102" i="12" s="1"/>
  <c r="M102" i="12"/>
  <c r="BF101" i="12"/>
  <c r="BE101" i="12"/>
  <c r="AB101" i="12"/>
  <c r="AA101" i="12"/>
  <c r="M101" i="12"/>
  <c r="BF100" i="12"/>
  <c r="BE100" i="12"/>
  <c r="AB100" i="12"/>
  <c r="AA100" i="12"/>
  <c r="Y100" i="12" s="1"/>
  <c r="M100" i="12"/>
  <c r="BF99" i="12"/>
  <c r="BE99" i="12"/>
  <c r="AO99" i="12"/>
  <c r="AB99" i="12"/>
  <c r="AA99" i="12"/>
  <c r="Y99" i="12"/>
  <c r="M99" i="12"/>
  <c r="BF98" i="12"/>
  <c r="BE98" i="12"/>
  <c r="AO98" i="12"/>
  <c r="AB98" i="12"/>
  <c r="AA98" i="12"/>
  <c r="Y98" i="12" s="1"/>
  <c r="M98" i="12"/>
  <c r="BF97" i="12"/>
  <c r="BE97" i="12"/>
  <c r="AO97" i="12"/>
  <c r="AB97" i="12"/>
  <c r="AA97" i="12"/>
  <c r="Y97" i="12" s="1"/>
  <c r="M97" i="12"/>
  <c r="BF96" i="12"/>
  <c r="BE96" i="12"/>
  <c r="AO96" i="12"/>
  <c r="AB96" i="12"/>
  <c r="AA96" i="12"/>
  <c r="M96" i="12"/>
  <c r="BF95" i="12"/>
  <c r="BE95" i="12"/>
  <c r="AO95" i="12"/>
  <c r="AB95" i="12"/>
  <c r="AA95" i="12"/>
  <c r="M95" i="12"/>
  <c r="BF94" i="12"/>
  <c r="BE94" i="12"/>
  <c r="AO94" i="12"/>
  <c r="AB94" i="12"/>
  <c r="AA94" i="12"/>
  <c r="M94" i="12"/>
  <c r="BF93" i="12"/>
  <c r="BE93" i="12"/>
  <c r="AB93" i="12"/>
  <c r="AA93" i="12"/>
  <c r="M93" i="12"/>
  <c r="BF92" i="12"/>
  <c r="BE92" i="12"/>
  <c r="AB92" i="12"/>
  <c r="AA92" i="12"/>
  <c r="Y92" i="12"/>
  <c r="M92" i="12"/>
  <c r="BF91" i="12"/>
  <c r="BE91" i="12"/>
  <c r="AB91" i="12"/>
  <c r="AA91" i="12"/>
  <c r="Y91" i="12" s="1"/>
  <c r="M91" i="12"/>
  <c r="BF90" i="12"/>
  <c r="BE90" i="12"/>
  <c r="AO90" i="12"/>
  <c r="AB90" i="12"/>
  <c r="AA90" i="12"/>
  <c r="Y90" i="12" s="1"/>
  <c r="M90" i="12"/>
  <c r="BF89" i="12"/>
  <c r="BE89" i="12"/>
  <c r="AO89" i="12"/>
  <c r="AB89" i="12"/>
  <c r="AA89" i="12"/>
  <c r="M89" i="12"/>
  <c r="BF88" i="12"/>
  <c r="BE88" i="12"/>
  <c r="AB88" i="12"/>
  <c r="AA88" i="12"/>
  <c r="M88" i="12"/>
  <c r="BF87" i="12"/>
  <c r="BE87" i="12"/>
  <c r="AB87" i="12"/>
  <c r="AA87" i="12"/>
  <c r="Y87" i="12" s="1"/>
  <c r="M87" i="12"/>
  <c r="BF86" i="12"/>
  <c r="BE86" i="12"/>
  <c r="AB86" i="12"/>
  <c r="AA86" i="12"/>
  <c r="M86" i="12"/>
  <c r="BF85" i="12"/>
  <c r="BE85" i="12"/>
  <c r="AB85" i="12"/>
  <c r="AA85" i="12"/>
  <c r="M85" i="12"/>
  <c r="BF84" i="12"/>
  <c r="BE84" i="12"/>
  <c r="AO84" i="12"/>
  <c r="AB84" i="12"/>
  <c r="Y84" i="12" s="1"/>
  <c r="AA84" i="12"/>
  <c r="M84" i="12"/>
  <c r="BF83" i="12"/>
  <c r="BE83" i="12"/>
  <c r="AO83" i="12"/>
  <c r="AB83" i="12"/>
  <c r="AA83" i="12"/>
  <c r="Y83" i="12" s="1"/>
  <c r="M83" i="12"/>
  <c r="BF82" i="12"/>
  <c r="BE82" i="12"/>
  <c r="AB82" i="12"/>
  <c r="AA82" i="12"/>
  <c r="Y82" i="12" s="1"/>
  <c r="M82" i="12"/>
  <c r="BF81" i="12"/>
  <c r="BE81" i="12"/>
  <c r="AB81" i="12"/>
  <c r="AA81" i="12"/>
  <c r="M81" i="12"/>
  <c r="BF80" i="12"/>
  <c r="BE80" i="12"/>
  <c r="AB80" i="12"/>
  <c r="AA80" i="12"/>
  <c r="M80" i="12"/>
  <c r="BF79" i="12"/>
  <c r="BE79" i="12"/>
  <c r="AB79" i="12"/>
  <c r="AA79" i="12"/>
  <c r="M79" i="12"/>
  <c r="BF78" i="12"/>
  <c r="BE78" i="12"/>
  <c r="AB78" i="12"/>
  <c r="AA78" i="12"/>
  <c r="M78" i="12"/>
  <c r="BF77" i="12"/>
  <c r="BE77" i="12"/>
  <c r="AO77" i="12"/>
  <c r="AB77" i="12"/>
  <c r="AA77" i="12"/>
  <c r="M77" i="12"/>
  <c r="BF76" i="12"/>
  <c r="BE76" i="12"/>
  <c r="AO76" i="12"/>
  <c r="AB76" i="12"/>
  <c r="Y76" i="12" s="1"/>
  <c r="AA76" i="12"/>
  <c r="M76" i="12"/>
  <c r="BF75" i="12"/>
  <c r="BE75" i="12"/>
  <c r="AB75" i="12"/>
  <c r="AA75" i="12"/>
  <c r="Y75" i="12" s="1"/>
  <c r="M75" i="12"/>
  <c r="BF74" i="12"/>
  <c r="BE74" i="12"/>
  <c r="AB74" i="12"/>
  <c r="AA74" i="12"/>
  <c r="Y74" i="12" s="1"/>
  <c r="M74" i="12"/>
  <c r="BF73" i="12"/>
  <c r="BE73" i="12"/>
  <c r="AO73" i="12"/>
  <c r="AB73" i="12"/>
  <c r="AA73" i="12"/>
  <c r="M73" i="12"/>
  <c r="BF72" i="12"/>
  <c r="BE72" i="12"/>
  <c r="AO72" i="12"/>
  <c r="AB72" i="12"/>
  <c r="AA72" i="12"/>
  <c r="M72" i="12"/>
  <c r="BF71" i="12"/>
  <c r="BE71" i="12"/>
  <c r="AB71" i="12"/>
  <c r="AA71" i="12"/>
  <c r="Y71" i="12" s="1"/>
  <c r="M71" i="12"/>
  <c r="BF70" i="12"/>
  <c r="BE70" i="12"/>
  <c r="AB70" i="12"/>
  <c r="AA70" i="12"/>
  <c r="Y70" i="12" s="1"/>
  <c r="M70" i="12"/>
  <c r="BF69" i="12"/>
  <c r="BE69" i="12"/>
  <c r="AO69" i="12"/>
  <c r="AB69" i="12"/>
  <c r="AA69" i="12"/>
  <c r="M69" i="12"/>
  <c r="BF68" i="12"/>
  <c r="BE68" i="12"/>
  <c r="AO68" i="12"/>
  <c r="AB68" i="12"/>
  <c r="Y68" i="12" s="1"/>
  <c r="AA68" i="12"/>
  <c r="M68" i="12"/>
  <c r="BF67" i="12"/>
  <c r="BE67" i="12"/>
  <c r="AO67" i="12"/>
  <c r="AB67" i="12"/>
  <c r="Y67" i="12" s="1"/>
  <c r="AA67" i="12"/>
  <c r="M67" i="12"/>
  <c r="BF66" i="12"/>
  <c r="BE66" i="12"/>
  <c r="AO66" i="12"/>
  <c r="AB66" i="12"/>
  <c r="AA66" i="12"/>
  <c r="M66" i="12"/>
  <c r="BF65" i="12"/>
  <c r="BE65" i="12"/>
  <c r="AO65" i="12"/>
  <c r="AB65" i="12"/>
  <c r="AA65" i="12"/>
  <c r="Y65" i="12" s="1"/>
  <c r="M65" i="12"/>
  <c r="BF64" i="12"/>
  <c r="BE64" i="12"/>
  <c r="AO64" i="12"/>
  <c r="AB64" i="12"/>
  <c r="AA64" i="12"/>
  <c r="M64" i="12"/>
  <c r="BF63" i="12"/>
  <c r="BE63" i="12"/>
  <c r="AB63" i="12"/>
  <c r="AA63" i="12"/>
  <c r="Y63" i="12" s="1"/>
  <c r="M63" i="12"/>
  <c r="BF62" i="12"/>
  <c r="BE62" i="12"/>
  <c r="AB62" i="12"/>
  <c r="AA62" i="12"/>
  <c r="Y62" i="12" s="1"/>
  <c r="M62" i="12"/>
  <c r="BF61" i="12"/>
  <c r="BE61" i="12"/>
  <c r="AB61" i="12"/>
  <c r="AA61" i="12"/>
  <c r="M61" i="12"/>
  <c r="BF60" i="12"/>
  <c r="BE60" i="12"/>
  <c r="AB60" i="12"/>
  <c r="AA60" i="12"/>
  <c r="M60" i="12"/>
  <c r="BF59" i="12"/>
  <c r="BE59" i="12"/>
  <c r="AO59" i="12"/>
  <c r="AB59" i="12"/>
  <c r="Y59" i="12" s="1"/>
  <c r="AA59" i="12"/>
  <c r="M59" i="12"/>
  <c r="BF58" i="12"/>
  <c r="BE58" i="12"/>
  <c r="AO58" i="12"/>
  <c r="AB58" i="12"/>
  <c r="AA58" i="12"/>
  <c r="M58" i="12"/>
  <c r="BF57" i="12"/>
  <c r="BE57" i="12"/>
  <c r="AB57" i="12"/>
  <c r="AA57" i="12"/>
  <c r="M57" i="12"/>
  <c r="BF56" i="12"/>
  <c r="BE56" i="12"/>
  <c r="AO56" i="12"/>
  <c r="AB56" i="12"/>
  <c r="AA56" i="12"/>
  <c r="Y56" i="12" s="1"/>
  <c r="M56" i="12"/>
  <c r="BF55" i="12"/>
  <c r="BE55" i="12"/>
  <c r="AB55" i="12"/>
  <c r="AA55" i="12"/>
  <c r="M55" i="12"/>
  <c r="BF54" i="12"/>
  <c r="BE54" i="12"/>
  <c r="AO54" i="12"/>
  <c r="AB54" i="12"/>
  <c r="AA54" i="12"/>
  <c r="M54" i="12"/>
  <c r="BF53" i="12"/>
  <c r="BE53" i="12"/>
  <c r="AO53" i="12"/>
  <c r="AB53" i="12"/>
  <c r="AA53" i="12"/>
  <c r="M53" i="12"/>
  <c r="BF52" i="12"/>
  <c r="BE52" i="12"/>
  <c r="AO52" i="12"/>
  <c r="AB52" i="12"/>
  <c r="AA52" i="12"/>
  <c r="M52" i="12"/>
  <c r="BF51" i="12"/>
  <c r="BE51" i="12"/>
  <c r="AB51" i="12"/>
  <c r="AA51" i="12"/>
  <c r="M51" i="12"/>
  <c r="BF50" i="12"/>
  <c r="BE50" i="12"/>
  <c r="AO50" i="12"/>
  <c r="AB50" i="12"/>
  <c r="AA50" i="12"/>
  <c r="Y50" i="12" s="1"/>
  <c r="M50" i="12"/>
  <c r="BF49" i="12"/>
  <c r="BE49" i="12"/>
  <c r="AB49" i="12"/>
  <c r="AA49" i="12"/>
  <c r="M49" i="12"/>
  <c r="BF48" i="12"/>
  <c r="BE48" i="12"/>
  <c r="AO48" i="12"/>
  <c r="AB48" i="12"/>
  <c r="AA48" i="12"/>
  <c r="M48" i="12"/>
  <c r="BF47" i="12"/>
  <c r="BE47" i="12"/>
  <c r="AO47" i="12"/>
  <c r="AB47" i="12"/>
  <c r="AA47" i="12"/>
  <c r="M47" i="12"/>
  <c r="BF46" i="12"/>
  <c r="BE46" i="12"/>
  <c r="AO46" i="12"/>
  <c r="AB46" i="12"/>
  <c r="AA46" i="12"/>
  <c r="M46" i="12"/>
  <c r="BF45" i="12"/>
  <c r="BE45" i="12"/>
  <c r="AO45" i="12"/>
  <c r="AB45" i="12"/>
  <c r="AA45" i="12"/>
  <c r="Y45" i="12" s="1"/>
  <c r="M45" i="12"/>
  <c r="BF44" i="12"/>
  <c r="BE44" i="12"/>
  <c r="AB44" i="12"/>
  <c r="AA44" i="12"/>
  <c r="M44" i="12"/>
  <c r="BF43" i="12"/>
  <c r="BE43" i="12"/>
  <c r="AB43" i="12"/>
  <c r="AA43" i="12"/>
  <c r="M43" i="12"/>
  <c r="BF42" i="12"/>
  <c r="BE42" i="12"/>
  <c r="AO42" i="12"/>
  <c r="AB42" i="12"/>
  <c r="AA42" i="12"/>
  <c r="Y42" i="12" s="1"/>
  <c r="M42" i="12"/>
  <c r="BF41" i="12"/>
  <c r="BE41" i="12"/>
  <c r="AB41" i="12"/>
  <c r="AA41" i="12"/>
  <c r="M41" i="12"/>
  <c r="BF40" i="12"/>
  <c r="BE40" i="12"/>
  <c r="AO40" i="12"/>
  <c r="AB40" i="12"/>
  <c r="AA40" i="12"/>
  <c r="M40" i="12"/>
  <c r="BF39" i="12"/>
  <c r="BE39" i="12"/>
  <c r="AO39" i="12"/>
  <c r="AB39" i="12"/>
  <c r="AA39" i="12"/>
  <c r="M39" i="12"/>
  <c r="BF38" i="12"/>
  <c r="BE38" i="12"/>
  <c r="AB38" i="12"/>
  <c r="AA38" i="12"/>
  <c r="M38" i="12"/>
  <c r="BF37" i="12"/>
  <c r="BE37" i="12"/>
  <c r="AO37" i="12"/>
  <c r="AB37" i="12"/>
  <c r="AA37" i="12"/>
  <c r="Y37" i="12" s="1"/>
  <c r="M37" i="12"/>
  <c r="BF36" i="12"/>
  <c r="BE36" i="12"/>
  <c r="AO36" i="12"/>
  <c r="AB36" i="12"/>
  <c r="AA36" i="12"/>
  <c r="M36" i="12"/>
  <c r="BF35" i="12"/>
  <c r="BE35" i="12"/>
  <c r="AO35" i="12"/>
  <c r="AB35" i="12"/>
  <c r="AA35" i="12"/>
  <c r="M35" i="12"/>
  <c r="BF34" i="12"/>
  <c r="BE34" i="12"/>
  <c r="AB34" i="12"/>
  <c r="AA34" i="12"/>
  <c r="Y34" i="12" s="1"/>
  <c r="M34" i="12"/>
  <c r="BF33" i="12"/>
  <c r="BE33" i="12"/>
  <c r="AB33" i="12"/>
  <c r="AA33" i="12"/>
  <c r="Y33" i="12" s="1"/>
  <c r="M33" i="12"/>
  <c r="BF32" i="12"/>
  <c r="BE32" i="12"/>
  <c r="AO32" i="12"/>
  <c r="AB32" i="12"/>
  <c r="AA32" i="12"/>
  <c r="M32" i="12"/>
  <c r="BF31" i="12"/>
  <c r="BE31" i="12"/>
  <c r="AO31" i="12"/>
  <c r="AB31" i="12"/>
  <c r="Y31" i="12" s="1"/>
  <c r="AA31" i="12"/>
  <c r="M31" i="12"/>
  <c r="BF30" i="12"/>
  <c r="BE30" i="12"/>
  <c r="AB30" i="12"/>
  <c r="AA30" i="12"/>
  <c r="M30" i="12"/>
  <c r="BF29" i="12"/>
  <c r="BE29" i="12"/>
  <c r="AO29" i="12"/>
  <c r="AB29" i="12"/>
  <c r="AA29" i="12"/>
  <c r="Y29" i="12"/>
  <c r="M29" i="12"/>
  <c r="BF28" i="12"/>
  <c r="BE28" i="12"/>
  <c r="AB28" i="12"/>
  <c r="AA28" i="12"/>
  <c r="Y28" i="12" s="1"/>
  <c r="M28" i="12"/>
  <c r="BF27" i="12"/>
  <c r="BE27" i="12"/>
  <c r="AO27" i="12"/>
  <c r="AB27" i="12"/>
  <c r="AA27" i="12"/>
  <c r="M27" i="12"/>
  <c r="BF26" i="12"/>
  <c r="BE26" i="12"/>
  <c r="AO26" i="12"/>
  <c r="AB26" i="12"/>
  <c r="AA26" i="12"/>
  <c r="Y26" i="12" s="1"/>
  <c r="M26" i="12"/>
  <c r="BF25" i="12"/>
  <c r="BE25" i="12"/>
  <c r="AO25" i="12"/>
  <c r="AB25" i="12"/>
  <c r="AA25" i="12"/>
  <c r="M25" i="12"/>
  <c r="BF24" i="12"/>
  <c r="BE24" i="12"/>
  <c r="AB24" i="12"/>
  <c r="AA24" i="12"/>
  <c r="Y24" i="12" s="1"/>
  <c r="M24" i="12"/>
  <c r="BF23" i="12"/>
  <c r="BE23" i="12"/>
  <c r="AB23" i="12"/>
  <c r="AA23" i="12"/>
  <c r="Y23" i="12" s="1"/>
  <c r="M23" i="12"/>
  <c r="BF22" i="12"/>
  <c r="BE22" i="12"/>
  <c r="AB22" i="12"/>
  <c r="AA22" i="12"/>
  <c r="M22" i="12"/>
  <c r="BF21" i="12"/>
  <c r="BE21" i="12"/>
  <c r="AO21" i="12"/>
  <c r="AB21" i="12"/>
  <c r="AA21" i="12"/>
  <c r="Y21" i="12" s="1"/>
  <c r="M21" i="12"/>
  <c r="BF20" i="12"/>
  <c r="BE20" i="12"/>
  <c r="AO20" i="12"/>
  <c r="AB20" i="12"/>
  <c r="AA20" i="12"/>
  <c r="Y20" i="12" s="1"/>
  <c r="M20" i="12"/>
  <c r="BF19" i="12"/>
  <c r="BE19" i="12"/>
  <c r="AO19" i="12"/>
  <c r="AB19" i="12"/>
  <c r="Y19" i="12" s="1"/>
  <c r="AA19" i="12"/>
  <c r="M19" i="12"/>
  <c r="BF18" i="12"/>
  <c r="BE18" i="12"/>
  <c r="AO18" i="12"/>
  <c r="AB18" i="12"/>
  <c r="AA18" i="12"/>
  <c r="M18" i="12"/>
  <c r="BF17" i="12"/>
  <c r="BE17" i="12"/>
  <c r="AO17" i="12"/>
  <c r="AB17" i="12"/>
  <c r="AA17" i="12"/>
  <c r="M17" i="12"/>
  <c r="BF16" i="12"/>
  <c r="BE16" i="12"/>
  <c r="AB16" i="12"/>
  <c r="AA16" i="12"/>
  <c r="Y16" i="12" s="1"/>
  <c r="M16" i="12"/>
  <c r="BF15" i="12"/>
  <c r="BE15" i="12"/>
  <c r="AB15" i="12"/>
  <c r="AA15" i="12"/>
  <c r="Y15" i="12"/>
  <c r="M15" i="12"/>
  <c r="BF14" i="12"/>
  <c r="BE14" i="12"/>
  <c r="AB14" i="12"/>
  <c r="AA14" i="12"/>
  <c r="M14" i="12"/>
  <c r="BF13" i="12"/>
  <c r="BE13" i="12"/>
  <c r="AB13" i="12"/>
  <c r="AA13" i="12"/>
  <c r="Y13" i="12"/>
  <c r="M13" i="12"/>
  <c r="BF12" i="12"/>
  <c r="BE12" i="12"/>
  <c r="AO12" i="12"/>
  <c r="AB12" i="12"/>
  <c r="AA12" i="12"/>
  <c r="Y12" i="12" s="1"/>
  <c r="M12" i="12"/>
  <c r="BF11" i="12"/>
  <c r="BE11" i="12"/>
  <c r="AO11" i="12"/>
  <c r="AB11" i="12"/>
  <c r="AA11" i="12"/>
  <c r="M11" i="12"/>
  <c r="BF10" i="12"/>
  <c r="BE10" i="12"/>
  <c r="AB10" i="12"/>
  <c r="AA10" i="12"/>
  <c r="Y10" i="12" s="1"/>
  <c r="M10" i="12"/>
  <c r="AO148" i="12" l="1"/>
  <c r="AO179" i="12"/>
  <c r="AO187" i="12"/>
  <c r="AO390" i="12"/>
  <c r="AO438" i="12"/>
  <c r="AO448" i="12"/>
  <c r="Y488" i="12"/>
  <c r="Y38" i="12"/>
  <c r="Y46" i="12"/>
  <c r="AO60" i="12"/>
  <c r="AO92" i="12"/>
  <c r="AO16" i="12"/>
  <c r="Y27" i="12"/>
  <c r="AO30" i="12"/>
  <c r="Y36" i="12"/>
  <c r="AO38" i="12"/>
  <c r="Y54" i="12"/>
  <c r="AO57" i="12"/>
  <c r="Y69" i="12"/>
  <c r="AO71" i="12"/>
  <c r="Y77" i="12"/>
  <c r="AO79" i="12"/>
  <c r="Y85" i="12"/>
  <c r="AO87" i="12"/>
  <c r="AO122" i="12"/>
  <c r="Y192" i="12"/>
  <c r="Y242" i="12"/>
  <c r="AO295" i="12"/>
  <c r="Y332" i="12"/>
  <c r="Y341" i="12"/>
  <c r="Y351" i="12"/>
  <c r="Y375" i="12"/>
  <c r="Y400" i="12"/>
  <c r="Y409" i="12"/>
  <c r="Y417" i="12"/>
  <c r="AO446" i="12"/>
  <c r="Y464" i="12"/>
  <c r="AO499" i="12"/>
  <c r="Y57" i="12"/>
  <c r="Y11" i="12"/>
  <c r="AO14" i="12"/>
  <c r="AO15" i="12"/>
  <c r="Y25" i="12"/>
  <c r="AO28" i="12"/>
  <c r="Y35" i="12"/>
  <c r="Y43" i="12"/>
  <c r="Y52" i="12"/>
  <c r="Y53" i="12"/>
  <c r="AO55" i="12"/>
  <c r="Y66" i="12"/>
  <c r="AO78" i="12"/>
  <c r="AO86" i="12"/>
  <c r="AO101" i="12"/>
  <c r="Y127" i="12"/>
  <c r="Y138" i="12"/>
  <c r="Y151" i="12"/>
  <c r="AO200" i="12"/>
  <c r="AO284" i="12"/>
  <c r="Y290" i="12"/>
  <c r="AO293" i="12"/>
  <c r="Y299" i="12"/>
  <c r="AO303" i="12"/>
  <c r="AO305" i="12"/>
  <c r="Y339" i="12"/>
  <c r="Y361" i="12"/>
  <c r="Y384" i="12"/>
  <c r="Y385" i="12"/>
  <c r="AO386" i="12"/>
  <c r="AO400" i="12"/>
  <c r="AO409" i="12"/>
  <c r="Y432" i="12"/>
  <c r="Y442" i="12"/>
  <c r="AO453" i="12"/>
  <c r="Y471" i="12"/>
  <c r="Y472" i="12"/>
  <c r="AO486" i="12"/>
  <c r="Y495" i="12"/>
  <c r="AO497" i="12"/>
  <c r="AO498" i="12"/>
  <c r="AO195" i="12"/>
  <c r="Y181" i="12"/>
  <c r="Y226" i="12"/>
  <c r="AO230" i="12"/>
  <c r="Y239" i="12"/>
  <c r="AO263" i="12"/>
  <c r="Y270" i="12"/>
  <c r="AO272" i="12"/>
  <c r="Y298" i="12"/>
  <c r="AO300" i="12"/>
  <c r="AO301" i="12"/>
  <c r="AO320" i="12"/>
  <c r="Y327" i="12"/>
  <c r="AO331" i="12"/>
  <c r="AO340" i="12"/>
  <c r="Y381" i="12"/>
  <c r="AO385" i="12"/>
  <c r="Y394" i="12"/>
  <c r="AO397" i="12"/>
  <c r="Y406" i="12"/>
  <c r="Y414" i="12"/>
  <c r="AO425" i="12"/>
  <c r="AO433" i="12"/>
  <c r="AO443" i="12"/>
  <c r="AO452" i="12"/>
  <c r="Y460" i="12"/>
  <c r="Y470" i="12"/>
  <c r="AO484" i="12"/>
  <c r="AO485" i="12"/>
  <c r="Y493" i="12"/>
  <c r="AO496" i="12"/>
  <c r="AO505" i="12"/>
  <c r="AO91" i="12"/>
  <c r="AO296" i="12"/>
  <c r="AO13" i="12"/>
  <c r="Y22" i="12"/>
  <c r="AO44" i="12"/>
  <c r="Y51" i="12"/>
  <c r="AO109" i="12"/>
  <c r="Y135" i="12"/>
  <c r="AO163" i="12"/>
  <c r="AO10" i="12"/>
  <c r="Y18" i="12"/>
  <c r="AO22" i="12"/>
  <c r="AO23" i="12"/>
  <c r="AO24" i="12"/>
  <c r="Y32" i="12"/>
  <c r="AO34" i="12"/>
  <c r="Y40" i="12"/>
  <c r="Y48" i="12"/>
  <c r="AO51" i="12"/>
  <c r="Y60" i="12"/>
  <c r="Y61" i="12"/>
  <c r="AO62" i="12"/>
  <c r="Y73" i="12"/>
  <c r="Y105" i="12"/>
  <c r="Y114" i="12"/>
  <c r="Y115" i="12"/>
  <c r="Y147" i="12"/>
  <c r="AO162" i="12"/>
  <c r="AO172" i="12"/>
  <c r="Y204" i="12"/>
  <c r="Y212" i="12"/>
  <c r="Y235" i="12"/>
  <c r="Y249" i="12"/>
  <c r="Y259" i="12"/>
  <c r="AO261" i="12"/>
  <c r="Y267" i="12"/>
  <c r="AO270" i="12"/>
  <c r="AO281" i="12"/>
  <c r="Y288" i="12"/>
  <c r="AO289" i="12"/>
  <c r="Y296" i="12"/>
  <c r="AO298" i="12"/>
  <c r="Y310" i="12"/>
  <c r="Y325" i="12"/>
  <c r="AO327" i="12"/>
  <c r="AO328" i="12"/>
  <c r="Y335" i="12"/>
  <c r="AO337" i="12"/>
  <c r="Y345" i="12"/>
  <c r="Y356" i="12"/>
  <c r="AO371" i="12"/>
  <c r="Y379" i="12"/>
  <c r="AO381" i="12"/>
  <c r="AO384" i="12"/>
  <c r="Y390" i="12"/>
  <c r="Y391" i="12"/>
  <c r="Y412" i="12"/>
  <c r="AO422" i="12"/>
  <c r="Y429" i="12"/>
  <c r="AO431" i="12"/>
  <c r="Y439" i="12"/>
  <c r="Y449" i="12"/>
  <c r="AO450" i="12"/>
  <c r="Y467" i="12"/>
  <c r="AO470" i="12"/>
  <c r="AO471" i="12"/>
  <c r="Y480" i="12"/>
  <c r="AO494" i="12"/>
  <c r="AO33" i="12"/>
  <c r="Y39" i="12"/>
  <c r="AO41" i="12"/>
  <c r="Y47" i="12"/>
  <c r="AO49" i="12"/>
  <c r="Y58" i="12"/>
  <c r="AO61" i="12"/>
  <c r="Y80" i="12"/>
  <c r="AO82" i="12"/>
  <c r="Y88" i="12"/>
  <c r="AO107" i="12"/>
  <c r="Y113" i="12"/>
  <c r="AO115" i="12"/>
  <c r="Y122" i="12"/>
  <c r="AO135" i="12"/>
  <c r="Y145" i="12"/>
  <c r="Y159" i="12"/>
  <c r="AO161" i="12"/>
  <c r="Y168" i="12"/>
  <c r="AO171" i="12"/>
  <c r="Y177" i="12"/>
  <c r="AO180" i="12"/>
  <c r="Y186" i="12"/>
  <c r="AO188" i="12"/>
  <c r="Y194" i="12"/>
  <c r="AO196" i="12"/>
  <c r="AO205" i="12"/>
  <c r="Y211" i="12"/>
  <c r="Y221" i="12"/>
  <c r="AO225" i="12"/>
  <c r="Y234" i="12"/>
  <c r="AO237" i="12"/>
  <c r="AO238" i="12"/>
  <c r="Y256" i="12"/>
  <c r="AO269" i="12"/>
  <c r="Y275" i="12"/>
  <c r="Y286" i="12"/>
  <c r="AO288" i="12"/>
  <c r="Y306" i="12"/>
  <c r="AO326" i="12"/>
  <c r="AO336" i="12"/>
  <c r="AO346" i="12"/>
  <c r="Y355" i="12"/>
  <c r="AO358" i="12"/>
  <c r="Y365" i="12"/>
  <c r="AO370" i="12"/>
  <c r="AO380" i="12"/>
  <c r="Y388" i="12"/>
  <c r="AO393" i="12"/>
  <c r="Y402" i="12"/>
  <c r="AO404" i="12"/>
  <c r="AO405" i="12"/>
  <c r="Y411" i="12"/>
  <c r="AO413" i="12"/>
  <c r="AO421" i="12"/>
  <c r="AO430" i="12"/>
  <c r="Y436" i="12"/>
  <c r="Y446" i="12"/>
  <c r="AO449" i="12"/>
  <c r="Y455" i="12"/>
  <c r="Y456" i="12"/>
  <c r="Y457" i="12"/>
  <c r="AO459" i="12"/>
  <c r="AO468" i="12"/>
  <c r="Y477" i="12"/>
  <c r="AO481" i="12"/>
  <c r="AO492" i="12"/>
  <c r="AO501" i="12"/>
  <c r="AO502" i="12"/>
  <c r="Y14" i="12"/>
  <c r="Y17" i="12"/>
  <c r="AO43" i="12"/>
  <c r="Y55" i="12"/>
  <c r="Y72" i="12"/>
  <c r="Y78" i="12"/>
  <c r="AO80" i="12"/>
  <c r="AO85" i="12"/>
  <c r="Y96" i="12"/>
  <c r="Y103" i="12"/>
  <c r="AO111" i="12"/>
  <c r="AO113" i="12"/>
  <c r="AO154" i="12"/>
  <c r="Y173" i="12"/>
  <c r="Y175" i="12"/>
  <c r="Y197" i="12"/>
  <c r="Y251" i="12"/>
  <c r="Y295" i="12"/>
  <c r="Y297" i="12"/>
  <c r="AO299" i="12"/>
  <c r="Y324" i="12"/>
  <c r="Y326" i="12"/>
  <c r="Y334" i="12"/>
  <c r="Y343" i="12"/>
  <c r="Y370" i="12"/>
  <c r="Y401" i="12"/>
  <c r="Y422" i="12"/>
  <c r="Y428" i="12"/>
  <c r="Y430" i="12"/>
  <c r="Y454" i="12"/>
  <c r="Y486" i="12"/>
  <c r="Y494" i="12"/>
  <c r="Y498" i="12"/>
  <c r="Y502" i="12"/>
  <c r="Y503" i="12"/>
  <c r="Y506" i="12"/>
  <c r="Y139" i="12"/>
  <c r="Y142" i="12"/>
  <c r="Y149" i="12"/>
  <c r="AO198" i="12"/>
  <c r="AO215" i="12"/>
  <c r="Y399" i="12"/>
  <c r="AO402" i="12"/>
  <c r="Y434" i="12"/>
  <c r="Y463" i="12"/>
  <c r="AO465" i="12"/>
  <c r="Y30" i="12"/>
  <c r="Y89" i="12"/>
  <c r="Y94" i="12"/>
  <c r="AO145" i="12"/>
  <c r="Y167" i="12"/>
  <c r="AO279" i="12"/>
  <c r="Y287" i="12"/>
  <c r="AO294" i="12"/>
  <c r="Y314" i="12"/>
  <c r="Y318" i="12"/>
  <c r="Y321" i="12"/>
  <c r="Y322" i="12"/>
  <c r="AO334" i="12"/>
  <c r="Y346" i="12"/>
  <c r="Y367" i="12"/>
  <c r="AO406" i="12"/>
  <c r="Y418" i="12"/>
  <c r="Y426" i="12"/>
  <c r="AO437" i="12"/>
  <c r="Y450" i="12"/>
  <c r="Y458" i="12"/>
  <c r="Y476" i="12"/>
  <c r="Y478" i="12"/>
  <c r="Y482" i="12"/>
  <c r="Y483" i="12"/>
  <c r="Y490" i="12"/>
  <c r="Y491" i="12"/>
  <c r="Y101" i="12"/>
  <c r="Y130" i="12"/>
  <c r="Y134" i="12"/>
  <c r="Y162" i="12"/>
  <c r="Y263" i="12"/>
  <c r="AO325" i="12"/>
  <c r="AO347" i="12"/>
  <c r="AO350" i="12"/>
  <c r="AO463" i="12"/>
  <c r="AO506" i="12"/>
  <c r="Y41" i="12"/>
  <c r="AO74" i="12"/>
  <c r="AO75" i="12"/>
  <c r="Y93" i="12"/>
  <c r="Y121" i="12"/>
  <c r="AO170" i="12"/>
  <c r="AO194" i="12"/>
  <c r="Y283" i="12"/>
  <c r="Y44" i="12"/>
  <c r="Y81" i="12"/>
  <c r="AO88" i="12"/>
  <c r="Y126" i="12"/>
  <c r="Y133" i="12"/>
  <c r="Y155" i="12"/>
  <c r="Y165" i="12"/>
  <c r="Y207" i="12"/>
  <c r="Y261" i="12"/>
  <c r="AO287" i="12"/>
  <c r="Y300" i="12"/>
  <c r="Y410" i="12"/>
  <c r="AO417" i="12"/>
  <c r="AO482" i="12"/>
  <c r="AO490" i="12"/>
  <c r="Y49" i="12"/>
  <c r="AO100" i="12"/>
  <c r="Y111" i="12"/>
  <c r="Y180" i="12"/>
  <c r="AO181" i="12"/>
  <c r="AO192" i="12"/>
  <c r="Y304" i="12"/>
  <c r="AO313" i="12"/>
  <c r="Y466" i="12"/>
  <c r="AO479" i="12"/>
  <c r="Y79" i="12"/>
  <c r="AO81" i="12"/>
  <c r="AO120" i="12"/>
  <c r="Y144" i="12"/>
  <c r="Y146" i="12"/>
  <c r="Y150" i="12"/>
  <c r="Y202" i="12"/>
  <c r="Y205" i="12"/>
  <c r="Y215" i="12"/>
  <c r="AO266" i="12"/>
  <c r="Y279" i="12"/>
  <c r="Y280" i="12"/>
  <c r="Y378" i="12"/>
  <c r="AO467" i="12"/>
  <c r="AO469" i="12"/>
  <c r="AO473" i="12"/>
  <c r="AC188" i="13"/>
  <c r="AS232" i="13"/>
  <c r="AC252" i="13"/>
  <c r="AS256" i="13"/>
  <c r="AC276" i="13"/>
  <c r="AC292" i="13"/>
  <c r="AC308" i="13"/>
  <c r="AC324" i="13"/>
  <c r="AS363" i="13"/>
  <c r="AS379" i="13"/>
  <c r="AS427" i="13"/>
  <c r="AS184" i="13"/>
  <c r="AC236" i="13"/>
  <c r="AS248" i="13"/>
  <c r="AC284" i="13"/>
  <c r="AC300" i="13"/>
  <c r="AC316" i="13"/>
  <c r="AC332" i="13"/>
  <c r="AS347" i="13"/>
  <c r="AS371" i="13"/>
  <c r="AS387" i="13"/>
  <c r="AS411" i="13"/>
  <c r="AS443" i="13"/>
  <c r="AS176" i="13"/>
  <c r="AC196" i="13"/>
  <c r="AS200" i="13"/>
  <c r="AC212" i="13"/>
  <c r="AS216" i="13"/>
  <c r="AC228" i="13"/>
  <c r="AS240" i="13"/>
  <c r="AC260" i="13"/>
  <c r="AS264" i="13"/>
  <c r="AC340" i="13"/>
  <c r="AS355" i="13"/>
  <c r="AS395" i="13"/>
  <c r="AS419" i="13"/>
  <c r="AS451" i="13"/>
  <c r="AC476" i="13"/>
  <c r="Y86" i="12"/>
  <c r="AO93" i="12"/>
  <c r="Y95" i="12"/>
  <c r="AO102" i="12"/>
  <c r="AO133" i="12"/>
  <c r="AO134" i="12"/>
  <c r="AO149" i="12"/>
  <c r="AO150" i="12"/>
  <c r="AO165" i="12"/>
  <c r="AO166" i="12"/>
  <c r="AO193" i="12"/>
  <c r="AO202" i="12"/>
  <c r="Y64" i="12"/>
  <c r="AO70" i="12"/>
  <c r="Y118" i="12"/>
  <c r="AO125" i="12"/>
  <c r="AO126" i="12"/>
  <c r="AO141" i="12"/>
  <c r="AO142" i="12"/>
  <c r="AO157" i="12"/>
  <c r="AO158" i="12"/>
  <c r="AO175" i="12"/>
  <c r="Y184" i="12"/>
  <c r="AO63" i="12"/>
  <c r="Y110" i="12"/>
  <c r="AO117" i="12"/>
  <c r="Y119" i="12"/>
  <c r="Y183" i="12"/>
  <c r="AO206" i="12"/>
  <c r="Y255" i="12"/>
  <c r="Y294" i="12"/>
  <c r="Y311" i="12"/>
  <c r="Y319" i="12"/>
  <c r="Y199" i="12"/>
  <c r="AO222" i="12"/>
  <c r="Y277" i="12"/>
  <c r="AO306" i="12"/>
  <c r="Y191" i="12"/>
  <c r="AO214" i="12"/>
  <c r="Y250" i="12"/>
  <c r="AO260" i="12"/>
  <c r="Y266" i="12"/>
  <c r="AO273" i="12"/>
  <c r="AO314" i="12"/>
  <c r="AO190" i="12"/>
  <c r="Y231" i="12"/>
  <c r="Y247" i="12"/>
  <c r="AO249" i="12"/>
  <c r="Y258" i="12"/>
  <c r="AO265" i="12"/>
  <c r="Y315" i="12"/>
  <c r="AO317" i="12"/>
  <c r="AO354" i="12"/>
  <c r="Y363" i="12"/>
  <c r="Y382" i="12"/>
  <c r="AO389" i="12"/>
  <c r="AO394" i="12"/>
  <c r="Y427" i="12"/>
  <c r="AO426" i="12"/>
  <c r="Y451" i="12"/>
  <c r="Y331" i="12"/>
  <c r="AO341" i="12"/>
  <c r="Y350" i="12"/>
  <c r="Y291" i="12"/>
  <c r="Y366" i="12"/>
  <c r="AO373" i="12"/>
  <c r="AO378" i="12"/>
  <c r="Y398" i="12"/>
  <c r="AO434" i="12"/>
  <c r="Y459" i="12"/>
  <c r="AO474" i="12"/>
  <c r="AO290" i="12"/>
  <c r="Y307" i="12"/>
  <c r="AO309" i="12"/>
  <c r="AO338" i="12"/>
  <c r="Y347" i="12"/>
  <c r="AO357" i="12"/>
  <c r="Y371" i="12"/>
  <c r="Y403" i="12"/>
  <c r="Y419" i="12"/>
  <c r="AO458" i="12"/>
  <c r="AO466" i="12"/>
  <c r="C13" i="1" l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K107" i="8" l="1"/>
  <c r="A6" i="31" l="1"/>
  <c r="A4" i="31"/>
  <c r="A3" i="31"/>
  <c r="A2" i="31"/>
  <c r="J14" i="17" l="1"/>
  <c r="H14" i="17" s="1"/>
  <c r="K14" i="17"/>
  <c r="J15" i="17"/>
  <c r="H15" i="17" s="1"/>
  <c r="K15" i="17"/>
  <c r="J16" i="17"/>
  <c r="H16" i="17" s="1"/>
  <c r="K16" i="17"/>
  <c r="J17" i="17"/>
  <c r="H17" i="17" s="1"/>
  <c r="K17" i="17"/>
  <c r="J18" i="17"/>
  <c r="K18" i="17"/>
  <c r="J19" i="17"/>
  <c r="H19" i="17" s="1"/>
  <c r="K19" i="17"/>
  <c r="J20" i="17"/>
  <c r="H20" i="17" s="1"/>
  <c r="K20" i="17"/>
  <c r="J21" i="17"/>
  <c r="K21" i="17"/>
  <c r="J22" i="17"/>
  <c r="H22" i="17" s="1"/>
  <c r="K22" i="17"/>
  <c r="J23" i="17"/>
  <c r="K23" i="17"/>
  <c r="J24" i="17"/>
  <c r="K24" i="17"/>
  <c r="A6" i="29"/>
  <c r="A4" i="29"/>
  <c r="A3" i="29"/>
  <c r="A2" i="29"/>
  <c r="A6" i="27"/>
  <c r="A4" i="27"/>
  <c r="A3" i="27"/>
  <c r="A2" i="27"/>
  <c r="A6" i="26"/>
  <c r="A4" i="26"/>
  <c r="A3" i="26"/>
  <c r="A2" i="26"/>
  <c r="A6" i="25"/>
  <c r="A4" i="25"/>
  <c r="A3" i="25"/>
  <c r="A2" i="25"/>
  <c r="H23" i="17" l="1"/>
  <c r="H18" i="17"/>
  <c r="H21" i="17"/>
  <c r="H24" i="17"/>
  <c r="Q9" i="13"/>
  <c r="BE9" i="12"/>
  <c r="AO9" i="12"/>
  <c r="AB9" i="12"/>
  <c r="AA9" i="12"/>
  <c r="M9" i="12"/>
  <c r="I9" i="24"/>
  <c r="L9" i="24"/>
  <c r="M9" i="24"/>
  <c r="N9" i="24"/>
  <c r="O9" i="24"/>
  <c r="P9" i="24"/>
  <c r="Q9" i="24"/>
  <c r="R9" i="24"/>
  <c r="S9" i="24"/>
  <c r="T9" i="24"/>
  <c r="U9" i="24"/>
  <c r="V9" i="24"/>
  <c r="K61" i="24"/>
  <c r="J61" i="24"/>
  <c r="H61" i="24" s="1"/>
  <c r="G61" i="24"/>
  <c r="K60" i="24"/>
  <c r="J60" i="24"/>
  <c r="H60" i="24" s="1"/>
  <c r="G60" i="24"/>
  <c r="K59" i="24"/>
  <c r="H59" i="24" s="1"/>
  <c r="J59" i="24"/>
  <c r="G59" i="24"/>
  <c r="K58" i="24"/>
  <c r="H58" i="24" s="1"/>
  <c r="J58" i="24"/>
  <c r="G58" i="24"/>
  <c r="K57" i="24"/>
  <c r="J57" i="24"/>
  <c r="H57" i="24"/>
  <c r="G57" i="24"/>
  <c r="K56" i="24"/>
  <c r="H56" i="24" s="1"/>
  <c r="J56" i="24"/>
  <c r="G56" i="24"/>
  <c r="K55" i="24"/>
  <c r="J55" i="24"/>
  <c r="H55" i="24"/>
  <c r="G55" i="24"/>
  <c r="K54" i="24"/>
  <c r="H54" i="24" s="1"/>
  <c r="J54" i="24"/>
  <c r="G54" i="24"/>
  <c r="K53" i="24"/>
  <c r="J53" i="24"/>
  <c r="H53" i="24"/>
  <c r="G53" i="24"/>
  <c r="K52" i="24"/>
  <c r="H52" i="24" s="1"/>
  <c r="J52" i="24"/>
  <c r="G52" i="24"/>
  <c r="K51" i="24"/>
  <c r="J51" i="24"/>
  <c r="H51" i="24"/>
  <c r="G51" i="24"/>
  <c r="K50" i="24"/>
  <c r="H50" i="24" s="1"/>
  <c r="J50" i="24"/>
  <c r="G50" i="24"/>
  <c r="K49" i="24"/>
  <c r="J49" i="24"/>
  <c r="H49" i="24"/>
  <c r="G49" i="24"/>
  <c r="K48" i="24"/>
  <c r="H48" i="24" s="1"/>
  <c r="J48" i="24"/>
  <c r="G48" i="24"/>
  <c r="K47" i="24"/>
  <c r="J47" i="24"/>
  <c r="H47" i="24"/>
  <c r="G47" i="24"/>
  <c r="K46" i="24"/>
  <c r="H46" i="24" s="1"/>
  <c r="J46" i="24"/>
  <c r="G46" i="24"/>
  <c r="K45" i="24"/>
  <c r="J45" i="24"/>
  <c r="H45" i="24"/>
  <c r="G45" i="24"/>
  <c r="K44" i="24"/>
  <c r="H44" i="24" s="1"/>
  <c r="J44" i="24"/>
  <c r="G44" i="24"/>
  <c r="K43" i="24"/>
  <c r="J43" i="24"/>
  <c r="H43" i="24"/>
  <c r="G43" i="24"/>
  <c r="K42" i="24"/>
  <c r="H42" i="24" s="1"/>
  <c r="J42" i="24"/>
  <c r="G42" i="24"/>
  <c r="K41" i="24"/>
  <c r="J41" i="24"/>
  <c r="H41" i="24"/>
  <c r="G41" i="24"/>
  <c r="K40" i="24"/>
  <c r="H40" i="24" s="1"/>
  <c r="J40" i="24"/>
  <c r="G40" i="24"/>
  <c r="K39" i="24"/>
  <c r="J39" i="24"/>
  <c r="H39" i="24"/>
  <c r="G39" i="24"/>
  <c r="K38" i="24"/>
  <c r="H38" i="24" s="1"/>
  <c r="J38" i="24"/>
  <c r="G38" i="24"/>
  <c r="K37" i="24"/>
  <c r="J37" i="24"/>
  <c r="H37" i="24"/>
  <c r="G37" i="24"/>
  <c r="K36" i="24"/>
  <c r="H36" i="24" s="1"/>
  <c r="J36" i="24"/>
  <c r="G36" i="24"/>
  <c r="K35" i="24"/>
  <c r="J35" i="24"/>
  <c r="H35" i="24"/>
  <c r="G35" i="24"/>
  <c r="K34" i="24"/>
  <c r="H34" i="24" s="1"/>
  <c r="J34" i="24"/>
  <c r="G34" i="24"/>
  <c r="K33" i="24"/>
  <c r="J33" i="24"/>
  <c r="H33" i="24"/>
  <c r="G33" i="24"/>
  <c r="K32" i="24"/>
  <c r="H32" i="24" s="1"/>
  <c r="J32" i="24"/>
  <c r="G32" i="24"/>
  <c r="K31" i="24"/>
  <c r="J31" i="24"/>
  <c r="H31" i="24"/>
  <c r="G31" i="24"/>
  <c r="K30" i="24"/>
  <c r="H30" i="24" s="1"/>
  <c r="J30" i="24"/>
  <c r="G30" i="24"/>
  <c r="K29" i="24"/>
  <c r="J29" i="24"/>
  <c r="H29" i="24"/>
  <c r="G29" i="24"/>
  <c r="K28" i="24"/>
  <c r="H28" i="24" s="1"/>
  <c r="J28" i="24"/>
  <c r="G28" i="24"/>
  <c r="K27" i="24"/>
  <c r="J27" i="24"/>
  <c r="G27" i="24"/>
  <c r="K26" i="24"/>
  <c r="J26" i="24"/>
  <c r="H26" i="24" s="1"/>
  <c r="G26" i="24"/>
  <c r="K25" i="24"/>
  <c r="J25" i="24"/>
  <c r="H25" i="24" s="1"/>
  <c r="G25" i="24"/>
  <c r="K24" i="24"/>
  <c r="J24" i="24"/>
  <c r="H24" i="24"/>
  <c r="G24" i="24"/>
  <c r="K23" i="24"/>
  <c r="J23" i="24"/>
  <c r="G23" i="24"/>
  <c r="K22" i="24"/>
  <c r="J22" i="24"/>
  <c r="H22" i="24"/>
  <c r="G22" i="24"/>
  <c r="K21" i="24"/>
  <c r="J21" i="24"/>
  <c r="H21" i="24" s="1"/>
  <c r="G21" i="24"/>
  <c r="K20" i="24"/>
  <c r="J20" i="24"/>
  <c r="H20" i="24"/>
  <c r="G20" i="24"/>
  <c r="K19" i="24"/>
  <c r="J19" i="24"/>
  <c r="G19" i="24"/>
  <c r="K18" i="24"/>
  <c r="J18" i="24"/>
  <c r="H18" i="24" s="1"/>
  <c r="G18" i="24"/>
  <c r="K17" i="24"/>
  <c r="J17" i="24"/>
  <c r="H17" i="24" s="1"/>
  <c r="G17" i="24"/>
  <c r="K16" i="24"/>
  <c r="H16" i="24" s="1"/>
  <c r="J16" i="24"/>
  <c r="G16" i="24"/>
  <c r="K15" i="24"/>
  <c r="J15" i="24"/>
  <c r="H15" i="24" s="1"/>
  <c r="G15" i="24"/>
  <c r="K14" i="24"/>
  <c r="J14" i="24"/>
  <c r="H14" i="24" s="1"/>
  <c r="G14" i="24"/>
  <c r="K13" i="24"/>
  <c r="J13" i="24"/>
  <c r="H13" i="24" s="1"/>
  <c r="G13" i="24"/>
  <c r="I9" i="17"/>
  <c r="L9" i="17"/>
  <c r="M9" i="17"/>
  <c r="N9" i="17"/>
  <c r="O9" i="17"/>
  <c r="P9" i="17"/>
  <c r="Q9" i="17"/>
  <c r="R9" i="17"/>
  <c r="S9" i="17"/>
  <c r="T9" i="17"/>
  <c r="U9" i="17"/>
  <c r="V9" i="17"/>
  <c r="K511" i="17"/>
  <c r="J511" i="17"/>
  <c r="K510" i="17"/>
  <c r="J510" i="17"/>
  <c r="H510" i="17" s="1"/>
  <c r="K509" i="17"/>
  <c r="J509" i="17"/>
  <c r="K508" i="17"/>
  <c r="J508" i="17"/>
  <c r="H508" i="17" s="1"/>
  <c r="K507" i="17"/>
  <c r="H507" i="17" s="1"/>
  <c r="J507" i="17"/>
  <c r="K506" i="17"/>
  <c r="J506" i="17"/>
  <c r="H506" i="17"/>
  <c r="K505" i="17"/>
  <c r="J505" i="17"/>
  <c r="K504" i="17"/>
  <c r="J504" i="17"/>
  <c r="H504" i="17" s="1"/>
  <c r="K503" i="17"/>
  <c r="H503" i="17" s="1"/>
  <c r="J503" i="17"/>
  <c r="K502" i="17"/>
  <c r="J502" i="17"/>
  <c r="H502" i="17" s="1"/>
  <c r="K501" i="17"/>
  <c r="J501" i="17"/>
  <c r="K500" i="17"/>
  <c r="J500" i="17"/>
  <c r="K499" i="17"/>
  <c r="J499" i="17"/>
  <c r="K498" i="17"/>
  <c r="J498" i="17"/>
  <c r="K497" i="17"/>
  <c r="J497" i="17"/>
  <c r="K496" i="17"/>
  <c r="J496" i="17"/>
  <c r="K495" i="17"/>
  <c r="H495" i="17" s="1"/>
  <c r="J495" i="17"/>
  <c r="K494" i="17"/>
  <c r="J494" i="17"/>
  <c r="H494" i="17"/>
  <c r="K493" i="17"/>
  <c r="J493" i="17"/>
  <c r="K492" i="17"/>
  <c r="J492" i="17"/>
  <c r="H492" i="17" s="1"/>
  <c r="K491" i="17"/>
  <c r="J491" i="17"/>
  <c r="K490" i="17"/>
  <c r="J490" i="17"/>
  <c r="H490" i="17" s="1"/>
  <c r="K489" i="17"/>
  <c r="H489" i="17" s="1"/>
  <c r="J489" i="17"/>
  <c r="K488" i="17"/>
  <c r="J488" i="17"/>
  <c r="H488" i="17"/>
  <c r="K487" i="17"/>
  <c r="J487" i="17"/>
  <c r="K486" i="17"/>
  <c r="J486" i="17"/>
  <c r="H486" i="17" s="1"/>
  <c r="K485" i="17"/>
  <c r="H485" i="17" s="1"/>
  <c r="J485" i="17"/>
  <c r="K484" i="17"/>
  <c r="J484" i="17"/>
  <c r="K483" i="17"/>
  <c r="J483" i="17"/>
  <c r="K482" i="17"/>
  <c r="J482" i="17"/>
  <c r="H482" i="17" s="1"/>
  <c r="K481" i="17"/>
  <c r="H481" i="17" s="1"/>
  <c r="J481" i="17"/>
  <c r="K480" i="17"/>
  <c r="J480" i="17"/>
  <c r="H480" i="17" s="1"/>
  <c r="K479" i="17"/>
  <c r="J479" i="17"/>
  <c r="K478" i="17"/>
  <c r="J478" i="17"/>
  <c r="H478" i="17" s="1"/>
  <c r="K477" i="17"/>
  <c r="J477" i="17"/>
  <c r="K476" i="17"/>
  <c r="J476" i="17"/>
  <c r="H476" i="17" s="1"/>
  <c r="K475" i="17"/>
  <c r="J475" i="17"/>
  <c r="K474" i="17"/>
  <c r="H474" i="17" s="1"/>
  <c r="J474" i="17"/>
  <c r="K473" i="17"/>
  <c r="H473" i="17" s="1"/>
  <c r="J473" i="17"/>
  <c r="K472" i="17"/>
  <c r="J472" i="17"/>
  <c r="H472" i="17" s="1"/>
  <c r="K471" i="17"/>
  <c r="J471" i="17"/>
  <c r="K470" i="17"/>
  <c r="J470" i="17"/>
  <c r="K469" i="17"/>
  <c r="H469" i="17" s="1"/>
  <c r="J469" i="17"/>
  <c r="K468" i="17"/>
  <c r="J468" i="17"/>
  <c r="H468" i="17" s="1"/>
  <c r="K467" i="17"/>
  <c r="J467" i="17"/>
  <c r="K466" i="17"/>
  <c r="J466" i="17"/>
  <c r="K465" i="17"/>
  <c r="J465" i="17"/>
  <c r="K464" i="17"/>
  <c r="J464" i="17"/>
  <c r="H464" i="17" s="1"/>
  <c r="K463" i="17"/>
  <c r="J463" i="17"/>
  <c r="K462" i="17"/>
  <c r="H462" i="17" s="1"/>
  <c r="J462" i="17"/>
  <c r="K461" i="17"/>
  <c r="H461" i="17" s="1"/>
  <c r="J461" i="17"/>
  <c r="K460" i="17"/>
  <c r="J460" i="17"/>
  <c r="K459" i="17"/>
  <c r="J459" i="17"/>
  <c r="K458" i="17"/>
  <c r="J458" i="17"/>
  <c r="H458" i="17" s="1"/>
  <c r="K457" i="17"/>
  <c r="J457" i="17"/>
  <c r="K456" i="17"/>
  <c r="J456" i="17"/>
  <c r="H456" i="17"/>
  <c r="K455" i="17"/>
  <c r="H455" i="17" s="1"/>
  <c r="J455" i="17"/>
  <c r="K454" i="17"/>
  <c r="J454" i="17"/>
  <c r="K453" i="17"/>
  <c r="J453" i="17"/>
  <c r="K452" i="17"/>
  <c r="J452" i="17"/>
  <c r="K451" i="17"/>
  <c r="J451" i="17"/>
  <c r="K450" i="17"/>
  <c r="J450" i="17"/>
  <c r="K449" i="17"/>
  <c r="J449" i="17"/>
  <c r="K448" i="17"/>
  <c r="J448" i="17"/>
  <c r="H448" i="17" s="1"/>
  <c r="K447" i="17"/>
  <c r="H447" i="17" s="1"/>
  <c r="J447" i="17"/>
  <c r="K446" i="17"/>
  <c r="J446" i="17"/>
  <c r="H446" i="17"/>
  <c r="K445" i="17"/>
  <c r="J445" i="17"/>
  <c r="K444" i="17"/>
  <c r="J444" i="17"/>
  <c r="K443" i="17"/>
  <c r="H443" i="17" s="1"/>
  <c r="J443" i="17"/>
  <c r="K442" i="17"/>
  <c r="J442" i="17"/>
  <c r="H442" i="17"/>
  <c r="K441" i="17"/>
  <c r="J441" i="17"/>
  <c r="K440" i="17"/>
  <c r="J440" i="17"/>
  <c r="K439" i="17"/>
  <c r="J439" i="17"/>
  <c r="K438" i="17"/>
  <c r="J438" i="17"/>
  <c r="K437" i="17"/>
  <c r="J437" i="17"/>
  <c r="K436" i="17"/>
  <c r="J436" i="17"/>
  <c r="K435" i="17"/>
  <c r="H435" i="17" s="1"/>
  <c r="J435" i="17"/>
  <c r="K434" i="17"/>
  <c r="J434" i="17"/>
  <c r="H434" i="17" s="1"/>
  <c r="K433" i="17"/>
  <c r="J433" i="17"/>
  <c r="K432" i="17"/>
  <c r="J432" i="17"/>
  <c r="K431" i="17"/>
  <c r="H431" i="17" s="1"/>
  <c r="J431" i="17"/>
  <c r="K430" i="17"/>
  <c r="J430" i="17"/>
  <c r="H430" i="17"/>
  <c r="K429" i="17"/>
  <c r="J429" i="17"/>
  <c r="K428" i="17"/>
  <c r="J428" i="17"/>
  <c r="K427" i="17"/>
  <c r="J427" i="17"/>
  <c r="K426" i="17"/>
  <c r="J426" i="17"/>
  <c r="H426" i="17" s="1"/>
  <c r="K425" i="17"/>
  <c r="J425" i="17"/>
  <c r="K424" i="17"/>
  <c r="J424" i="17"/>
  <c r="K423" i="17"/>
  <c r="J423" i="17"/>
  <c r="K422" i="17"/>
  <c r="J422" i="17"/>
  <c r="H422" i="17" s="1"/>
  <c r="K421" i="17"/>
  <c r="J421" i="17"/>
  <c r="K420" i="17"/>
  <c r="J420" i="17"/>
  <c r="H420" i="17" s="1"/>
  <c r="K419" i="17"/>
  <c r="J419" i="17"/>
  <c r="K418" i="17"/>
  <c r="J418" i="17"/>
  <c r="H418" i="17" s="1"/>
  <c r="K417" i="17"/>
  <c r="J417" i="17"/>
  <c r="K416" i="17"/>
  <c r="J416" i="17"/>
  <c r="H416" i="17" s="1"/>
  <c r="K415" i="17"/>
  <c r="J415" i="17"/>
  <c r="K414" i="17"/>
  <c r="J414" i="17"/>
  <c r="H414" i="17" s="1"/>
  <c r="K413" i="17"/>
  <c r="J413" i="17"/>
  <c r="K412" i="17"/>
  <c r="J412" i="17"/>
  <c r="H412" i="17" s="1"/>
  <c r="K411" i="17"/>
  <c r="J411" i="17"/>
  <c r="K410" i="17"/>
  <c r="J410" i="17"/>
  <c r="H410" i="17" s="1"/>
  <c r="K409" i="17"/>
  <c r="J409" i="17"/>
  <c r="K408" i="17"/>
  <c r="J408" i="17"/>
  <c r="H408" i="17" s="1"/>
  <c r="K407" i="17"/>
  <c r="J407" i="17"/>
  <c r="K406" i="17"/>
  <c r="J406" i="17"/>
  <c r="H406" i="17" s="1"/>
  <c r="K405" i="17"/>
  <c r="H405" i="17" s="1"/>
  <c r="J405" i="17"/>
  <c r="K404" i="17"/>
  <c r="J404" i="17"/>
  <c r="K403" i="17"/>
  <c r="J403" i="17"/>
  <c r="K402" i="17"/>
  <c r="J402" i="17"/>
  <c r="H402" i="17" s="1"/>
  <c r="K401" i="17"/>
  <c r="H401" i="17" s="1"/>
  <c r="J401" i="17"/>
  <c r="K400" i="17"/>
  <c r="J400" i="17"/>
  <c r="K399" i="17"/>
  <c r="J399" i="17"/>
  <c r="K398" i="17"/>
  <c r="J398" i="17"/>
  <c r="H398" i="17"/>
  <c r="K397" i="17"/>
  <c r="J397" i="17"/>
  <c r="K396" i="17"/>
  <c r="J396" i="17"/>
  <c r="H396" i="17" s="1"/>
  <c r="K395" i="17"/>
  <c r="J395" i="17"/>
  <c r="K394" i="17"/>
  <c r="J394" i="17"/>
  <c r="H394" i="17" s="1"/>
  <c r="K393" i="17"/>
  <c r="J393" i="17"/>
  <c r="K392" i="17"/>
  <c r="J392" i="17"/>
  <c r="H392" i="17" s="1"/>
  <c r="K391" i="17"/>
  <c r="J391" i="17"/>
  <c r="K390" i="17"/>
  <c r="J390" i="17"/>
  <c r="H390" i="17" s="1"/>
  <c r="K389" i="17"/>
  <c r="J389" i="17"/>
  <c r="K388" i="17"/>
  <c r="J388" i="17"/>
  <c r="H388" i="17" s="1"/>
  <c r="K387" i="17"/>
  <c r="J387" i="17"/>
  <c r="K386" i="17"/>
  <c r="J386" i="17"/>
  <c r="H386" i="17" s="1"/>
  <c r="K385" i="17"/>
  <c r="J385" i="17"/>
  <c r="K384" i="17"/>
  <c r="J384" i="17"/>
  <c r="H384" i="17" s="1"/>
  <c r="K383" i="17"/>
  <c r="J383" i="17"/>
  <c r="K382" i="17"/>
  <c r="J382" i="17"/>
  <c r="H382" i="17" s="1"/>
  <c r="K381" i="17"/>
  <c r="J381" i="17"/>
  <c r="K380" i="17"/>
  <c r="J380" i="17"/>
  <c r="H380" i="17" s="1"/>
  <c r="K379" i="17"/>
  <c r="J379" i="17"/>
  <c r="K378" i="17"/>
  <c r="J378" i="17"/>
  <c r="H378" i="17" s="1"/>
  <c r="K377" i="17"/>
  <c r="J377" i="17"/>
  <c r="K376" i="17"/>
  <c r="J376" i="17"/>
  <c r="H376" i="17"/>
  <c r="K375" i="17"/>
  <c r="J375" i="17"/>
  <c r="K374" i="17"/>
  <c r="J374" i="17"/>
  <c r="K373" i="17"/>
  <c r="H373" i="17" s="1"/>
  <c r="J373" i="17"/>
  <c r="K372" i="17"/>
  <c r="J372" i="17"/>
  <c r="K371" i="17"/>
  <c r="J371" i="17"/>
  <c r="K370" i="17"/>
  <c r="J370" i="17"/>
  <c r="K369" i="17"/>
  <c r="H369" i="17" s="1"/>
  <c r="J369" i="17"/>
  <c r="K368" i="17"/>
  <c r="J368" i="17"/>
  <c r="H368" i="17" s="1"/>
  <c r="K367" i="17"/>
  <c r="J367" i="17"/>
  <c r="K366" i="17"/>
  <c r="H366" i="17" s="1"/>
  <c r="J366" i="17"/>
  <c r="K365" i="17"/>
  <c r="J365" i="17"/>
  <c r="K364" i="17"/>
  <c r="J364" i="17"/>
  <c r="H364" i="17" s="1"/>
  <c r="K363" i="17"/>
  <c r="J363" i="17"/>
  <c r="K362" i="17"/>
  <c r="J362" i="17"/>
  <c r="H362" i="17" s="1"/>
  <c r="K361" i="17"/>
  <c r="J361" i="17"/>
  <c r="K360" i="17"/>
  <c r="J360" i="17"/>
  <c r="H360" i="17" s="1"/>
  <c r="K359" i="17"/>
  <c r="J359" i="17"/>
  <c r="K358" i="17"/>
  <c r="J358" i="17"/>
  <c r="H358" i="17" s="1"/>
  <c r="K357" i="17"/>
  <c r="J357" i="17"/>
  <c r="K356" i="17"/>
  <c r="J356" i="17"/>
  <c r="K355" i="17"/>
  <c r="J355" i="17"/>
  <c r="K354" i="17"/>
  <c r="J354" i="17"/>
  <c r="H354" i="17" s="1"/>
  <c r="K353" i="17"/>
  <c r="J353" i="17"/>
  <c r="K352" i="17"/>
  <c r="J352" i="17"/>
  <c r="H352" i="17" s="1"/>
  <c r="K351" i="17"/>
  <c r="J351" i="17"/>
  <c r="K350" i="17"/>
  <c r="J350" i="17"/>
  <c r="H350" i="17" s="1"/>
  <c r="K349" i="17"/>
  <c r="J349" i="17"/>
  <c r="K348" i="17"/>
  <c r="J348" i="17"/>
  <c r="H348" i="17" s="1"/>
  <c r="K347" i="17"/>
  <c r="J347" i="17"/>
  <c r="K346" i="17"/>
  <c r="J346" i="17"/>
  <c r="H346" i="17" s="1"/>
  <c r="K345" i="17"/>
  <c r="J345" i="17"/>
  <c r="K344" i="17"/>
  <c r="J344" i="17"/>
  <c r="H344" i="17"/>
  <c r="K343" i="17"/>
  <c r="J343" i="17"/>
  <c r="K342" i="17"/>
  <c r="J342" i="17"/>
  <c r="K341" i="17"/>
  <c r="J341" i="17"/>
  <c r="H341" i="17"/>
  <c r="K340" i="17"/>
  <c r="J340" i="17"/>
  <c r="K339" i="17"/>
  <c r="J339" i="17"/>
  <c r="H339" i="17" s="1"/>
  <c r="K338" i="17"/>
  <c r="J338" i="17"/>
  <c r="K337" i="17"/>
  <c r="J337" i="17"/>
  <c r="H337" i="17"/>
  <c r="K336" i="17"/>
  <c r="J336" i="17"/>
  <c r="K335" i="17"/>
  <c r="J335" i="17"/>
  <c r="K334" i="17"/>
  <c r="J334" i="17"/>
  <c r="K333" i="17"/>
  <c r="J333" i="17"/>
  <c r="K332" i="17"/>
  <c r="H332" i="17" s="1"/>
  <c r="J332" i="17"/>
  <c r="K331" i="17"/>
  <c r="J331" i="17"/>
  <c r="K330" i="17"/>
  <c r="J330" i="17"/>
  <c r="K329" i="17"/>
  <c r="J329" i="17"/>
  <c r="H329" i="17" s="1"/>
  <c r="K328" i="17"/>
  <c r="H328" i="17" s="1"/>
  <c r="J328" i="17"/>
  <c r="K327" i="17"/>
  <c r="H327" i="17" s="1"/>
  <c r="J327" i="17"/>
  <c r="K326" i="17"/>
  <c r="J326" i="17"/>
  <c r="K325" i="17"/>
  <c r="J325" i="17"/>
  <c r="H325" i="17" s="1"/>
  <c r="K324" i="17"/>
  <c r="H324" i="17" s="1"/>
  <c r="J324" i="17"/>
  <c r="K323" i="17"/>
  <c r="J323" i="17"/>
  <c r="H323" i="17" s="1"/>
  <c r="K322" i="17"/>
  <c r="J322" i="17"/>
  <c r="K321" i="17"/>
  <c r="H321" i="17" s="1"/>
  <c r="J321" i="17"/>
  <c r="K320" i="17"/>
  <c r="J320" i="17"/>
  <c r="K319" i="17"/>
  <c r="J319" i="17"/>
  <c r="H319" i="17" s="1"/>
  <c r="K318" i="17"/>
  <c r="J318" i="17"/>
  <c r="K317" i="17"/>
  <c r="J317" i="17"/>
  <c r="K316" i="17"/>
  <c r="J316" i="17"/>
  <c r="K315" i="17"/>
  <c r="J315" i="17"/>
  <c r="H315" i="17" s="1"/>
  <c r="K314" i="17"/>
  <c r="J314" i="17"/>
  <c r="K313" i="17"/>
  <c r="J313" i="17"/>
  <c r="H313" i="17" s="1"/>
  <c r="K312" i="17"/>
  <c r="J312" i="17"/>
  <c r="K311" i="17"/>
  <c r="J311" i="17"/>
  <c r="H311" i="17"/>
  <c r="K310" i="17"/>
  <c r="J310" i="17"/>
  <c r="K309" i="17"/>
  <c r="H309" i="17" s="1"/>
  <c r="J309" i="17"/>
  <c r="K308" i="17"/>
  <c r="J308" i="17"/>
  <c r="K307" i="17"/>
  <c r="J307" i="17"/>
  <c r="K306" i="17"/>
  <c r="J306" i="17"/>
  <c r="K305" i="17"/>
  <c r="J305" i="17"/>
  <c r="H305" i="17" s="1"/>
  <c r="K304" i="17"/>
  <c r="J304" i="17"/>
  <c r="K303" i="17"/>
  <c r="J303" i="17"/>
  <c r="K302" i="17"/>
  <c r="J302" i="17"/>
  <c r="K301" i="17"/>
  <c r="J301" i="17"/>
  <c r="H301" i="17" s="1"/>
  <c r="K300" i="17"/>
  <c r="J300" i="17"/>
  <c r="K299" i="17"/>
  <c r="J299" i="17"/>
  <c r="H299" i="17" s="1"/>
  <c r="K298" i="17"/>
  <c r="J298" i="17"/>
  <c r="K297" i="17"/>
  <c r="J297" i="17"/>
  <c r="H297" i="17" s="1"/>
  <c r="K296" i="17"/>
  <c r="J296" i="17"/>
  <c r="K295" i="17"/>
  <c r="H295" i="17" s="1"/>
  <c r="J295" i="17"/>
  <c r="K294" i="17"/>
  <c r="J294" i="17"/>
  <c r="K293" i="17"/>
  <c r="J293" i="17"/>
  <c r="H293" i="17" s="1"/>
  <c r="K292" i="17"/>
  <c r="J292" i="17"/>
  <c r="K291" i="17"/>
  <c r="J291" i="17"/>
  <c r="K290" i="17"/>
  <c r="J290" i="17"/>
  <c r="K289" i="17"/>
  <c r="J289" i="17"/>
  <c r="K288" i="17"/>
  <c r="J288" i="17"/>
  <c r="K287" i="17"/>
  <c r="J287" i="17"/>
  <c r="K286" i="17"/>
  <c r="J286" i="17"/>
  <c r="K285" i="17"/>
  <c r="J285" i="17"/>
  <c r="K284" i="17"/>
  <c r="J284" i="17"/>
  <c r="K283" i="17"/>
  <c r="J283" i="17"/>
  <c r="K282" i="17"/>
  <c r="J282" i="17"/>
  <c r="K281" i="17"/>
  <c r="J281" i="17"/>
  <c r="K280" i="17"/>
  <c r="J280" i="17"/>
  <c r="K279" i="17"/>
  <c r="J279" i="17"/>
  <c r="K278" i="17"/>
  <c r="J278" i="17"/>
  <c r="K277" i="17"/>
  <c r="J277" i="17"/>
  <c r="K276" i="17"/>
  <c r="J276" i="17"/>
  <c r="K275" i="17"/>
  <c r="J275" i="17"/>
  <c r="K274" i="17"/>
  <c r="J274" i="17"/>
  <c r="K273" i="17"/>
  <c r="J273" i="17"/>
  <c r="K272" i="17"/>
  <c r="J272" i="17"/>
  <c r="K271" i="17"/>
  <c r="J271" i="17"/>
  <c r="K270" i="17"/>
  <c r="J270" i="17"/>
  <c r="K269" i="17"/>
  <c r="J269" i="17"/>
  <c r="K268" i="17"/>
  <c r="J268" i="17"/>
  <c r="K267" i="17"/>
  <c r="J267" i="17"/>
  <c r="K266" i="17"/>
  <c r="J266" i="17"/>
  <c r="K265" i="17"/>
  <c r="J265" i="17"/>
  <c r="K264" i="17"/>
  <c r="J264" i="17"/>
  <c r="K263" i="17"/>
  <c r="J263" i="17"/>
  <c r="K262" i="17"/>
  <c r="J262" i="17"/>
  <c r="K261" i="17"/>
  <c r="J261" i="17"/>
  <c r="K260" i="17"/>
  <c r="J260" i="17"/>
  <c r="K259" i="17"/>
  <c r="J259" i="17"/>
  <c r="K258" i="17"/>
  <c r="J258" i="17"/>
  <c r="K257" i="17"/>
  <c r="J257" i="17"/>
  <c r="K256" i="17"/>
  <c r="J256" i="17"/>
  <c r="K255" i="17"/>
  <c r="J255" i="17"/>
  <c r="K254" i="17"/>
  <c r="J254" i="17"/>
  <c r="K253" i="17"/>
  <c r="J253" i="17"/>
  <c r="K252" i="17"/>
  <c r="J252" i="17"/>
  <c r="K251" i="17"/>
  <c r="J251" i="17"/>
  <c r="K250" i="17"/>
  <c r="J250" i="17"/>
  <c r="K249" i="17"/>
  <c r="J249" i="17"/>
  <c r="K248" i="17"/>
  <c r="J248" i="17"/>
  <c r="K247" i="17"/>
  <c r="J247" i="17"/>
  <c r="H247" i="17" s="1"/>
  <c r="K246" i="17"/>
  <c r="J246" i="17"/>
  <c r="K245" i="17"/>
  <c r="J245" i="17"/>
  <c r="H245" i="17"/>
  <c r="K244" i="17"/>
  <c r="J244" i="17"/>
  <c r="K243" i="17"/>
  <c r="H243" i="17" s="1"/>
  <c r="J243" i="17"/>
  <c r="K242" i="17"/>
  <c r="J242" i="17"/>
  <c r="K241" i="17"/>
  <c r="J241" i="17"/>
  <c r="K240" i="17"/>
  <c r="J240" i="17"/>
  <c r="K239" i="17"/>
  <c r="J239" i="17"/>
  <c r="K238" i="17"/>
  <c r="J238" i="17"/>
  <c r="K237" i="17"/>
  <c r="J237" i="17"/>
  <c r="K236" i="17"/>
  <c r="J236" i="17"/>
  <c r="K235" i="17"/>
  <c r="J235" i="17"/>
  <c r="H235" i="17"/>
  <c r="K234" i="17"/>
  <c r="J234" i="17"/>
  <c r="K233" i="17"/>
  <c r="H233" i="17" s="1"/>
  <c r="J233" i="17"/>
  <c r="K232" i="17"/>
  <c r="J232" i="17"/>
  <c r="K231" i="17"/>
  <c r="J231" i="17"/>
  <c r="H231" i="17"/>
  <c r="K230" i="17"/>
  <c r="H230" i="17" s="1"/>
  <c r="J230" i="17"/>
  <c r="K229" i="17"/>
  <c r="H229" i="17" s="1"/>
  <c r="J229" i="17"/>
  <c r="K228" i="17"/>
  <c r="J228" i="17"/>
  <c r="K227" i="17"/>
  <c r="J227" i="17"/>
  <c r="H227" i="17" s="1"/>
  <c r="K226" i="17"/>
  <c r="J226" i="17"/>
  <c r="K225" i="17"/>
  <c r="J225" i="17"/>
  <c r="K224" i="17"/>
  <c r="J224" i="17"/>
  <c r="K223" i="17"/>
  <c r="J223" i="17"/>
  <c r="K222" i="17"/>
  <c r="J222" i="17"/>
  <c r="K221" i="17"/>
  <c r="J221" i="17"/>
  <c r="K220" i="17"/>
  <c r="J220" i="17"/>
  <c r="K219" i="17"/>
  <c r="J219" i="17"/>
  <c r="H219" i="17" s="1"/>
  <c r="K218" i="17"/>
  <c r="J218" i="17"/>
  <c r="K217" i="17"/>
  <c r="J217" i="17"/>
  <c r="H217" i="17" s="1"/>
  <c r="K216" i="17"/>
  <c r="J216" i="17"/>
  <c r="K215" i="17"/>
  <c r="H215" i="17" s="1"/>
  <c r="J215" i="17"/>
  <c r="K214" i="17"/>
  <c r="J214" i="17"/>
  <c r="K213" i="17"/>
  <c r="J213" i="17"/>
  <c r="H213" i="17" s="1"/>
  <c r="K212" i="17"/>
  <c r="J212" i="17"/>
  <c r="K211" i="17"/>
  <c r="J211" i="17"/>
  <c r="K210" i="17"/>
  <c r="J210" i="17"/>
  <c r="K209" i="17"/>
  <c r="J209" i="17"/>
  <c r="K208" i="17"/>
  <c r="J208" i="17"/>
  <c r="K207" i="17"/>
  <c r="J207" i="17"/>
  <c r="K206" i="17"/>
  <c r="J206" i="17"/>
  <c r="K205" i="17"/>
  <c r="J205" i="17"/>
  <c r="K204" i="17"/>
  <c r="J204" i="17"/>
  <c r="K203" i="17"/>
  <c r="J203" i="17"/>
  <c r="K202" i="17"/>
  <c r="J202" i="17"/>
  <c r="K201" i="17"/>
  <c r="J201" i="17"/>
  <c r="H201" i="17" s="1"/>
  <c r="K200" i="17"/>
  <c r="J200" i="17"/>
  <c r="K199" i="17"/>
  <c r="J199" i="17"/>
  <c r="H199" i="17" s="1"/>
  <c r="K198" i="17"/>
  <c r="J198" i="17"/>
  <c r="K197" i="17"/>
  <c r="J197" i="17"/>
  <c r="H197" i="17"/>
  <c r="K196" i="17"/>
  <c r="H196" i="17" s="1"/>
  <c r="J196" i="17"/>
  <c r="K195" i="17"/>
  <c r="J195" i="17"/>
  <c r="H195" i="17" s="1"/>
  <c r="K194" i="17"/>
  <c r="J194" i="17"/>
  <c r="K193" i="17"/>
  <c r="J193" i="17"/>
  <c r="K192" i="17"/>
  <c r="J192" i="17"/>
  <c r="K191" i="17"/>
  <c r="H191" i="17" s="1"/>
  <c r="J191" i="17"/>
  <c r="K190" i="17"/>
  <c r="J190" i="17"/>
  <c r="K189" i="17"/>
  <c r="J189" i="17"/>
  <c r="K188" i="17"/>
  <c r="J188" i="17"/>
  <c r="K187" i="17"/>
  <c r="J187" i="17"/>
  <c r="H187" i="17"/>
  <c r="K186" i="17"/>
  <c r="J186" i="17"/>
  <c r="K185" i="17"/>
  <c r="J185" i="17"/>
  <c r="H185" i="17" s="1"/>
  <c r="K184" i="17"/>
  <c r="H184" i="17" s="1"/>
  <c r="J184" i="17"/>
  <c r="K183" i="17"/>
  <c r="J183" i="17"/>
  <c r="H183" i="17"/>
  <c r="K182" i="17"/>
  <c r="J182" i="17"/>
  <c r="K181" i="17"/>
  <c r="J181" i="17"/>
  <c r="H181" i="17" s="1"/>
  <c r="K180" i="17"/>
  <c r="J180" i="17"/>
  <c r="K179" i="17"/>
  <c r="J179" i="17"/>
  <c r="K178" i="17"/>
  <c r="J178" i="17"/>
  <c r="K177" i="17"/>
  <c r="J177" i="17"/>
  <c r="K176" i="17"/>
  <c r="J176" i="17"/>
  <c r="K175" i="17"/>
  <c r="J175" i="17"/>
  <c r="H175" i="17" s="1"/>
  <c r="K174" i="17"/>
  <c r="J174" i="17"/>
  <c r="K173" i="17"/>
  <c r="J173" i="17"/>
  <c r="H173" i="17"/>
  <c r="K172" i="17"/>
  <c r="J172" i="17"/>
  <c r="K171" i="17"/>
  <c r="J171" i="17"/>
  <c r="H171" i="17" s="1"/>
  <c r="K170" i="17"/>
  <c r="H170" i="17" s="1"/>
  <c r="J170" i="17"/>
  <c r="K169" i="17"/>
  <c r="J169" i="17"/>
  <c r="H169" i="17"/>
  <c r="K168" i="17"/>
  <c r="H168" i="17" s="1"/>
  <c r="J168" i="17"/>
  <c r="K167" i="17"/>
  <c r="J167" i="17"/>
  <c r="H167" i="17" s="1"/>
  <c r="K166" i="17"/>
  <c r="J166" i="17"/>
  <c r="K165" i="17"/>
  <c r="J165" i="17"/>
  <c r="H165" i="17" s="1"/>
  <c r="K164" i="17"/>
  <c r="J164" i="17"/>
  <c r="K163" i="17"/>
  <c r="J163" i="17"/>
  <c r="K162" i="17"/>
  <c r="J162" i="17"/>
  <c r="K161" i="17"/>
  <c r="J161" i="17"/>
  <c r="K160" i="17"/>
  <c r="J160" i="17"/>
  <c r="K159" i="17"/>
  <c r="J159" i="17"/>
  <c r="H159" i="17" s="1"/>
  <c r="K158" i="17"/>
  <c r="J158" i="17"/>
  <c r="K157" i="17"/>
  <c r="J157" i="17"/>
  <c r="H157" i="17" s="1"/>
  <c r="K156" i="17"/>
  <c r="J156" i="17"/>
  <c r="K155" i="17"/>
  <c r="J155" i="17"/>
  <c r="H155" i="17"/>
  <c r="K154" i="17"/>
  <c r="H154" i="17" s="1"/>
  <c r="J154" i="17"/>
  <c r="K153" i="17"/>
  <c r="J153" i="17"/>
  <c r="H153" i="17"/>
  <c r="K152" i="17"/>
  <c r="J152" i="17"/>
  <c r="K151" i="17"/>
  <c r="J151" i="17"/>
  <c r="H151" i="17" s="1"/>
  <c r="K150" i="17"/>
  <c r="J150" i="17"/>
  <c r="K149" i="17"/>
  <c r="J149" i="17"/>
  <c r="H149" i="17"/>
  <c r="K148" i="17"/>
  <c r="J148" i="17"/>
  <c r="K147" i="17"/>
  <c r="H147" i="17" s="1"/>
  <c r="J147" i="17"/>
  <c r="K146" i="17"/>
  <c r="J146" i="17"/>
  <c r="K145" i="17"/>
  <c r="J145" i="17"/>
  <c r="H145" i="17" s="1"/>
  <c r="K144" i="17"/>
  <c r="J144" i="17"/>
  <c r="K143" i="17"/>
  <c r="J143" i="17"/>
  <c r="K142" i="17"/>
  <c r="J142" i="17"/>
  <c r="K141" i="17"/>
  <c r="J141" i="17"/>
  <c r="H141" i="17"/>
  <c r="K140" i="17"/>
  <c r="J140" i="17"/>
  <c r="K139" i="17"/>
  <c r="J139" i="17"/>
  <c r="H139" i="17"/>
  <c r="K138" i="17"/>
  <c r="J138" i="17"/>
  <c r="K137" i="17"/>
  <c r="J137" i="17"/>
  <c r="H137" i="17" s="1"/>
  <c r="K136" i="17"/>
  <c r="H136" i="17" s="1"/>
  <c r="J136" i="17"/>
  <c r="K135" i="17"/>
  <c r="J135" i="17"/>
  <c r="H135" i="17"/>
  <c r="K134" i="17"/>
  <c r="J134" i="17"/>
  <c r="K133" i="17"/>
  <c r="J133" i="17"/>
  <c r="H133" i="17" s="1"/>
  <c r="K132" i="17"/>
  <c r="J132" i="17"/>
  <c r="K131" i="17"/>
  <c r="J131" i="17"/>
  <c r="K130" i="17"/>
  <c r="J130" i="17"/>
  <c r="K129" i="17"/>
  <c r="J129" i="17"/>
  <c r="K128" i="17"/>
  <c r="J128" i="17"/>
  <c r="K127" i="17"/>
  <c r="J127" i="17"/>
  <c r="H127" i="17" s="1"/>
  <c r="K126" i="17"/>
  <c r="J126" i="17"/>
  <c r="K125" i="17"/>
  <c r="J125" i="17"/>
  <c r="H125" i="17"/>
  <c r="K124" i="17"/>
  <c r="J124" i="17"/>
  <c r="K123" i="17"/>
  <c r="J123" i="17"/>
  <c r="H123" i="17" s="1"/>
  <c r="K122" i="17"/>
  <c r="H122" i="17" s="1"/>
  <c r="J122" i="17"/>
  <c r="K121" i="17"/>
  <c r="J121" i="17"/>
  <c r="H121" i="17"/>
  <c r="K120" i="17"/>
  <c r="J120" i="17"/>
  <c r="K119" i="17"/>
  <c r="J119" i="17"/>
  <c r="H119" i="17" s="1"/>
  <c r="K118" i="17"/>
  <c r="J118" i="17"/>
  <c r="K117" i="17"/>
  <c r="J117" i="17"/>
  <c r="H117" i="17"/>
  <c r="K116" i="17"/>
  <c r="J116" i="17"/>
  <c r="K115" i="17"/>
  <c r="J115" i="17"/>
  <c r="K114" i="17"/>
  <c r="J114" i="17"/>
  <c r="K113" i="17"/>
  <c r="J113" i="17"/>
  <c r="H113" i="17" s="1"/>
  <c r="K112" i="17"/>
  <c r="J112" i="17"/>
  <c r="K111" i="17"/>
  <c r="J111" i="17"/>
  <c r="H111" i="17" s="1"/>
  <c r="K110" i="17"/>
  <c r="J110" i="17"/>
  <c r="K109" i="17"/>
  <c r="J109" i="17"/>
  <c r="H109" i="17" s="1"/>
  <c r="K108" i="17"/>
  <c r="J108" i="17"/>
  <c r="K107" i="17"/>
  <c r="J107" i="17"/>
  <c r="H107" i="17"/>
  <c r="K106" i="17"/>
  <c r="J106" i="17"/>
  <c r="K105" i="17"/>
  <c r="J105" i="17"/>
  <c r="H105" i="17" s="1"/>
  <c r="K104" i="17"/>
  <c r="H104" i="17" s="1"/>
  <c r="J104" i="17"/>
  <c r="K103" i="17"/>
  <c r="J103" i="17"/>
  <c r="H103" i="17"/>
  <c r="K102" i="17"/>
  <c r="J102" i="17"/>
  <c r="K101" i="17"/>
  <c r="J101" i="17"/>
  <c r="H101" i="17" s="1"/>
  <c r="K100" i="17"/>
  <c r="J100" i="17"/>
  <c r="K99" i="17"/>
  <c r="H99" i="17" s="1"/>
  <c r="J99" i="17"/>
  <c r="K98" i="17"/>
  <c r="J98" i="17"/>
  <c r="K97" i="17"/>
  <c r="J97" i="17"/>
  <c r="K96" i="17"/>
  <c r="J96" i="17"/>
  <c r="K95" i="17"/>
  <c r="J95" i="17"/>
  <c r="K94" i="17"/>
  <c r="J94" i="17"/>
  <c r="K93" i="17"/>
  <c r="J93" i="17"/>
  <c r="H93" i="17"/>
  <c r="K92" i="17"/>
  <c r="J92" i="17"/>
  <c r="K91" i="17"/>
  <c r="J91" i="17"/>
  <c r="H91" i="17" s="1"/>
  <c r="K90" i="17"/>
  <c r="H90" i="17" s="1"/>
  <c r="J90" i="17"/>
  <c r="K89" i="17"/>
  <c r="J89" i="17"/>
  <c r="H89" i="17"/>
  <c r="K88" i="17"/>
  <c r="J88" i="17"/>
  <c r="K87" i="17"/>
  <c r="J87" i="17"/>
  <c r="H87" i="17" s="1"/>
  <c r="K86" i="17"/>
  <c r="J86" i="17"/>
  <c r="K85" i="17"/>
  <c r="H85" i="17" s="1"/>
  <c r="J85" i="17"/>
  <c r="K84" i="17"/>
  <c r="J84" i="17"/>
  <c r="K83" i="17"/>
  <c r="J83" i="17"/>
  <c r="K82" i="17"/>
  <c r="J82" i="17"/>
  <c r="K81" i="17"/>
  <c r="J81" i="17"/>
  <c r="H81" i="17" s="1"/>
  <c r="K80" i="17"/>
  <c r="J80" i="17"/>
  <c r="K79" i="17"/>
  <c r="J79" i="17"/>
  <c r="H79" i="17" s="1"/>
  <c r="K78" i="17"/>
  <c r="J78" i="17"/>
  <c r="K77" i="17"/>
  <c r="J77" i="17"/>
  <c r="H77" i="17" s="1"/>
  <c r="K76" i="17"/>
  <c r="J76" i="17"/>
  <c r="K75" i="17"/>
  <c r="J75" i="17"/>
  <c r="H75" i="17"/>
  <c r="K74" i="17"/>
  <c r="J74" i="17"/>
  <c r="K73" i="17"/>
  <c r="J73" i="17"/>
  <c r="H73" i="17" s="1"/>
  <c r="K72" i="17"/>
  <c r="J72" i="17"/>
  <c r="K71" i="17"/>
  <c r="H71" i="17" s="1"/>
  <c r="J71" i="17"/>
  <c r="K70" i="17"/>
  <c r="J70" i="17"/>
  <c r="K69" i="17"/>
  <c r="J69" i="17"/>
  <c r="H69" i="17" s="1"/>
  <c r="K68" i="17"/>
  <c r="J68" i="17"/>
  <c r="K67" i="17"/>
  <c r="J67" i="17"/>
  <c r="K66" i="17"/>
  <c r="J66" i="17"/>
  <c r="K65" i="17"/>
  <c r="J65" i="17"/>
  <c r="H65" i="17" s="1"/>
  <c r="K64" i="17"/>
  <c r="J64" i="17"/>
  <c r="K63" i="17"/>
  <c r="J63" i="17"/>
  <c r="H63" i="17" s="1"/>
  <c r="K62" i="17"/>
  <c r="J62" i="17"/>
  <c r="K61" i="17"/>
  <c r="J61" i="17"/>
  <c r="H61" i="17"/>
  <c r="K60" i="17"/>
  <c r="J60" i="17"/>
  <c r="K59" i="17"/>
  <c r="H59" i="17" s="1"/>
  <c r="J59" i="17"/>
  <c r="K58" i="17"/>
  <c r="J58" i="17"/>
  <c r="K57" i="17"/>
  <c r="J57" i="17"/>
  <c r="H57" i="17" s="1"/>
  <c r="K56" i="17"/>
  <c r="H56" i="17" s="1"/>
  <c r="J56" i="17"/>
  <c r="K55" i="17"/>
  <c r="J55" i="17"/>
  <c r="H55" i="17"/>
  <c r="K54" i="17"/>
  <c r="J54" i="17"/>
  <c r="K53" i="17"/>
  <c r="J53" i="17"/>
  <c r="H53" i="17" s="1"/>
  <c r="K52" i="17"/>
  <c r="J52" i="17"/>
  <c r="K51" i="17"/>
  <c r="J51" i="17"/>
  <c r="K50" i="17"/>
  <c r="J50" i="17"/>
  <c r="K49" i="17"/>
  <c r="J49" i="17"/>
  <c r="K48" i="17"/>
  <c r="J48" i="17"/>
  <c r="K47" i="17"/>
  <c r="J47" i="17"/>
  <c r="H47" i="17" s="1"/>
  <c r="K46" i="17"/>
  <c r="J46" i="17"/>
  <c r="K45" i="17"/>
  <c r="H45" i="17" s="1"/>
  <c r="J45" i="17"/>
  <c r="K44" i="17"/>
  <c r="J44" i="17"/>
  <c r="K43" i="17"/>
  <c r="J43" i="17"/>
  <c r="H43" i="17" s="1"/>
  <c r="K42" i="17"/>
  <c r="H42" i="17" s="1"/>
  <c r="J42" i="17"/>
  <c r="K41" i="17"/>
  <c r="J41" i="17"/>
  <c r="H41" i="17"/>
  <c r="K40" i="17"/>
  <c r="J40" i="17"/>
  <c r="K39" i="17"/>
  <c r="J39" i="17"/>
  <c r="H39" i="17" s="1"/>
  <c r="K38" i="17"/>
  <c r="J38" i="17"/>
  <c r="K37" i="17"/>
  <c r="J37" i="17"/>
  <c r="H37" i="17"/>
  <c r="K36" i="17"/>
  <c r="J36" i="17"/>
  <c r="K35" i="17"/>
  <c r="J35" i="17"/>
  <c r="K34" i="17"/>
  <c r="J34" i="17"/>
  <c r="K33" i="17"/>
  <c r="J33" i="17"/>
  <c r="H33" i="17" s="1"/>
  <c r="K32" i="17"/>
  <c r="J32" i="17"/>
  <c r="K31" i="17"/>
  <c r="J31" i="17"/>
  <c r="H31" i="17" s="1"/>
  <c r="K30" i="17"/>
  <c r="J30" i="17"/>
  <c r="K29" i="17"/>
  <c r="J29" i="17"/>
  <c r="H29" i="17" s="1"/>
  <c r="K28" i="17"/>
  <c r="J28" i="17"/>
  <c r="K27" i="17"/>
  <c r="H27" i="17" s="1"/>
  <c r="J27" i="17"/>
  <c r="K26" i="17"/>
  <c r="J26" i="17"/>
  <c r="K25" i="17"/>
  <c r="J25" i="17"/>
  <c r="H25" i="17" s="1"/>
  <c r="K13" i="17"/>
  <c r="H13" i="17" s="1"/>
  <c r="J13" i="17"/>
  <c r="AC9" i="13"/>
  <c r="H26" i="17" l="1"/>
  <c r="H120" i="17"/>
  <c r="H252" i="17"/>
  <c r="H284" i="17"/>
  <c r="H363" i="17"/>
  <c r="H417" i="17"/>
  <c r="H51" i="17"/>
  <c r="H72" i="17"/>
  <c r="H131" i="17"/>
  <c r="H186" i="17"/>
  <c r="H208" i="17"/>
  <c r="H322" i="17"/>
  <c r="H333" i="17"/>
  <c r="H367" i="17"/>
  <c r="H371" i="17"/>
  <c r="H433" i="17"/>
  <c r="H437" i="17"/>
  <c r="H459" i="17"/>
  <c r="H467" i="17"/>
  <c r="H501" i="17"/>
  <c r="H260" i="17"/>
  <c r="H359" i="17"/>
  <c r="H58" i="17"/>
  <c r="H83" i="17"/>
  <c r="H97" i="17"/>
  <c r="H138" i="17"/>
  <c r="H152" i="17"/>
  <c r="H194" i="17"/>
  <c r="H220" i="17"/>
  <c r="H242" i="17"/>
  <c r="H249" i="17"/>
  <c r="H253" i="17"/>
  <c r="H257" i="17"/>
  <c r="H261" i="17"/>
  <c r="H265" i="17"/>
  <c r="H269" i="17"/>
  <c r="H273" i="17"/>
  <c r="H277" i="17"/>
  <c r="H281" i="17"/>
  <c r="H285" i="17"/>
  <c r="H289" i="17"/>
  <c r="H308" i="17"/>
  <c r="H379" i="17"/>
  <c r="H391" i="17"/>
  <c r="H395" i="17"/>
  <c r="H479" i="17"/>
  <c r="H483" i="17"/>
  <c r="H237" i="17"/>
  <c r="H268" i="17"/>
  <c r="H421" i="17"/>
  <c r="H163" i="17"/>
  <c r="H177" i="17"/>
  <c r="H399" i="17"/>
  <c r="H403" i="17"/>
  <c r="H438" i="17"/>
  <c r="H453" i="17"/>
  <c r="H491" i="17"/>
  <c r="H40" i="17"/>
  <c r="H347" i="17"/>
  <c r="H35" i="17"/>
  <c r="H49" i="17"/>
  <c r="H115" i="17"/>
  <c r="H129" i="17"/>
  <c r="H225" i="17"/>
  <c r="H232" i="17"/>
  <c r="H246" i="17"/>
  <c r="H294" i="17"/>
  <c r="H312" i="17"/>
  <c r="H316" i="17"/>
  <c r="H331" i="17"/>
  <c r="H335" i="17"/>
  <c r="H338" i="17"/>
  <c r="H345" i="17"/>
  <c r="H349" i="17"/>
  <c r="H353" i="17"/>
  <c r="H357" i="17"/>
  <c r="H400" i="17"/>
  <c r="H411" i="17"/>
  <c r="H423" i="17"/>
  <c r="H427" i="17"/>
  <c r="H454" i="17"/>
  <c r="H106" i="17"/>
  <c r="H276" i="17"/>
  <c r="H303" i="17"/>
  <c r="H409" i="17"/>
  <c r="H143" i="17"/>
  <c r="H424" i="17"/>
  <c r="H428" i="17"/>
  <c r="H179" i="17"/>
  <c r="H292" i="17"/>
  <c r="H340" i="17"/>
  <c r="H413" i="17"/>
  <c r="H67" i="17"/>
  <c r="H74" i="17"/>
  <c r="H88" i="17"/>
  <c r="H95" i="17"/>
  <c r="H161" i="17"/>
  <c r="H203" i="17"/>
  <c r="H211" i="17"/>
  <c r="H236" i="17"/>
  <c r="H251" i="17"/>
  <c r="H259" i="17"/>
  <c r="H267" i="17"/>
  <c r="H275" i="17"/>
  <c r="H283" i="17"/>
  <c r="H291" i="17"/>
  <c r="H298" i="17"/>
  <c r="H302" i="17"/>
  <c r="H317" i="17"/>
  <c r="H370" i="17"/>
  <c r="H374" i="17"/>
  <c r="H377" i="17"/>
  <c r="H381" i="17"/>
  <c r="H385" i="17"/>
  <c r="H389" i="17"/>
  <c r="H432" i="17"/>
  <c r="H440" i="17"/>
  <c r="H466" i="17"/>
  <c r="H470" i="17"/>
  <c r="H496" i="17"/>
  <c r="Y9" i="12"/>
  <c r="H250" i="17"/>
  <c r="H258" i="17"/>
  <c r="H266" i="17"/>
  <c r="H274" i="17"/>
  <c r="H282" i="17"/>
  <c r="H290" i="17"/>
  <c r="H304" i="17"/>
  <c r="H318" i="17"/>
  <c r="H334" i="17"/>
  <c r="H439" i="17"/>
  <c r="H444" i="17"/>
  <c r="H451" i="17"/>
  <c r="H463" i="17"/>
  <c r="H475" i="17"/>
  <c r="H499" i="17"/>
  <c r="H511" i="17"/>
  <c r="H54" i="17"/>
  <c r="H102" i="17"/>
  <c r="H218" i="17"/>
  <c r="H240" i="17"/>
  <c r="H263" i="17"/>
  <c r="H287" i="17"/>
  <c r="H343" i="17"/>
  <c r="H375" i="17"/>
  <c r="H419" i="17"/>
  <c r="H441" i="17"/>
  <c r="H487" i="17"/>
  <c r="H100" i="17"/>
  <c r="H226" i="17"/>
  <c r="H34" i="17"/>
  <c r="H50" i="17"/>
  <c r="H66" i="17"/>
  <c r="H82" i="17"/>
  <c r="H98" i="17"/>
  <c r="H114" i="17"/>
  <c r="H130" i="17"/>
  <c r="H146" i="17"/>
  <c r="H162" i="17"/>
  <c r="H178" i="17"/>
  <c r="H204" i="17"/>
  <c r="H214" i="17"/>
  <c r="H221" i="17"/>
  <c r="H238" i="17"/>
  <c r="H70" i="17"/>
  <c r="H86" i="17"/>
  <c r="H134" i="17"/>
  <c r="H182" i="17"/>
  <c r="H84" i="17"/>
  <c r="H116" i="17"/>
  <c r="H148" i="17"/>
  <c r="H216" i="17"/>
  <c r="H32" i="17"/>
  <c r="H48" i="17"/>
  <c r="H64" i="17"/>
  <c r="H80" i="17"/>
  <c r="H96" i="17"/>
  <c r="H112" i="17"/>
  <c r="H128" i="17"/>
  <c r="H144" i="17"/>
  <c r="H160" i="17"/>
  <c r="H176" i="17"/>
  <c r="H190" i="17"/>
  <c r="H202" i="17"/>
  <c r="H207" i="17"/>
  <c r="H212" i="17"/>
  <c r="H224" i="17"/>
  <c r="H241" i="17"/>
  <c r="H248" i="17"/>
  <c r="H256" i="17"/>
  <c r="H264" i="17"/>
  <c r="H272" i="17"/>
  <c r="H280" i="17"/>
  <c r="H288" i="17"/>
  <c r="H300" i="17"/>
  <c r="H307" i="17"/>
  <c r="H314" i="17"/>
  <c r="H330" i="17"/>
  <c r="H351" i="17"/>
  <c r="H361" i="17"/>
  <c r="H383" i="17"/>
  <c r="H393" i="17"/>
  <c r="H415" i="17"/>
  <c r="H425" i="17"/>
  <c r="H449" i="17"/>
  <c r="H452" i="17"/>
  <c r="H471" i="17"/>
  <c r="H497" i="17"/>
  <c r="H500" i="17"/>
  <c r="H509" i="17"/>
  <c r="H38" i="17"/>
  <c r="H150" i="17"/>
  <c r="H189" i="17"/>
  <c r="H228" i="17"/>
  <c r="H255" i="17"/>
  <c r="H387" i="17"/>
  <c r="H397" i="17"/>
  <c r="H477" i="17"/>
  <c r="H52" i="17"/>
  <c r="H164" i="17"/>
  <c r="H180" i="17"/>
  <c r="H46" i="17"/>
  <c r="H62" i="17"/>
  <c r="H78" i="17"/>
  <c r="H94" i="17"/>
  <c r="H110" i="17"/>
  <c r="H126" i="17"/>
  <c r="H142" i="17"/>
  <c r="H158" i="17"/>
  <c r="H174" i="17"/>
  <c r="H193" i="17"/>
  <c r="H200" i="17"/>
  <c r="H210" i="17"/>
  <c r="H206" i="17"/>
  <c r="H223" i="17"/>
  <c r="H279" i="17"/>
  <c r="H306" i="17"/>
  <c r="H365" i="17"/>
  <c r="H407" i="17"/>
  <c r="H465" i="17"/>
  <c r="H36" i="17"/>
  <c r="H132" i="17"/>
  <c r="H192" i="17"/>
  <c r="H209" i="17"/>
  <c r="H30" i="17"/>
  <c r="H28" i="17"/>
  <c r="H44" i="17"/>
  <c r="H60" i="17"/>
  <c r="H76" i="17"/>
  <c r="H92" i="17"/>
  <c r="H108" i="17"/>
  <c r="H124" i="17"/>
  <c r="H140" i="17"/>
  <c r="H156" i="17"/>
  <c r="H172" i="17"/>
  <c r="H188" i="17"/>
  <c r="H198" i="17"/>
  <c r="H205" i="17"/>
  <c r="H222" i="17"/>
  <c r="H234" i="17"/>
  <c r="H239" i="17"/>
  <c r="H244" i="17"/>
  <c r="H254" i="17"/>
  <c r="H262" i="17"/>
  <c r="H270" i="17"/>
  <c r="H278" i="17"/>
  <c r="H286" i="17"/>
  <c r="H296" i="17"/>
  <c r="H310" i="17"/>
  <c r="H326" i="17"/>
  <c r="H342" i="17"/>
  <c r="H445" i="17"/>
  <c r="H450" i="17"/>
  <c r="H457" i="17"/>
  <c r="H493" i="17"/>
  <c r="H498" i="17"/>
  <c r="H505" i="17"/>
  <c r="H118" i="17"/>
  <c r="H166" i="17"/>
  <c r="H271" i="17"/>
  <c r="H320" i="17"/>
  <c r="H336" i="17"/>
  <c r="H355" i="17"/>
  <c r="H429" i="17"/>
  <c r="H68" i="17"/>
  <c r="H372" i="17"/>
  <c r="H404" i="17"/>
  <c r="H436" i="17"/>
  <c r="H460" i="17"/>
  <c r="H484" i="17"/>
  <c r="H19" i="24"/>
  <c r="H27" i="24"/>
  <c r="H23" i="24"/>
  <c r="H356" i="17"/>
  <c r="J11" i="1"/>
  <c r="G11" i="1"/>
  <c r="F22" i="22"/>
  <c r="A3" i="24" l="1"/>
  <c r="A3" i="17"/>
  <c r="A3" i="1"/>
  <c r="K12" i="24"/>
  <c r="K9" i="24" s="1"/>
  <c r="J12" i="24"/>
  <c r="J9" i="24" s="1"/>
  <c r="G12" i="24"/>
  <c r="Q23" i="23"/>
  <c r="P23" i="23"/>
  <c r="O23" i="23"/>
  <c r="N23" i="23"/>
  <c r="M23" i="23"/>
  <c r="L23" i="23"/>
  <c r="K23" i="23"/>
  <c r="J23" i="23"/>
  <c r="I23" i="23"/>
  <c r="H23" i="23"/>
  <c r="D23" i="23"/>
  <c r="A6" i="24"/>
  <c r="A4" i="24"/>
  <c r="A2" i="24"/>
  <c r="F25" i="22"/>
  <c r="H12" i="24" l="1"/>
  <c r="H9" i="24" s="1"/>
  <c r="Q15" i="23"/>
  <c r="P15" i="23"/>
  <c r="O15" i="23"/>
  <c r="N15" i="23"/>
  <c r="M15" i="23"/>
  <c r="L15" i="23"/>
  <c r="K15" i="23"/>
  <c r="J15" i="23"/>
  <c r="I15" i="23"/>
  <c r="H15" i="23"/>
  <c r="G15" i="23"/>
  <c r="D15" i="23"/>
  <c r="Q10" i="23"/>
  <c r="P10" i="23"/>
  <c r="O10" i="23"/>
  <c r="N10" i="23"/>
  <c r="N21" i="23" s="1"/>
  <c r="M10" i="23"/>
  <c r="L10" i="23"/>
  <c r="K10" i="23"/>
  <c r="J10" i="23"/>
  <c r="I10" i="23"/>
  <c r="H10" i="23"/>
  <c r="G10" i="23"/>
  <c r="D10" i="23"/>
  <c r="D21" i="23" s="1"/>
  <c r="A6" i="23"/>
  <c r="A4" i="23"/>
  <c r="A3" i="23"/>
  <c r="A2" i="23"/>
  <c r="M21" i="23" l="1"/>
  <c r="L21" i="23"/>
  <c r="G21" i="23"/>
  <c r="O21" i="23"/>
  <c r="K21" i="23"/>
  <c r="H21" i="23"/>
  <c r="P21" i="23"/>
  <c r="J21" i="23"/>
  <c r="I21" i="23"/>
  <c r="Q21" i="23"/>
  <c r="N16" i="23" l="1"/>
  <c r="D16" i="23"/>
  <c r="N11" i="23"/>
  <c r="D11" i="23"/>
  <c r="H16" i="23"/>
  <c r="M16" i="23"/>
  <c r="M11" i="23"/>
  <c r="Q11" i="23"/>
  <c r="L16" i="23"/>
  <c r="L11" i="23"/>
  <c r="I11" i="23"/>
  <c r="P11" i="23"/>
  <c r="K16" i="23"/>
  <c r="K11" i="23"/>
  <c r="I16" i="23"/>
  <c r="P16" i="23"/>
  <c r="J16" i="23"/>
  <c r="J11" i="23"/>
  <c r="H11" i="23"/>
  <c r="O16" i="23"/>
  <c r="G16" i="23"/>
  <c r="O11" i="23"/>
  <c r="G11" i="23"/>
  <c r="Q16" i="23"/>
  <c r="J22" i="23" l="1"/>
  <c r="J24" i="23" s="1"/>
  <c r="O22" i="23"/>
  <c r="O24" i="23" s="1"/>
  <c r="D22" i="23"/>
  <c r="N22" i="23"/>
  <c r="N24" i="23" s="1"/>
  <c r="L22" i="23"/>
  <c r="L24" i="23" s="1"/>
  <c r="K22" i="23"/>
  <c r="K24" i="23" s="1"/>
  <c r="P22" i="23"/>
  <c r="P24" i="23" s="1"/>
  <c r="G22" i="23"/>
  <c r="M22" i="23"/>
  <c r="M24" i="23" s="1"/>
  <c r="H22" i="23"/>
  <c r="H24" i="23" s="1"/>
  <c r="I22" i="23"/>
  <c r="I24" i="23" s="1"/>
  <c r="Q22" i="23"/>
  <c r="Q24" i="23" s="1"/>
  <c r="A6" i="13"/>
  <c r="A4" i="13"/>
  <c r="A3" i="13"/>
  <c r="A2" i="13"/>
  <c r="A3" i="16"/>
  <c r="A3" i="19"/>
  <c r="D14" i="23"/>
  <c r="G14" i="23"/>
  <c r="G17" i="23" s="1"/>
  <c r="H14" i="23"/>
  <c r="H17" i="23" s="1"/>
  <c r="I14" i="23"/>
  <c r="I17" i="23" s="1"/>
  <c r="J14" i="23"/>
  <c r="K14" i="23"/>
  <c r="L14" i="23"/>
  <c r="M14" i="23"/>
  <c r="N14" i="23"/>
  <c r="O14" i="23"/>
  <c r="P14" i="23"/>
  <c r="Q14" i="23"/>
  <c r="A3" i="12"/>
  <c r="A6" i="12"/>
  <c r="A4" i="12"/>
  <c r="A2" i="12"/>
  <c r="F17" i="22"/>
  <c r="F9" i="22"/>
  <c r="A6" i="22"/>
  <c r="A4" i="22"/>
  <c r="A3" i="22"/>
  <c r="A2" i="22"/>
  <c r="A3" i="5"/>
  <c r="A3" i="8"/>
  <c r="F29" i="22"/>
  <c r="F28" i="22"/>
  <c r="F26" i="22"/>
  <c r="F24" i="22"/>
  <c r="F21" i="22"/>
  <c r="F20" i="22"/>
  <c r="F18" i="22"/>
  <c r="F16" i="22"/>
  <c r="F15" i="22"/>
  <c r="F14" i="22"/>
  <c r="F13" i="22"/>
  <c r="F12" i="22"/>
  <c r="F11" i="22"/>
  <c r="F10" i="22"/>
  <c r="D24" i="23" l="1"/>
  <c r="K17" i="23"/>
  <c r="D17" i="23"/>
  <c r="M17" i="23"/>
  <c r="N17" i="23"/>
  <c r="J17" i="23"/>
  <c r="O17" i="23"/>
  <c r="P17" i="23"/>
  <c r="Q17" i="23"/>
  <c r="L17" i="23"/>
  <c r="D9" i="1" l="1"/>
  <c r="G9" i="1"/>
  <c r="H9" i="1"/>
  <c r="I9" i="1"/>
  <c r="J9" i="1"/>
  <c r="K9" i="1"/>
  <c r="L9" i="1"/>
  <c r="M9" i="1"/>
  <c r="N9" i="1"/>
  <c r="O9" i="1"/>
  <c r="P9" i="1"/>
  <c r="Q9" i="1"/>
  <c r="D10" i="1"/>
  <c r="G10" i="1"/>
  <c r="H10" i="1"/>
  <c r="I10" i="1"/>
  <c r="J10" i="1"/>
  <c r="K10" i="1"/>
  <c r="L10" i="1"/>
  <c r="M10" i="1"/>
  <c r="N10" i="1"/>
  <c r="O10" i="1"/>
  <c r="P10" i="1"/>
  <c r="Q10" i="1"/>
  <c r="D11" i="1"/>
  <c r="H11" i="1"/>
  <c r="I11" i="1"/>
  <c r="K11" i="1"/>
  <c r="L11" i="1"/>
  <c r="M11" i="1"/>
  <c r="N11" i="1"/>
  <c r="O11" i="1"/>
  <c r="P11" i="1"/>
  <c r="Q11" i="1"/>
  <c r="Q12" i="1" l="1"/>
  <c r="L12" i="1"/>
  <c r="O12" i="1"/>
  <c r="K12" i="1"/>
  <c r="P12" i="1"/>
  <c r="N12" i="1"/>
  <c r="M12" i="1"/>
  <c r="J12" i="1"/>
  <c r="J14" i="1" s="1"/>
  <c r="I12" i="1"/>
  <c r="H12" i="1"/>
  <c r="G12" i="1"/>
  <c r="G14" i="1" s="1"/>
  <c r="D12" i="1"/>
  <c r="M9" i="23" l="1"/>
  <c r="M20" i="23" s="1"/>
  <c r="M14" i="1"/>
  <c r="K9" i="23"/>
  <c r="K20" i="23" s="1"/>
  <c r="K14" i="1"/>
  <c r="P9" i="23"/>
  <c r="P20" i="23" s="1"/>
  <c r="P14" i="1"/>
  <c r="O9" i="23"/>
  <c r="O20" i="23" s="1"/>
  <c r="O14" i="1"/>
  <c r="H9" i="23"/>
  <c r="H20" i="23" s="1"/>
  <c r="H14" i="1"/>
  <c r="N9" i="23"/>
  <c r="N20" i="23" s="1"/>
  <c r="N14" i="1"/>
  <c r="D9" i="23"/>
  <c r="D20" i="23" s="1"/>
  <c r="D14" i="1"/>
  <c r="L9" i="23"/>
  <c r="L20" i="23" s="1"/>
  <c r="L14" i="1"/>
  <c r="I9" i="23"/>
  <c r="I20" i="23" s="1"/>
  <c r="I14" i="1"/>
  <c r="Q9" i="23"/>
  <c r="Q20" i="23" s="1"/>
  <c r="Q14" i="1"/>
  <c r="G9" i="23"/>
  <c r="G20" i="23" s="1"/>
  <c r="I27" i="23" s="1"/>
  <c r="J9" i="23"/>
  <c r="J20" i="23" s="1"/>
  <c r="L27" i="23" s="1"/>
  <c r="A3" i="20"/>
  <c r="A6" i="16"/>
  <c r="A4" i="16"/>
  <c r="A2" i="16"/>
  <c r="A6" i="19"/>
  <c r="A4" i="19"/>
  <c r="A2" i="19"/>
  <c r="A6" i="17"/>
  <c r="A4" i="17"/>
  <c r="A2" i="17"/>
  <c r="A6" i="8"/>
  <c r="A4" i="8"/>
  <c r="A2" i="8"/>
  <c r="A5" i="9"/>
  <c r="A3" i="9"/>
  <c r="A2" i="9"/>
  <c r="A6" i="5"/>
  <c r="A4" i="5"/>
  <c r="A2" i="5"/>
  <c r="A6" i="1"/>
  <c r="A4" i="1"/>
  <c r="A2" i="1"/>
  <c r="A4" i="20"/>
  <c r="A6" i="20"/>
  <c r="A2" i="20"/>
  <c r="B9" i="20"/>
  <c r="B13" i="20" s="1"/>
  <c r="D27" i="23" l="1"/>
  <c r="G27" i="23"/>
  <c r="M27" i="23"/>
  <c r="H27" i="23"/>
  <c r="J27" i="23"/>
  <c r="K27" i="23"/>
  <c r="N27" i="23"/>
  <c r="P27" i="23"/>
  <c r="O27" i="23"/>
  <c r="Q27" i="23"/>
  <c r="F31" i="1"/>
  <c r="E31" i="1"/>
  <c r="F30" i="1"/>
  <c r="E30" i="1"/>
  <c r="F29" i="1"/>
  <c r="E29" i="1"/>
  <c r="F28" i="1"/>
  <c r="E28" i="1"/>
  <c r="F27" i="1"/>
  <c r="E27" i="1"/>
  <c r="F26" i="1"/>
  <c r="E26" i="1"/>
  <c r="F25" i="1"/>
  <c r="E25" i="1"/>
  <c r="F24" i="1"/>
  <c r="E24" i="1"/>
  <c r="F23" i="1"/>
  <c r="E23" i="1"/>
  <c r="F22" i="1"/>
  <c r="E22" i="1"/>
  <c r="F21" i="1"/>
  <c r="E21" i="1"/>
  <c r="F20" i="1"/>
  <c r="E20" i="1"/>
  <c r="F19" i="1"/>
  <c r="E19" i="1"/>
  <c r="F18" i="1"/>
  <c r="E18" i="1"/>
  <c r="F17" i="1"/>
  <c r="E17" i="1"/>
  <c r="A9" i="19" a="1"/>
  <c r="D10" i="16"/>
  <c r="D11" i="16"/>
  <c r="D12" i="16"/>
  <c r="D13" i="16"/>
  <c r="D14" i="16"/>
  <c r="D15" i="16"/>
  <c r="D16" i="16"/>
  <c r="D17" i="16"/>
  <c r="F17" i="16" s="1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36" i="16"/>
  <c r="D37" i="16"/>
  <c r="O37" i="16" s="1"/>
  <c r="D38" i="16"/>
  <c r="D39" i="16"/>
  <c r="D40" i="16"/>
  <c r="D41" i="16"/>
  <c r="D42" i="16"/>
  <c r="D43" i="16"/>
  <c r="D44" i="16"/>
  <c r="D45" i="16"/>
  <c r="D46" i="16"/>
  <c r="D47" i="16"/>
  <c r="D48" i="16"/>
  <c r="D49" i="16"/>
  <c r="D50" i="16"/>
  <c r="D51" i="16"/>
  <c r="D52" i="16"/>
  <c r="D53" i="16"/>
  <c r="D54" i="16"/>
  <c r="D55" i="16"/>
  <c r="D56" i="16"/>
  <c r="D57" i="16"/>
  <c r="D58" i="16"/>
  <c r="D59" i="16"/>
  <c r="D60" i="16"/>
  <c r="D61" i="16"/>
  <c r="D62" i="16"/>
  <c r="D63" i="16"/>
  <c r="D64" i="16"/>
  <c r="D65" i="16"/>
  <c r="D66" i="16"/>
  <c r="D67" i="16"/>
  <c r="D68" i="16"/>
  <c r="D69" i="16"/>
  <c r="D70" i="16"/>
  <c r="D71" i="16"/>
  <c r="D72" i="16"/>
  <c r="D73" i="16"/>
  <c r="D74" i="16"/>
  <c r="D75" i="16"/>
  <c r="D76" i="16"/>
  <c r="D77" i="16"/>
  <c r="D78" i="16"/>
  <c r="D79" i="16"/>
  <c r="D80" i="16"/>
  <c r="N80" i="16" s="1"/>
  <c r="D81" i="16"/>
  <c r="D82" i="16"/>
  <c r="D83" i="16"/>
  <c r="D84" i="16"/>
  <c r="D85" i="16"/>
  <c r="D86" i="16"/>
  <c r="D87" i="16"/>
  <c r="D88" i="16"/>
  <c r="D89" i="16"/>
  <c r="D90" i="16"/>
  <c r="D91" i="16"/>
  <c r="D92" i="16"/>
  <c r="D93" i="16"/>
  <c r="D94" i="16"/>
  <c r="D95" i="16"/>
  <c r="D96" i="16"/>
  <c r="D97" i="16"/>
  <c r="D98" i="16"/>
  <c r="D99" i="16"/>
  <c r="D100" i="16"/>
  <c r="D101" i="16"/>
  <c r="J101" i="16" s="1"/>
  <c r="D102" i="16"/>
  <c r="D103" i="16"/>
  <c r="D104" i="16"/>
  <c r="D105" i="16"/>
  <c r="D106" i="16"/>
  <c r="D107" i="16"/>
  <c r="D9" i="16"/>
  <c r="K12" i="17"/>
  <c r="K9" i="17" s="1"/>
  <c r="J12" i="17"/>
  <c r="J9" i="17" s="1"/>
  <c r="BK9" i="13"/>
  <c r="BJ9" i="13"/>
  <c r="BF9" i="12"/>
  <c r="K106" i="8"/>
  <c r="K105" i="8"/>
  <c r="K104" i="8"/>
  <c r="K103" i="8"/>
  <c r="K102" i="8"/>
  <c r="K101" i="8"/>
  <c r="K100" i="8"/>
  <c r="K99" i="8"/>
  <c r="K98" i="8"/>
  <c r="K97" i="8"/>
  <c r="K96" i="8"/>
  <c r="K95" i="8"/>
  <c r="K94" i="8"/>
  <c r="K93" i="8"/>
  <c r="K92" i="8"/>
  <c r="K91" i="8"/>
  <c r="K90" i="8"/>
  <c r="K89" i="8"/>
  <c r="K88" i="8"/>
  <c r="K87" i="8"/>
  <c r="K86" i="8"/>
  <c r="K85" i="8"/>
  <c r="K84" i="8"/>
  <c r="K83" i="8"/>
  <c r="K82" i="8"/>
  <c r="K81" i="8"/>
  <c r="K80" i="8"/>
  <c r="K79" i="8"/>
  <c r="K78" i="8"/>
  <c r="K77" i="8"/>
  <c r="K76" i="8"/>
  <c r="K75" i="8"/>
  <c r="K74" i="8"/>
  <c r="K73" i="8"/>
  <c r="K72" i="8"/>
  <c r="K71" i="8"/>
  <c r="K70" i="8"/>
  <c r="K69" i="8"/>
  <c r="K68" i="8"/>
  <c r="K67" i="8"/>
  <c r="K66" i="8"/>
  <c r="K65" i="8"/>
  <c r="K64" i="8"/>
  <c r="K63" i="8"/>
  <c r="K62" i="8"/>
  <c r="K61" i="8"/>
  <c r="K60" i="8"/>
  <c r="K59" i="8"/>
  <c r="K58" i="8"/>
  <c r="K57" i="8"/>
  <c r="K56" i="8"/>
  <c r="K55" i="8"/>
  <c r="K54" i="8"/>
  <c r="K53" i="8"/>
  <c r="K52" i="8"/>
  <c r="K51" i="8"/>
  <c r="K50" i="8"/>
  <c r="K49" i="8"/>
  <c r="K48" i="8"/>
  <c r="K47" i="8"/>
  <c r="K46" i="8"/>
  <c r="K45" i="8"/>
  <c r="K44" i="8"/>
  <c r="K43" i="8"/>
  <c r="K42" i="8"/>
  <c r="K41" i="8"/>
  <c r="K40" i="8"/>
  <c r="K39" i="8"/>
  <c r="K38" i="8"/>
  <c r="K37" i="8"/>
  <c r="K36" i="8"/>
  <c r="K35" i="8"/>
  <c r="K34" i="8"/>
  <c r="K33" i="8"/>
  <c r="K32" i="8"/>
  <c r="K31" i="8"/>
  <c r="K30" i="8"/>
  <c r="K29" i="8"/>
  <c r="K28" i="8"/>
  <c r="K27" i="8"/>
  <c r="K26" i="8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K12" i="8"/>
  <c r="K11" i="8"/>
  <c r="K10" i="8"/>
  <c r="K9" i="8"/>
  <c r="D28" i="23" l="1"/>
  <c r="D29" i="23"/>
  <c r="G29" i="23" s="1"/>
  <c r="H28" i="23" s="1"/>
  <c r="G28" i="23"/>
  <c r="BI9" i="13"/>
  <c r="L14" i="16"/>
  <c r="L32" i="16"/>
  <c r="C31" i="1"/>
  <c r="E9" i="1"/>
  <c r="A9" i="19"/>
  <c r="F9" i="19" s="1"/>
  <c r="G11" i="19"/>
  <c r="C17" i="1"/>
  <c r="F9" i="1"/>
  <c r="F10" i="1"/>
  <c r="F11" i="1"/>
  <c r="E11" i="1"/>
  <c r="C21" i="1"/>
  <c r="E10" i="1"/>
  <c r="N95" i="16"/>
  <c r="M31" i="16"/>
  <c r="L46" i="16"/>
  <c r="H11" i="19"/>
  <c r="O102" i="16"/>
  <c r="F94" i="16"/>
  <c r="F78" i="16"/>
  <c r="Q70" i="16"/>
  <c r="O11" i="19"/>
  <c r="C19" i="1"/>
  <c r="C25" i="1"/>
  <c r="C29" i="1"/>
  <c r="P11" i="19"/>
  <c r="N9" i="16"/>
  <c r="J100" i="16"/>
  <c r="F92" i="16"/>
  <c r="Q84" i="16"/>
  <c r="J76" i="16"/>
  <c r="R68" i="16"/>
  <c r="F60" i="16"/>
  <c r="M44" i="16"/>
  <c r="F28" i="16"/>
  <c r="C12" i="19"/>
  <c r="L12" i="19"/>
  <c r="O107" i="16"/>
  <c r="L99" i="16"/>
  <c r="M83" i="16"/>
  <c r="M67" i="16"/>
  <c r="I59" i="16"/>
  <c r="M43" i="16"/>
  <c r="P27" i="16"/>
  <c r="F84" i="16"/>
  <c r="M12" i="19"/>
  <c r="J10" i="19"/>
  <c r="K10" i="19"/>
  <c r="O106" i="16"/>
  <c r="F106" i="16"/>
  <c r="P106" i="16"/>
  <c r="I106" i="16"/>
  <c r="Q106" i="16"/>
  <c r="L106" i="16"/>
  <c r="M106" i="16"/>
  <c r="J106" i="16"/>
  <c r="N106" i="16"/>
  <c r="R106" i="16"/>
  <c r="I98" i="16"/>
  <c r="Q98" i="16"/>
  <c r="J98" i="16"/>
  <c r="R98" i="16"/>
  <c r="K98" i="16"/>
  <c r="S98" i="16"/>
  <c r="L98" i="16"/>
  <c r="N98" i="16"/>
  <c r="F98" i="16"/>
  <c r="P98" i="16"/>
  <c r="M98" i="16"/>
  <c r="O98" i="16"/>
  <c r="I90" i="16"/>
  <c r="Q90" i="16"/>
  <c r="J90" i="16"/>
  <c r="R90" i="16"/>
  <c r="K90" i="16"/>
  <c r="S90" i="16"/>
  <c r="L90" i="16"/>
  <c r="N90" i="16"/>
  <c r="F90" i="16"/>
  <c r="M90" i="16"/>
  <c r="P90" i="16"/>
  <c r="I82" i="16"/>
  <c r="Q82" i="16"/>
  <c r="J82" i="16"/>
  <c r="R82" i="16"/>
  <c r="K82" i="16"/>
  <c r="S82" i="16"/>
  <c r="L82" i="16"/>
  <c r="N82" i="16"/>
  <c r="O82" i="16"/>
  <c r="F82" i="16"/>
  <c r="P82" i="16"/>
  <c r="M82" i="16"/>
  <c r="I74" i="16"/>
  <c r="Q74" i="16"/>
  <c r="J74" i="16"/>
  <c r="R74" i="16"/>
  <c r="K74" i="16"/>
  <c r="S74" i="16"/>
  <c r="L74" i="16"/>
  <c r="N74" i="16"/>
  <c r="O74" i="16"/>
  <c r="F74" i="16"/>
  <c r="M74" i="16"/>
  <c r="P74" i="16"/>
  <c r="J66" i="16"/>
  <c r="Q66" i="16"/>
  <c r="I66" i="16"/>
  <c r="R66" i="16"/>
  <c r="K66" i="16"/>
  <c r="S66" i="16"/>
  <c r="L66" i="16"/>
  <c r="N66" i="16"/>
  <c r="O66" i="16"/>
  <c r="M66" i="16"/>
  <c r="F66" i="16"/>
  <c r="P66" i="16"/>
  <c r="I58" i="16"/>
  <c r="Q58" i="16"/>
  <c r="J58" i="16"/>
  <c r="R58" i="16"/>
  <c r="M58" i="16"/>
  <c r="K58" i="16"/>
  <c r="L58" i="16"/>
  <c r="N58" i="16"/>
  <c r="P58" i="16"/>
  <c r="S58" i="16"/>
  <c r="F58" i="16"/>
  <c r="O58" i="16"/>
  <c r="N50" i="16"/>
  <c r="I50" i="16"/>
  <c r="Q50" i="16"/>
  <c r="J50" i="16"/>
  <c r="R50" i="16"/>
  <c r="M50" i="16"/>
  <c r="S50" i="16"/>
  <c r="L50" i="16"/>
  <c r="O50" i="16"/>
  <c r="F50" i="16"/>
  <c r="P50" i="16"/>
  <c r="K50" i="16"/>
  <c r="N42" i="16"/>
  <c r="I42" i="16"/>
  <c r="Q42" i="16"/>
  <c r="J42" i="16"/>
  <c r="R42" i="16"/>
  <c r="M42" i="16"/>
  <c r="K42" i="16"/>
  <c r="L42" i="16"/>
  <c r="O42" i="16"/>
  <c r="P42" i="16"/>
  <c r="F42" i="16"/>
  <c r="S42" i="16"/>
  <c r="N34" i="16"/>
  <c r="I34" i="16"/>
  <c r="Q34" i="16"/>
  <c r="J34" i="16"/>
  <c r="R34" i="16"/>
  <c r="M34" i="16"/>
  <c r="S34" i="16"/>
  <c r="L34" i="16"/>
  <c r="O34" i="16"/>
  <c r="F34" i="16"/>
  <c r="K34" i="16"/>
  <c r="P34" i="16"/>
  <c r="N26" i="16"/>
  <c r="O26" i="16"/>
  <c r="I26" i="16"/>
  <c r="Q26" i="16"/>
  <c r="J26" i="16"/>
  <c r="R26" i="16"/>
  <c r="M26" i="16"/>
  <c r="K26" i="16"/>
  <c r="L26" i="16"/>
  <c r="P26" i="16"/>
  <c r="F26" i="16"/>
  <c r="S26" i="16"/>
  <c r="N18" i="16"/>
  <c r="O18" i="16"/>
  <c r="I18" i="16"/>
  <c r="Q18" i="16"/>
  <c r="J18" i="16"/>
  <c r="R18" i="16"/>
  <c r="M18" i="16"/>
  <c r="K18" i="16"/>
  <c r="L18" i="16"/>
  <c r="P18" i="16"/>
  <c r="S18" i="16"/>
  <c r="F18" i="16"/>
  <c r="N10" i="16"/>
  <c r="O10" i="16"/>
  <c r="I10" i="16"/>
  <c r="Q10" i="16"/>
  <c r="J10" i="16"/>
  <c r="R10" i="16"/>
  <c r="M10" i="16"/>
  <c r="L10" i="16"/>
  <c r="P10" i="16"/>
  <c r="S10" i="16"/>
  <c r="F10" i="16"/>
  <c r="K10" i="16"/>
  <c r="F77" i="16"/>
  <c r="M100" i="16"/>
  <c r="O77" i="16"/>
  <c r="I16" i="16"/>
  <c r="F68" i="16"/>
  <c r="S106" i="16"/>
  <c r="K97" i="16"/>
  <c r="K73" i="16"/>
  <c r="K17" i="16"/>
  <c r="J9" i="16"/>
  <c r="F61" i="16"/>
  <c r="K106" i="16"/>
  <c r="L70" i="16"/>
  <c r="P103" i="16"/>
  <c r="I103" i="16"/>
  <c r="Q103" i="16"/>
  <c r="J103" i="16"/>
  <c r="R103" i="16"/>
  <c r="M103" i="16"/>
  <c r="F103" i="16"/>
  <c r="N103" i="16"/>
  <c r="L103" i="16"/>
  <c r="O103" i="16"/>
  <c r="S103" i="16"/>
  <c r="J95" i="16"/>
  <c r="R95" i="16"/>
  <c r="K95" i="16"/>
  <c r="S95" i="16"/>
  <c r="L95" i="16"/>
  <c r="M95" i="16"/>
  <c r="O95" i="16"/>
  <c r="P95" i="16"/>
  <c r="Q95" i="16"/>
  <c r="F95" i="16"/>
  <c r="I95" i="16"/>
  <c r="J87" i="16"/>
  <c r="R87" i="16"/>
  <c r="K87" i="16"/>
  <c r="S87" i="16"/>
  <c r="L87" i="16"/>
  <c r="M87" i="16"/>
  <c r="O87" i="16"/>
  <c r="Q87" i="16"/>
  <c r="I87" i="16"/>
  <c r="F87" i="16"/>
  <c r="N87" i="16"/>
  <c r="P87" i="16"/>
  <c r="J79" i="16"/>
  <c r="R79" i="16"/>
  <c r="K79" i="16"/>
  <c r="S79" i="16"/>
  <c r="L79" i="16"/>
  <c r="M79" i="16"/>
  <c r="O79" i="16"/>
  <c r="P79" i="16"/>
  <c r="Q79" i="16"/>
  <c r="F79" i="16"/>
  <c r="I79" i="16"/>
  <c r="N79" i="16"/>
  <c r="J71" i="16"/>
  <c r="R71" i="16"/>
  <c r="K71" i="16"/>
  <c r="S71" i="16"/>
  <c r="L71" i="16"/>
  <c r="M71" i="16"/>
  <c r="O71" i="16"/>
  <c r="P71" i="16"/>
  <c r="I71" i="16"/>
  <c r="F71" i="16"/>
  <c r="N71" i="16"/>
  <c r="Q71" i="16"/>
  <c r="J63" i="16"/>
  <c r="R63" i="16"/>
  <c r="K63" i="16"/>
  <c r="S63" i="16"/>
  <c r="N63" i="16"/>
  <c r="Q63" i="16"/>
  <c r="I63" i="16"/>
  <c r="M63" i="16"/>
  <c r="O63" i="16"/>
  <c r="L63" i="16"/>
  <c r="F63" i="16"/>
  <c r="P63" i="16"/>
  <c r="J55" i="16"/>
  <c r="R55" i="16"/>
  <c r="K55" i="16"/>
  <c r="S55" i="16"/>
  <c r="N55" i="16"/>
  <c r="P55" i="16"/>
  <c r="Q55" i="16"/>
  <c r="L55" i="16"/>
  <c r="M55" i="16"/>
  <c r="O55" i="16"/>
  <c r="F55" i="16"/>
  <c r="I55" i="16"/>
  <c r="O47" i="16"/>
  <c r="J47" i="16"/>
  <c r="R47" i="16"/>
  <c r="K47" i="16"/>
  <c r="S47" i="16"/>
  <c r="N47" i="16"/>
  <c r="I47" i="16"/>
  <c r="M47" i="16"/>
  <c r="P47" i="16"/>
  <c r="L47" i="16"/>
  <c r="Q47" i="16"/>
  <c r="F47" i="16"/>
  <c r="O39" i="16"/>
  <c r="J39" i="16"/>
  <c r="R39" i="16"/>
  <c r="K39" i="16"/>
  <c r="S39" i="16"/>
  <c r="N39" i="16"/>
  <c r="L39" i="16"/>
  <c r="M39" i="16"/>
  <c r="P39" i="16"/>
  <c r="Q39" i="16"/>
  <c r="I39" i="16"/>
  <c r="F39" i="16"/>
  <c r="O31" i="16"/>
  <c r="P31" i="16"/>
  <c r="J31" i="16"/>
  <c r="R31" i="16"/>
  <c r="K31" i="16"/>
  <c r="S31" i="16"/>
  <c r="N31" i="16"/>
  <c r="Q31" i="16"/>
  <c r="I31" i="16"/>
  <c r="L31" i="16"/>
  <c r="F31" i="16"/>
  <c r="O23" i="16"/>
  <c r="P23" i="16"/>
  <c r="J23" i="16"/>
  <c r="R23" i="16"/>
  <c r="K23" i="16"/>
  <c r="S23" i="16"/>
  <c r="N23" i="16"/>
  <c r="L23" i="16"/>
  <c r="M23" i="16"/>
  <c r="I23" i="16"/>
  <c r="F23" i="16"/>
  <c r="Q23" i="16"/>
  <c r="O15" i="16"/>
  <c r="P15" i="16"/>
  <c r="J15" i="16"/>
  <c r="R15" i="16"/>
  <c r="K15" i="16"/>
  <c r="S15" i="16"/>
  <c r="N15" i="16"/>
  <c r="I15" i="16"/>
  <c r="M15" i="16"/>
  <c r="Q15" i="16"/>
  <c r="L15" i="16"/>
  <c r="F15" i="16"/>
  <c r="S9" i="16"/>
  <c r="F52" i="16"/>
  <c r="I105" i="16"/>
  <c r="O92" i="16"/>
  <c r="M64" i="16"/>
  <c r="F62" i="16"/>
  <c r="F46" i="16"/>
  <c r="F30" i="16"/>
  <c r="F45" i="16"/>
  <c r="L104" i="16"/>
  <c r="O90" i="16"/>
  <c r="Q59" i="16"/>
  <c r="O85" i="16"/>
  <c r="M61" i="16"/>
  <c r="F13" i="16"/>
  <c r="F100" i="16"/>
  <c r="F36" i="16"/>
  <c r="K103" i="16"/>
  <c r="S86" i="16"/>
  <c r="I52" i="16"/>
  <c r="J12" i="16"/>
  <c r="F93" i="16"/>
  <c r="F29" i="16"/>
  <c r="N102" i="16"/>
  <c r="R84" i="16"/>
  <c r="J105" i="16"/>
  <c r="R105" i="16"/>
  <c r="K105" i="16"/>
  <c r="S105" i="16"/>
  <c r="L105" i="16"/>
  <c r="O105" i="16"/>
  <c r="P105" i="16"/>
  <c r="L97" i="16"/>
  <c r="M97" i="16"/>
  <c r="N97" i="16"/>
  <c r="O97" i="16"/>
  <c r="I97" i="16"/>
  <c r="Q97" i="16"/>
  <c r="P97" i="16"/>
  <c r="R97" i="16"/>
  <c r="S97" i="16"/>
  <c r="J97" i="16"/>
  <c r="L89" i="16"/>
  <c r="M89" i="16"/>
  <c r="N89" i="16"/>
  <c r="O89" i="16"/>
  <c r="I89" i="16"/>
  <c r="Q89" i="16"/>
  <c r="R89" i="16"/>
  <c r="S89" i="16"/>
  <c r="J89" i="16"/>
  <c r="K89" i="16"/>
  <c r="L81" i="16"/>
  <c r="M81" i="16"/>
  <c r="N81" i="16"/>
  <c r="O81" i="16"/>
  <c r="I81" i="16"/>
  <c r="Q81" i="16"/>
  <c r="J81" i="16"/>
  <c r="R81" i="16"/>
  <c r="K81" i="16"/>
  <c r="P81" i="16"/>
  <c r="L73" i="16"/>
  <c r="M73" i="16"/>
  <c r="N73" i="16"/>
  <c r="O73" i="16"/>
  <c r="I73" i="16"/>
  <c r="Q73" i="16"/>
  <c r="J73" i="16"/>
  <c r="R73" i="16"/>
  <c r="S73" i="16"/>
  <c r="L65" i="16"/>
  <c r="M65" i="16"/>
  <c r="I65" i="16"/>
  <c r="S65" i="16"/>
  <c r="J65" i="16"/>
  <c r="K65" i="16"/>
  <c r="N65" i="16"/>
  <c r="P65" i="16"/>
  <c r="Q65" i="16"/>
  <c r="O65" i="16"/>
  <c r="L57" i="16"/>
  <c r="M57" i="16"/>
  <c r="P57" i="16"/>
  <c r="S57" i="16"/>
  <c r="I57" i="16"/>
  <c r="J57" i="16"/>
  <c r="K57" i="16"/>
  <c r="O57" i="16"/>
  <c r="Q57" i="16"/>
  <c r="N57" i="16"/>
  <c r="R57" i="16"/>
  <c r="I49" i="16"/>
  <c r="Q49" i="16"/>
  <c r="L49" i="16"/>
  <c r="M49" i="16"/>
  <c r="P49" i="16"/>
  <c r="N49" i="16"/>
  <c r="O49" i="16"/>
  <c r="R49" i="16"/>
  <c r="S49" i="16"/>
  <c r="J49" i="16"/>
  <c r="I41" i="16"/>
  <c r="Q41" i="16"/>
  <c r="L41" i="16"/>
  <c r="M41" i="16"/>
  <c r="P41" i="16"/>
  <c r="J41" i="16"/>
  <c r="K41" i="16"/>
  <c r="O41" i="16"/>
  <c r="R41" i="16"/>
  <c r="N41" i="16"/>
  <c r="S41" i="16"/>
  <c r="I33" i="16"/>
  <c r="Q33" i="16"/>
  <c r="L33" i="16"/>
  <c r="M33" i="16"/>
  <c r="P33" i="16"/>
  <c r="N33" i="16"/>
  <c r="O33" i="16"/>
  <c r="R33" i="16"/>
  <c r="S33" i="16"/>
  <c r="J33" i="16"/>
  <c r="K33" i="16"/>
  <c r="I25" i="16"/>
  <c r="Q25" i="16"/>
  <c r="J25" i="16"/>
  <c r="R25" i="16"/>
  <c r="L25" i="16"/>
  <c r="M25" i="16"/>
  <c r="P25" i="16"/>
  <c r="S25" i="16"/>
  <c r="K25" i="16"/>
  <c r="N25" i="16"/>
  <c r="O25" i="16"/>
  <c r="I17" i="16"/>
  <c r="Q17" i="16"/>
  <c r="J17" i="16"/>
  <c r="R17" i="16"/>
  <c r="L17" i="16"/>
  <c r="M17" i="16"/>
  <c r="P17" i="16"/>
  <c r="N17" i="16"/>
  <c r="O17" i="16"/>
  <c r="S17" i="16"/>
  <c r="F97" i="16"/>
  <c r="F81" i="16"/>
  <c r="F65" i="16"/>
  <c r="F49" i="16"/>
  <c r="F33" i="16"/>
  <c r="F14" i="16"/>
  <c r="Q104" i="16"/>
  <c r="R102" i="16"/>
  <c r="I101" i="16"/>
  <c r="N96" i="16"/>
  <c r="M91" i="16"/>
  <c r="Q86" i="16"/>
  <c r="M104" i="16"/>
  <c r="N104" i="16"/>
  <c r="O104" i="16"/>
  <c r="J104" i="16"/>
  <c r="R104" i="16"/>
  <c r="K104" i="16"/>
  <c r="S104" i="16"/>
  <c r="F104" i="16"/>
  <c r="O96" i="16"/>
  <c r="P96" i="16"/>
  <c r="I96" i="16"/>
  <c r="Q96" i="16"/>
  <c r="J96" i="16"/>
  <c r="R96" i="16"/>
  <c r="L96" i="16"/>
  <c r="K96" i="16"/>
  <c r="S96" i="16"/>
  <c r="F96" i="16"/>
  <c r="O88" i="16"/>
  <c r="P88" i="16"/>
  <c r="I88" i="16"/>
  <c r="Q88" i="16"/>
  <c r="J88" i="16"/>
  <c r="R88" i="16"/>
  <c r="L88" i="16"/>
  <c r="K88" i="16"/>
  <c r="M88" i="16"/>
  <c r="F88" i="16"/>
  <c r="O80" i="16"/>
  <c r="P80" i="16"/>
  <c r="I80" i="16"/>
  <c r="Q80" i="16"/>
  <c r="J80" i="16"/>
  <c r="R80" i="16"/>
  <c r="L80" i="16"/>
  <c r="M80" i="16"/>
  <c r="S80" i="16"/>
  <c r="K80" i="16"/>
  <c r="F80" i="16"/>
  <c r="O72" i="16"/>
  <c r="P72" i="16"/>
  <c r="I72" i="16"/>
  <c r="Q72" i="16"/>
  <c r="J72" i="16"/>
  <c r="R72" i="16"/>
  <c r="L72" i="16"/>
  <c r="M72" i="16"/>
  <c r="K72" i="16"/>
  <c r="N72" i="16"/>
  <c r="S72" i="16"/>
  <c r="F72" i="16"/>
  <c r="O64" i="16"/>
  <c r="P64" i="16"/>
  <c r="K64" i="16"/>
  <c r="S64" i="16"/>
  <c r="I64" i="16"/>
  <c r="J64" i="16"/>
  <c r="L64" i="16"/>
  <c r="N64" i="16"/>
  <c r="Q64" i="16"/>
  <c r="R64" i="16"/>
  <c r="F64" i="16"/>
  <c r="O56" i="16"/>
  <c r="P56" i="16"/>
  <c r="K56" i="16"/>
  <c r="S56" i="16"/>
  <c r="R56" i="16"/>
  <c r="I56" i="16"/>
  <c r="J56" i="16"/>
  <c r="M56" i="16"/>
  <c r="N56" i="16"/>
  <c r="L56" i="16"/>
  <c r="F56" i="16"/>
  <c r="L48" i="16"/>
  <c r="O48" i="16"/>
  <c r="P48" i="16"/>
  <c r="K48" i="16"/>
  <c r="S48" i="16"/>
  <c r="I48" i="16"/>
  <c r="J48" i="16"/>
  <c r="M48" i="16"/>
  <c r="N48" i="16"/>
  <c r="R48" i="16"/>
  <c r="Q48" i="16"/>
  <c r="F48" i="16"/>
  <c r="L40" i="16"/>
  <c r="O40" i="16"/>
  <c r="P40" i="16"/>
  <c r="K40" i="16"/>
  <c r="S40" i="16"/>
  <c r="Q40" i="16"/>
  <c r="R40" i="16"/>
  <c r="J40" i="16"/>
  <c r="M40" i="16"/>
  <c r="I40" i="16"/>
  <c r="F40" i="16"/>
  <c r="M32" i="16"/>
  <c r="O32" i="16"/>
  <c r="P32" i="16"/>
  <c r="K32" i="16"/>
  <c r="S32" i="16"/>
  <c r="I32" i="16"/>
  <c r="J32" i="16"/>
  <c r="N32" i="16"/>
  <c r="R32" i="16"/>
  <c r="F32" i="16"/>
  <c r="L24" i="16"/>
  <c r="M24" i="16"/>
  <c r="O24" i="16"/>
  <c r="P24" i="16"/>
  <c r="K24" i="16"/>
  <c r="S24" i="16"/>
  <c r="I24" i="16"/>
  <c r="J24" i="16"/>
  <c r="N24" i="16"/>
  <c r="Q24" i="16"/>
  <c r="F24" i="16"/>
  <c r="L16" i="16"/>
  <c r="M16" i="16"/>
  <c r="O16" i="16"/>
  <c r="P16" i="16"/>
  <c r="K16" i="16"/>
  <c r="S16" i="16"/>
  <c r="J16" i="16"/>
  <c r="N16" i="16"/>
  <c r="Q16" i="16"/>
  <c r="R16" i="16"/>
  <c r="F16" i="16"/>
  <c r="I9" i="16"/>
  <c r="P104" i="16"/>
  <c r="P100" i="16"/>
  <c r="M96" i="16"/>
  <c r="K49" i="16"/>
  <c r="Q32" i="16"/>
  <c r="K102" i="16"/>
  <c r="S102" i="16"/>
  <c r="L102" i="16"/>
  <c r="M102" i="16"/>
  <c r="P102" i="16"/>
  <c r="I102" i="16"/>
  <c r="Q102" i="16"/>
  <c r="M94" i="16"/>
  <c r="N94" i="16"/>
  <c r="O94" i="16"/>
  <c r="P94" i="16"/>
  <c r="J94" i="16"/>
  <c r="R94" i="16"/>
  <c r="I94" i="16"/>
  <c r="K94" i="16"/>
  <c r="S94" i="16"/>
  <c r="M86" i="16"/>
  <c r="N86" i="16"/>
  <c r="O86" i="16"/>
  <c r="P86" i="16"/>
  <c r="J86" i="16"/>
  <c r="R86" i="16"/>
  <c r="I86" i="16"/>
  <c r="K86" i="16"/>
  <c r="L86" i="16"/>
  <c r="M78" i="16"/>
  <c r="N78" i="16"/>
  <c r="O78" i="16"/>
  <c r="P78" i="16"/>
  <c r="J78" i="16"/>
  <c r="R78" i="16"/>
  <c r="K78" i="16"/>
  <c r="S78" i="16"/>
  <c r="I78" i="16"/>
  <c r="L78" i="16"/>
  <c r="Q78" i="16"/>
  <c r="M70" i="16"/>
  <c r="N70" i="16"/>
  <c r="O70" i="16"/>
  <c r="P70" i="16"/>
  <c r="J70" i="16"/>
  <c r="R70" i="16"/>
  <c r="K70" i="16"/>
  <c r="S70" i="16"/>
  <c r="I70" i="16"/>
  <c r="M62" i="16"/>
  <c r="N62" i="16"/>
  <c r="I62" i="16"/>
  <c r="Q62" i="16"/>
  <c r="P62" i="16"/>
  <c r="R62" i="16"/>
  <c r="S62" i="16"/>
  <c r="K62" i="16"/>
  <c r="L62" i="16"/>
  <c r="J62" i="16"/>
  <c r="O62" i="16"/>
  <c r="M54" i="16"/>
  <c r="N54" i="16"/>
  <c r="I54" i="16"/>
  <c r="Q54" i="16"/>
  <c r="O54" i="16"/>
  <c r="P54" i="16"/>
  <c r="R54" i="16"/>
  <c r="S54" i="16"/>
  <c r="J54" i="16"/>
  <c r="K54" i="16"/>
  <c r="J46" i="16"/>
  <c r="R46" i="16"/>
  <c r="M46" i="16"/>
  <c r="N46" i="16"/>
  <c r="I46" i="16"/>
  <c r="Q46" i="16"/>
  <c r="O46" i="16"/>
  <c r="P46" i="16"/>
  <c r="S46" i="16"/>
  <c r="K46" i="16"/>
  <c r="J38" i="16"/>
  <c r="R38" i="16"/>
  <c r="M38" i="16"/>
  <c r="N38" i="16"/>
  <c r="I38" i="16"/>
  <c r="Q38" i="16"/>
  <c r="K38" i="16"/>
  <c r="L38" i="16"/>
  <c r="P38" i="16"/>
  <c r="S38" i="16"/>
  <c r="J30" i="16"/>
  <c r="R30" i="16"/>
  <c r="K30" i="16"/>
  <c r="S30" i="16"/>
  <c r="M30" i="16"/>
  <c r="N30" i="16"/>
  <c r="I30" i="16"/>
  <c r="Q30" i="16"/>
  <c r="L30" i="16"/>
  <c r="O30" i="16"/>
  <c r="P30" i="16"/>
  <c r="J22" i="16"/>
  <c r="R22" i="16"/>
  <c r="K22" i="16"/>
  <c r="S22" i="16"/>
  <c r="M22" i="16"/>
  <c r="N22" i="16"/>
  <c r="I22" i="16"/>
  <c r="Q22" i="16"/>
  <c r="L22" i="16"/>
  <c r="O22" i="16"/>
  <c r="P22" i="16"/>
  <c r="J14" i="16"/>
  <c r="R14" i="16"/>
  <c r="K14" i="16"/>
  <c r="S14" i="16"/>
  <c r="M14" i="16"/>
  <c r="N14" i="16"/>
  <c r="I14" i="16"/>
  <c r="Q14" i="16"/>
  <c r="O14" i="16"/>
  <c r="P14" i="16"/>
  <c r="K9" i="16"/>
  <c r="F76" i="16"/>
  <c r="F44" i="16"/>
  <c r="S107" i="16"/>
  <c r="I104" i="16"/>
  <c r="J102" i="16"/>
  <c r="Q94" i="16"/>
  <c r="P89" i="16"/>
  <c r="O76" i="16"/>
  <c r="N101" i="16"/>
  <c r="O101" i="16"/>
  <c r="P101" i="16"/>
  <c r="K101" i="16"/>
  <c r="S101" i="16"/>
  <c r="L101" i="16"/>
  <c r="P93" i="16"/>
  <c r="I93" i="16"/>
  <c r="Q93" i="16"/>
  <c r="J93" i="16"/>
  <c r="R93" i="16"/>
  <c r="K93" i="16"/>
  <c r="S93" i="16"/>
  <c r="M93" i="16"/>
  <c r="O93" i="16"/>
  <c r="L93" i="16"/>
  <c r="P85" i="16"/>
  <c r="I85" i="16"/>
  <c r="Q85" i="16"/>
  <c r="J85" i="16"/>
  <c r="R85" i="16"/>
  <c r="K85" i="16"/>
  <c r="S85" i="16"/>
  <c r="M85" i="16"/>
  <c r="L85" i="16"/>
  <c r="N85" i="16"/>
  <c r="P77" i="16"/>
  <c r="I77" i="16"/>
  <c r="Q77" i="16"/>
  <c r="J77" i="16"/>
  <c r="R77" i="16"/>
  <c r="K77" i="16"/>
  <c r="S77" i="16"/>
  <c r="M77" i="16"/>
  <c r="N77" i="16"/>
  <c r="L77" i="16"/>
  <c r="P69" i="16"/>
  <c r="I69" i="16"/>
  <c r="Q69" i="16"/>
  <c r="J69" i="16"/>
  <c r="R69" i="16"/>
  <c r="K69" i="16"/>
  <c r="S69" i="16"/>
  <c r="M69" i="16"/>
  <c r="N69" i="16"/>
  <c r="L69" i="16"/>
  <c r="O69" i="16"/>
  <c r="P61" i="16"/>
  <c r="I61" i="16"/>
  <c r="Q61" i="16"/>
  <c r="L61" i="16"/>
  <c r="N61" i="16"/>
  <c r="O61" i="16"/>
  <c r="R61" i="16"/>
  <c r="S61" i="16"/>
  <c r="J61" i="16"/>
  <c r="K61" i="16"/>
  <c r="P53" i="16"/>
  <c r="I53" i="16"/>
  <c r="Q53" i="16"/>
  <c r="L53" i="16"/>
  <c r="M53" i="16"/>
  <c r="N53" i="16"/>
  <c r="O53" i="16"/>
  <c r="R53" i="16"/>
  <c r="J53" i="16"/>
  <c r="K53" i="16"/>
  <c r="S53" i="16"/>
  <c r="M45" i="16"/>
  <c r="P45" i="16"/>
  <c r="I45" i="16"/>
  <c r="Q45" i="16"/>
  <c r="L45" i="16"/>
  <c r="J45" i="16"/>
  <c r="K45" i="16"/>
  <c r="N45" i="16"/>
  <c r="O45" i="16"/>
  <c r="S45" i="16"/>
  <c r="R45" i="16"/>
  <c r="M37" i="16"/>
  <c r="P37" i="16"/>
  <c r="I37" i="16"/>
  <c r="Q37" i="16"/>
  <c r="L37" i="16"/>
  <c r="R37" i="16"/>
  <c r="S37" i="16"/>
  <c r="K37" i="16"/>
  <c r="N37" i="16"/>
  <c r="J37" i="16"/>
  <c r="M29" i="16"/>
  <c r="N29" i="16"/>
  <c r="P29" i="16"/>
  <c r="I29" i="16"/>
  <c r="Q29" i="16"/>
  <c r="L29" i="16"/>
  <c r="R29" i="16"/>
  <c r="S29" i="16"/>
  <c r="J29" i="16"/>
  <c r="K29" i="16"/>
  <c r="O29" i="16"/>
  <c r="M21" i="16"/>
  <c r="N21" i="16"/>
  <c r="P21" i="16"/>
  <c r="I21" i="16"/>
  <c r="Q21" i="16"/>
  <c r="L21" i="16"/>
  <c r="S21" i="16"/>
  <c r="K21" i="16"/>
  <c r="O21" i="16"/>
  <c r="J21" i="16"/>
  <c r="R21" i="16"/>
  <c r="M13" i="16"/>
  <c r="N13" i="16"/>
  <c r="P13" i="16"/>
  <c r="I13" i="16"/>
  <c r="Q13" i="16"/>
  <c r="L13" i="16"/>
  <c r="J13" i="16"/>
  <c r="O13" i="16"/>
  <c r="R13" i="16"/>
  <c r="K13" i="16"/>
  <c r="S13" i="16"/>
  <c r="F105" i="16"/>
  <c r="F89" i="16"/>
  <c r="F73" i="16"/>
  <c r="F57" i="16"/>
  <c r="F41" i="16"/>
  <c r="F25" i="16"/>
  <c r="P107" i="16"/>
  <c r="Q105" i="16"/>
  <c r="R101" i="16"/>
  <c r="L94" i="16"/>
  <c r="S88" i="16"/>
  <c r="R67" i="16"/>
  <c r="Q56" i="16"/>
  <c r="R24" i="16"/>
  <c r="M9" i="16"/>
  <c r="L9" i="16"/>
  <c r="P9" i="16"/>
  <c r="F9" i="16"/>
  <c r="O9" i="16"/>
  <c r="K100" i="16"/>
  <c r="L100" i="16"/>
  <c r="Q100" i="16"/>
  <c r="R100" i="16"/>
  <c r="I100" i="16"/>
  <c r="S100" i="16"/>
  <c r="N100" i="16"/>
  <c r="O100" i="16"/>
  <c r="K92" i="16"/>
  <c r="S92" i="16"/>
  <c r="L92" i="16"/>
  <c r="M92" i="16"/>
  <c r="N92" i="16"/>
  <c r="P92" i="16"/>
  <c r="I92" i="16"/>
  <c r="J92" i="16"/>
  <c r="R92" i="16"/>
  <c r="K84" i="16"/>
  <c r="S84" i="16"/>
  <c r="L84" i="16"/>
  <c r="M84" i="16"/>
  <c r="N84" i="16"/>
  <c r="P84" i="16"/>
  <c r="I84" i="16"/>
  <c r="J84" i="16"/>
  <c r="O84" i="16"/>
  <c r="K76" i="16"/>
  <c r="S76" i="16"/>
  <c r="L76" i="16"/>
  <c r="M76" i="16"/>
  <c r="N76" i="16"/>
  <c r="P76" i="16"/>
  <c r="I76" i="16"/>
  <c r="Q76" i="16"/>
  <c r="R76" i="16"/>
  <c r="K68" i="16"/>
  <c r="S68" i="16"/>
  <c r="L68" i="16"/>
  <c r="M68" i="16"/>
  <c r="N68" i="16"/>
  <c r="P68" i="16"/>
  <c r="I68" i="16"/>
  <c r="Q68" i="16"/>
  <c r="J68" i="16"/>
  <c r="O68" i="16"/>
  <c r="K60" i="16"/>
  <c r="S60" i="16"/>
  <c r="L60" i="16"/>
  <c r="O60" i="16"/>
  <c r="M60" i="16"/>
  <c r="N60" i="16"/>
  <c r="P60" i="16"/>
  <c r="Q60" i="16"/>
  <c r="I60" i="16"/>
  <c r="J60" i="16"/>
  <c r="R60" i="16"/>
  <c r="K52" i="16"/>
  <c r="S52" i="16"/>
  <c r="L52" i="16"/>
  <c r="O52" i="16"/>
  <c r="J52" i="16"/>
  <c r="M52" i="16"/>
  <c r="N52" i="16"/>
  <c r="P52" i="16"/>
  <c r="R52" i="16"/>
  <c r="Q52" i="16"/>
  <c r="P44" i="16"/>
  <c r="K44" i="16"/>
  <c r="S44" i="16"/>
  <c r="L44" i="16"/>
  <c r="O44" i="16"/>
  <c r="I44" i="16"/>
  <c r="J44" i="16"/>
  <c r="N44" i="16"/>
  <c r="Q44" i="16"/>
  <c r="R44" i="16"/>
  <c r="P36" i="16"/>
  <c r="K36" i="16"/>
  <c r="S36" i="16"/>
  <c r="L36" i="16"/>
  <c r="O36" i="16"/>
  <c r="M36" i="16"/>
  <c r="N36" i="16"/>
  <c r="Q36" i="16"/>
  <c r="R36" i="16"/>
  <c r="I36" i="16"/>
  <c r="J36" i="16"/>
  <c r="P28" i="16"/>
  <c r="I28" i="16"/>
  <c r="Q28" i="16"/>
  <c r="K28" i="16"/>
  <c r="S28" i="16"/>
  <c r="L28" i="16"/>
  <c r="O28" i="16"/>
  <c r="J28" i="16"/>
  <c r="M28" i="16"/>
  <c r="N28" i="16"/>
  <c r="R28" i="16"/>
  <c r="P20" i="16"/>
  <c r="I20" i="16"/>
  <c r="Q20" i="16"/>
  <c r="K20" i="16"/>
  <c r="S20" i="16"/>
  <c r="L20" i="16"/>
  <c r="O20" i="16"/>
  <c r="J20" i="16"/>
  <c r="M20" i="16"/>
  <c r="N20" i="16"/>
  <c r="R20" i="16"/>
  <c r="F20" i="16"/>
  <c r="P12" i="16"/>
  <c r="I12" i="16"/>
  <c r="Q12" i="16"/>
  <c r="K12" i="16"/>
  <c r="S12" i="16"/>
  <c r="L12" i="16"/>
  <c r="O12" i="16"/>
  <c r="M12" i="16"/>
  <c r="N12" i="16"/>
  <c r="R12" i="16"/>
  <c r="F12" i="16"/>
  <c r="Q9" i="16"/>
  <c r="F102" i="16"/>
  <c r="F86" i="16"/>
  <c r="F70" i="16"/>
  <c r="F54" i="16"/>
  <c r="F38" i="16"/>
  <c r="F22" i="16"/>
  <c r="N105" i="16"/>
  <c r="Q101" i="16"/>
  <c r="N93" i="16"/>
  <c r="N88" i="16"/>
  <c r="N40" i="16"/>
  <c r="L107" i="16"/>
  <c r="M107" i="16"/>
  <c r="F107" i="16"/>
  <c r="N107" i="16"/>
  <c r="I107" i="16"/>
  <c r="Q107" i="16"/>
  <c r="J107" i="16"/>
  <c r="R107" i="16"/>
  <c r="N99" i="16"/>
  <c r="O99" i="16"/>
  <c r="P99" i="16"/>
  <c r="I99" i="16"/>
  <c r="Q99" i="16"/>
  <c r="K99" i="16"/>
  <c r="S99" i="16"/>
  <c r="M99" i="16"/>
  <c r="R99" i="16"/>
  <c r="F99" i="16"/>
  <c r="J99" i="16"/>
  <c r="N91" i="16"/>
  <c r="O91" i="16"/>
  <c r="P91" i="16"/>
  <c r="I91" i="16"/>
  <c r="Q91" i="16"/>
  <c r="K91" i="16"/>
  <c r="S91" i="16"/>
  <c r="R91" i="16"/>
  <c r="F91" i="16"/>
  <c r="J91" i="16"/>
  <c r="L91" i="16"/>
  <c r="N83" i="16"/>
  <c r="O83" i="16"/>
  <c r="P83" i="16"/>
  <c r="I83" i="16"/>
  <c r="Q83" i="16"/>
  <c r="K83" i="16"/>
  <c r="S83" i="16"/>
  <c r="L83" i="16"/>
  <c r="R83" i="16"/>
  <c r="F83" i="16"/>
  <c r="J83" i="16"/>
  <c r="N75" i="16"/>
  <c r="O75" i="16"/>
  <c r="P75" i="16"/>
  <c r="I75" i="16"/>
  <c r="Q75" i="16"/>
  <c r="K75" i="16"/>
  <c r="S75" i="16"/>
  <c r="L75" i="16"/>
  <c r="J75" i="16"/>
  <c r="M75" i="16"/>
  <c r="F75" i="16"/>
  <c r="R75" i="16"/>
  <c r="N67" i="16"/>
  <c r="O67" i="16"/>
  <c r="P67" i="16"/>
  <c r="I67" i="16"/>
  <c r="Q67" i="16"/>
  <c r="K67" i="16"/>
  <c r="S67" i="16"/>
  <c r="L67" i="16"/>
  <c r="F67" i="16"/>
  <c r="J67" i="16"/>
  <c r="N59" i="16"/>
  <c r="O59" i="16"/>
  <c r="J59" i="16"/>
  <c r="R59" i="16"/>
  <c r="K59" i="16"/>
  <c r="L59" i="16"/>
  <c r="M59" i="16"/>
  <c r="P59" i="16"/>
  <c r="S59" i="16"/>
  <c r="F59" i="16"/>
  <c r="K51" i="16"/>
  <c r="N51" i="16"/>
  <c r="O51" i="16"/>
  <c r="J51" i="16"/>
  <c r="R51" i="16"/>
  <c r="I51" i="16"/>
  <c r="L51" i="16"/>
  <c r="M51" i="16"/>
  <c r="Q51" i="16"/>
  <c r="S51" i="16"/>
  <c r="F51" i="16"/>
  <c r="P51" i="16"/>
  <c r="K43" i="16"/>
  <c r="S43" i="16"/>
  <c r="N43" i="16"/>
  <c r="O43" i="16"/>
  <c r="J43" i="16"/>
  <c r="R43" i="16"/>
  <c r="P43" i="16"/>
  <c r="Q43" i="16"/>
  <c r="I43" i="16"/>
  <c r="L43" i="16"/>
  <c r="F43" i="16"/>
  <c r="K35" i="16"/>
  <c r="S35" i="16"/>
  <c r="N35" i="16"/>
  <c r="O35" i="16"/>
  <c r="J35" i="16"/>
  <c r="R35" i="16"/>
  <c r="I35" i="16"/>
  <c r="L35" i="16"/>
  <c r="M35" i="16"/>
  <c r="Q35" i="16"/>
  <c r="P35" i="16"/>
  <c r="F35" i="16"/>
  <c r="K27" i="16"/>
  <c r="S27" i="16"/>
  <c r="L27" i="16"/>
  <c r="N27" i="16"/>
  <c r="O27" i="16"/>
  <c r="J27" i="16"/>
  <c r="R27" i="16"/>
  <c r="Q27" i="16"/>
  <c r="I27" i="16"/>
  <c r="M27" i="16"/>
  <c r="F27" i="16"/>
  <c r="K19" i="16"/>
  <c r="S19" i="16"/>
  <c r="L19" i="16"/>
  <c r="N19" i="16"/>
  <c r="O19" i="16"/>
  <c r="J19" i="16"/>
  <c r="R19" i="16"/>
  <c r="M19" i="16"/>
  <c r="P19" i="16"/>
  <c r="F19" i="16"/>
  <c r="I19" i="16"/>
  <c r="K11" i="16"/>
  <c r="S11" i="16"/>
  <c r="L11" i="16"/>
  <c r="N11" i="16"/>
  <c r="O11" i="16"/>
  <c r="J11" i="16"/>
  <c r="R11" i="16"/>
  <c r="I11" i="16"/>
  <c r="P11" i="16"/>
  <c r="Q11" i="16"/>
  <c r="F11" i="16"/>
  <c r="M11" i="16"/>
  <c r="R9" i="16"/>
  <c r="F101" i="16"/>
  <c r="F85" i="16"/>
  <c r="F69" i="16"/>
  <c r="F53" i="16"/>
  <c r="F37" i="16"/>
  <c r="F21" i="16"/>
  <c r="K107" i="16"/>
  <c r="M105" i="16"/>
  <c r="M101" i="16"/>
  <c r="Q92" i="16"/>
  <c r="S81" i="16"/>
  <c r="P73" i="16"/>
  <c r="R65" i="16"/>
  <c r="L54" i="16"/>
  <c r="O38" i="16"/>
  <c r="Q19" i="16"/>
  <c r="K9" i="19"/>
  <c r="J9" i="19"/>
  <c r="C9" i="19"/>
  <c r="I9" i="19"/>
  <c r="P9" i="19"/>
  <c r="H9" i="19"/>
  <c r="O9" i="19"/>
  <c r="G9" i="19"/>
  <c r="L9" i="19"/>
  <c r="M9" i="19"/>
  <c r="N9" i="19"/>
  <c r="C11" i="19"/>
  <c r="I10" i="19"/>
  <c r="F11" i="19"/>
  <c r="N11" i="19"/>
  <c r="K12" i="19"/>
  <c r="C22" i="1"/>
  <c r="C24" i="1"/>
  <c r="C28" i="1"/>
  <c r="L10" i="19"/>
  <c r="I11" i="19"/>
  <c r="F12" i="19"/>
  <c r="N12" i="19"/>
  <c r="M10" i="19"/>
  <c r="J11" i="19"/>
  <c r="G12" i="19"/>
  <c r="O12" i="19"/>
  <c r="C20" i="1"/>
  <c r="C30" i="1"/>
  <c r="F10" i="19"/>
  <c r="N10" i="19"/>
  <c r="K11" i="19"/>
  <c r="H12" i="19"/>
  <c r="P12" i="19"/>
  <c r="G10" i="19"/>
  <c r="O10" i="19"/>
  <c r="L11" i="19"/>
  <c r="I12" i="19"/>
  <c r="C10" i="19"/>
  <c r="H10" i="19"/>
  <c r="P10" i="19"/>
  <c r="M11" i="19"/>
  <c r="J12" i="19"/>
  <c r="C26" i="1"/>
  <c r="C23" i="1"/>
  <c r="C27" i="1"/>
  <c r="C18" i="1"/>
  <c r="H12" i="17"/>
  <c r="H9" i="17" s="1"/>
  <c r="H29" i="23" l="1"/>
  <c r="I28" i="23" s="1"/>
  <c r="E12" i="1"/>
  <c r="E14" i="1" s="1"/>
  <c r="H105" i="16"/>
  <c r="E9" i="19"/>
  <c r="D9" i="19"/>
  <c r="G97" i="16"/>
  <c r="D11" i="19"/>
  <c r="H40" i="16"/>
  <c r="H88" i="16"/>
  <c r="G104" i="16"/>
  <c r="D10" i="19"/>
  <c r="E12" i="19"/>
  <c r="G95" i="16"/>
  <c r="G50" i="16"/>
  <c r="G98" i="16"/>
  <c r="H26" i="16"/>
  <c r="G58" i="16"/>
  <c r="G74" i="16"/>
  <c r="F12" i="1"/>
  <c r="F14" i="1" s="1"/>
  <c r="C11" i="1"/>
  <c r="C9" i="1"/>
  <c r="C10" i="1"/>
  <c r="D12" i="19"/>
  <c r="H9" i="16"/>
  <c r="H57" i="16"/>
  <c r="H95" i="16"/>
  <c r="H15" i="16"/>
  <c r="H47" i="16"/>
  <c r="H103" i="16"/>
  <c r="G34" i="16"/>
  <c r="G23" i="16"/>
  <c r="H63" i="16"/>
  <c r="G71" i="16"/>
  <c r="G87" i="16"/>
  <c r="H18" i="16"/>
  <c r="H80" i="16"/>
  <c r="G89" i="16"/>
  <c r="H79" i="16"/>
  <c r="G11" i="16"/>
  <c r="G19" i="16"/>
  <c r="G59" i="16"/>
  <c r="H75" i="16"/>
  <c r="H36" i="16"/>
  <c r="H60" i="16"/>
  <c r="G21" i="16"/>
  <c r="H37" i="16"/>
  <c r="H30" i="16"/>
  <c r="H24" i="16"/>
  <c r="G56" i="16"/>
  <c r="H25" i="16"/>
  <c r="G57" i="16"/>
  <c r="G67" i="16"/>
  <c r="H44" i="16"/>
  <c r="G68" i="16"/>
  <c r="G45" i="16"/>
  <c r="H53" i="16"/>
  <c r="G14" i="16"/>
  <c r="H78" i="16"/>
  <c r="H64" i="16"/>
  <c r="G96" i="16"/>
  <c r="H27" i="16"/>
  <c r="H43" i="16"/>
  <c r="H59" i="16"/>
  <c r="H28" i="16"/>
  <c r="G28" i="16"/>
  <c r="G76" i="16"/>
  <c r="H21" i="16"/>
  <c r="G69" i="16"/>
  <c r="H14" i="16"/>
  <c r="H54" i="16"/>
  <c r="G78" i="16"/>
  <c r="H86" i="16"/>
  <c r="G9" i="16"/>
  <c r="G24" i="16"/>
  <c r="H48" i="16"/>
  <c r="G72" i="16"/>
  <c r="H104" i="16"/>
  <c r="E104" i="16" s="1"/>
  <c r="G79" i="16"/>
  <c r="G10" i="16"/>
  <c r="G26" i="16"/>
  <c r="G35" i="16"/>
  <c r="G51" i="16"/>
  <c r="H83" i="16"/>
  <c r="G91" i="16"/>
  <c r="G12" i="16"/>
  <c r="G44" i="16"/>
  <c r="H68" i="16"/>
  <c r="G84" i="16"/>
  <c r="G29" i="16"/>
  <c r="H69" i="16"/>
  <c r="G38" i="16"/>
  <c r="H94" i="16"/>
  <c r="H32" i="16"/>
  <c r="H72" i="16"/>
  <c r="G73" i="16"/>
  <c r="H97" i="16"/>
  <c r="H23" i="16"/>
  <c r="H39" i="16"/>
  <c r="G42" i="16"/>
  <c r="G90" i="16"/>
  <c r="H11" i="16"/>
  <c r="G43" i="16"/>
  <c r="H67" i="16"/>
  <c r="H12" i="16"/>
  <c r="H52" i="16"/>
  <c r="H76" i="16"/>
  <c r="G92" i="16"/>
  <c r="H100" i="16"/>
  <c r="H45" i="16"/>
  <c r="H61" i="16"/>
  <c r="G77" i="16"/>
  <c r="G22" i="16"/>
  <c r="H38" i="16"/>
  <c r="G62" i="16"/>
  <c r="G64" i="16"/>
  <c r="G33" i="16"/>
  <c r="H49" i="16"/>
  <c r="G65" i="16"/>
  <c r="G31" i="16"/>
  <c r="H55" i="16"/>
  <c r="H10" i="16"/>
  <c r="H42" i="16"/>
  <c r="H90" i="16"/>
  <c r="G27" i="16"/>
  <c r="G75" i="16"/>
  <c r="G107" i="16"/>
  <c r="G36" i="16"/>
  <c r="G60" i="16"/>
  <c r="H84" i="16"/>
  <c r="G13" i="16"/>
  <c r="H29" i="16"/>
  <c r="G53" i="16"/>
  <c r="H77" i="16"/>
  <c r="H22" i="16"/>
  <c r="G46" i="16"/>
  <c r="H62" i="16"/>
  <c r="G86" i="16"/>
  <c r="G32" i="16"/>
  <c r="G40" i="16"/>
  <c r="E40" i="16" s="1"/>
  <c r="G48" i="16"/>
  <c r="H56" i="16"/>
  <c r="G80" i="16"/>
  <c r="H73" i="16"/>
  <c r="G81" i="16"/>
  <c r="H102" i="16"/>
  <c r="G52" i="16"/>
  <c r="G55" i="16"/>
  <c r="G103" i="16"/>
  <c r="H58" i="16"/>
  <c r="H74" i="16"/>
  <c r="E74" i="16" s="1"/>
  <c r="H91" i="16"/>
  <c r="G99" i="16"/>
  <c r="H107" i="16"/>
  <c r="H93" i="16"/>
  <c r="H92" i="16"/>
  <c r="G100" i="16"/>
  <c r="G37" i="16"/>
  <c r="H85" i="16"/>
  <c r="G85" i="16"/>
  <c r="H46" i="16"/>
  <c r="H70" i="16"/>
  <c r="G94" i="16"/>
  <c r="G102" i="16"/>
  <c r="H16" i="16"/>
  <c r="G17" i="16"/>
  <c r="H41" i="16"/>
  <c r="G105" i="16"/>
  <c r="G15" i="16"/>
  <c r="H31" i="16"/>
  <c r="G39" i="16"/>
  <c r="G47" i="16"/>
  <c r="G63" i="16"/>
  <c r="H71" i="16"/>
  <c r="H87" i="16"/>
  <c r="G18" i="16"/>
  <c r="G66" i="16"/>
  <c r="G106" i="16"/>
  <c r="H19" i="16"/>
  <c r="H35" i="16"/>
  <c r="H51" i="16"/>
  <c r="H20" i="16"/>
  <c r="G20" i="16"/>
  <c r="H13" i="16"/>
  <c r="G61" i="16"/>
  <c r="H101" i="16"/>
  <c r="G30" i="16"/>
  <c r="G70" i="16"/>
  <c r="G88" i="16"/>
  <c r="H96" i="16"/>
  <c r="H17" i="16"/>
  <c r="H33" i="16"/>
  <c r="G41" i="16"/>
  <c r="H81" i="16"/>
  <c r="G16" i="16"/>
  <c r="G83" i="16"/>
  <c r="G93" i="16"/>
  <c r="G101" i="16"/>
  <c r="H65" i="16"/>
  <c r="H34" i="16"/>
  <c r="H50" i="16"/>
  <c r="G82" i="16"/>
  <c r="H98" i="16"/>
  <c r="H99" i="16"/>
  <c r="G54" i="16"/>
  <c r="G25" i="16"/>
  <c r="G49" i="16"/>
  <c r="H89" i="16"/>
  <c r="H66" i="16"/>
  <c r="H82" i="16"/>
  <c r="H106" i="16"/>
  <c r="E10" i="19"/>
  <c r="B10" i="19" s="1"/>
  <c r="E11" i="19"/>
  <c r="E105" i="16" l="1"/>
  <c r="I29" i="23"/>
  <c r="J28" i="23" s="1"/>
  <c r="E97" i="16"/>
  <c r="E71" i="16"/>
  <c r="E63" i="16"/>
  <c r="E87" i="16"/>
  <c r="E25" i="16"/>
  <c r="E47" i="16"/>
  <c r="E98" i="16"/>
  <c r="E80" i="16"/>
  <c r="E88" i="16"/>
  <c r="E58" i="16"/>
  <c r="E36" i="16"/>
  <c r="B11" i="19"/>
  <c r="B12" i="19"/>
  <c r="E55" i="16"/>
  <c r="E50" i="16"/>
  <c r="E16" i="16"/>
  <c r="E83" i="16"/>
  <c r="E70" i="16"/>
  <c r="E37" i="16"/>
  <c r="E19" i="16"/>
  <c r="E46" i="16"/>
  <c r="E56" i="16"/>
  <c r="E60" i="16"/>
  <c r="E89" i="16"/>
  <c r="E68" i="16"/>
  <c r="E44" i="16"/>
  <c r="B9" i="19"/>
  <c r="E28" i="16"/>
  <c r="E54" i="16"/>
  <c r="E15" i="16"/>
  <c r="E24" i="16"/>
  <c r="E67" i="16"/>
  <c r="E26" i="16"/>
  <c r="E95" i="16"/>
  <c r="E103" i="16"/>
  <c r="E75" i="16"/>
  <c r="E18" i="16"/>
  <c r="E90" i="16"/>
  <c r="E94" i="16"/>
  <c r="E31" i="16"/>
  <c r="E23" i="16"/>
  <c r="E14" i="16"/>
  <c r="E69" i="16"/>
  <c r="E34" i="16"/>
  <c r="E96" i="16"/>
  <c r="E64" i="16"/>
  <c r="E21" i="16"/>
  <c r="E85" i="16"/>
  <c r="E72" i="16"/>
  <c r="E62" i="16"/>
  <c r="E11" i="16"/>
  <c r="E102" i="16"/>
  <c r="E57" i="16"/>
  <c r="E82" i="16"/>
  <c r="E101" i="16"/>
  <c r="E20" i="16"/>
  <c r="E45" i="16"/>
  <c r="E59" i="16"/>
  <c r="C12" i="1"/>
  <c r="C14" i="1" s="1"/>
  <c r="E49" i="16"/>
  <c r="E30" i="16"/>
  <c r="E9" i="16"/>
  <c r="E76" i="16"/>
  <c r="E35" i="16"/>
  <c r="E48" i="16"/>
  <c r="E107" i="16"/>
  <c r="E38" i="16"/>
  <c r="E86" i="16"/>
  <c r="E41" i="16"/>
  <c r="E52" i="16"/>
  <c r="E77" i="16"/>
  <c r="E79" i="16"/>
  <c r="E78" i="16"/>
  <c r="E66" i="16"/>
  <c r="E32" i="16"/>
  <c r="E53" i="16"/>
  <c r="E27" i="16"/>
  <c r="E65" i="16"/>
  <c r="E51" i="16"/>
  <c r="E12" i="16"/>
  <c r="E92" i="16"/>
  <c r="E61" i="16"/>
  <c r="E106" i="16"/>
  <c r="E39" i="16"/>
  <c r="E100" i="16"/>
  <c r="E22" i="16"/>
  <c r="E81" i="16"/>
  <c r="E91" i="16"/>
  <c r="E10" i="16"/>
  <c r="E93" i="16"/>
  <c r="E13" i="16"/>
  <c r="E33" i="16"/>
  <c r="E43" i="16"/>
  <c r="E29" i="16"/>
  <c r="E42" i="16"/>
  <c r="E73" i="16"/>
  <c r="E84" i="16"/>
  <c r="E17" i="16"/>
  <c r="E99" i="16"/>
  <c r="J29" i="23" l="1"/>
  <c r="K29" i="23" s="1"/>
  <c r="L29" i="23" s="1"/>
  <c r="M29" i="23" s="1"/>
  <c r="N29" i="23" s="1"/>
  <c r="L28" i="23"/>
  <c r="N28" i="23" l="1"/>
  <c r="K28" i="23"/>
  <c r="O28" i="23"/>
  <c r="O29" i="23"/>
  <c r="P29" i="23" s="1"/>
  <c r="Q29" i="23" s="1"/>
  <c r="M28" i="23"/>
  <c r="P28" i="23"/>
  <c r="Q28" i="2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Margaret Riach</author>
  </authors>
  <commentList>
    <comment ref="L7" authorId="0" shapeId="0" xr:uid="{4B54DE8A-5514-4597-B8EF-0C90F3AC03EA}">
      <text>
        <r>
          <rPr>
            <b/>
            <sz val="9"/>
            <color indexed="81"/>
            <rFont val="Tahoma"/>
            <family val="2"/>
          </rPr>
          <t>Additional terms added for APM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<sst xmlns="http://schemas.openxmlformats.org/spreadsheetml/2006/main" count="3477" uniqueCount="992">
  <si>
    <t>APM Register</t>
  </si>
  <si>
    <t>Sheet: Cover</t>
  </si>
  <si>
    <t>Company Name</t>
  </si>
  <si>
    <t>Company Short Name</t>
  </si>
  <si>
    <t>Workbook</t>
  </si>
  <si>
    <t xml:space="preserve">APM Register: </t>
  </si>
  <si>
    <t>Version (Number)</t>
  </si>
  <si>
    <t>1.0</t>
  </si>
  <si>
    <t>Version (Date)</t>
  </si>
  <si>
    <t>File Name</t>
  </si>
  <si>
    <t>Price Base for Business Plan Expenditure</t>
  </si>
  <si>
    <t>2023/24</t>
  </si>
  <si>
    <t>Number decimal places to check to</t>
  </si>
  <si>
    <t>Licensees</t>
  </si>
  <si>
    <t>National Grid Electricity Transmission</t>
  </si>
  <si>
    <t>NGET</t>
  </si>
  <si>
    <t>Scottish Hydro Electric Transmission</t>
  </si>
  <si>
    <t>SHET</t>
  </si>
  <si>
    <t>Scottish Power Transmission</t>
  </si>
  <si>
    <t>SPT</t>
  </si>
  <si>
    <t>Colour Key unless otherwise specified</t>
  </si>
  <si>
    <t>Non-editable cell</t>
  </si>
  <si>
    <t>abc</t>
  </si>
  <si>
    <t>Input cell</t>
  </si>
  <si>
    <t>Select from dropdown</t>
  </si>
  <si>
    <t>Calculation cell (sub-total)</t>
  </si>
  <si>
    <t>Calculation cell (total)</t>
  </si>
  <si>
    <t>Link from other sheet in workbook</t>
  </si>
  <si>
    <t>Auto Populated</t>
  </si>
  <si>
    <t>"Lookup Tables" Data</t>
  </si>
  <si>
    <t>Input not relevant</t>
  </si>
  <si>
    <t>Sheet: Contents</t>
  </si>
  <si>
    <t>Section</t>
  </si>
  <si>
    <t>Category</t>
  </si>
  <si>
    <t>Number</t>
  </si>
  <si>
    <t>Tab name/Worksheet</t>
  </si>
  <si>
    <t>Title</t>
  </si>
  <si>
    <t>Link</t>
  </si>
  <si>
    <t>General</t>
  </si>
  <si>
    <t>1.1</t>
  </si>
  <si>
    <t>1.1 Cover</t>
  </si>
  <si>
    <t>Cover</t>
  </si>
  <si>
    <t>1.2</t>
  </si>
  <si>
    <t>1.2 Contents</t>
  </si>
  <si>
    <t>Contents</t>
  </si>
  <si>
    <t>1.3</t>
  </si>
  <si>
    <t>1.3 Version History</t>
  </si>
  <si>
    <t>Version History</t>
  </si>
  <si>
    <t>1.4</t>
  </si>
  <si>
    <t>1.4 Change Log</t>
  </si>
  <si>
    <t>Change Log</t>
  </si>
  <si>
    <t>1.5</t>
  </si>
  <si>
    <t>1.5 Unused</t>
  </si>
  <si>
    <t>Unused</t>
  </si>
  <si>
    <t>1.6</t>
  </si>
  <si>
    <t>1.6 APM Cost Categories</t>
  </si>
  <si>
    <t>APM Cost Categories</t>
  </si>
  <si>
    <t>1.7</t>
  </si>
  <si>
    <t>1.7 BPDT to APM mapping</t>
  </si>
  <si>
    <t>BPDT to APM mapping</t>
  </si>
  <si>
    <t>1.8</t>
  </si>
  <si>
    <t>1.8 Assumptions</t>
  </si>
  <si>
    <t>Assumptions</t>
  </si>
  <si>
    <t>1.9</t>
  </si>
  <si>
    <t>1.9 APM lookups</t>
  </si>
  <si>
    <t>APM Look Up Tables</t>
  </si>
  <si>
    <t>1.10</t>
  </si>
  <si>
    <t>1.10 BPDT Lookups</t>
  </si>
  <si>
    <t>BPDT Look Up Tables</t>
  </si>
  <si>
    <t>Summaries</t>
  </si>
  <si>
    <t>2.1</t>
  </si>
  <si>
    <t>2.1 Summary</t>
  </si>
  <si>
    <t>Summary of APM key figures and relevant values for licence terms</t>
  </si>
  <si>
    <t>2.2</t>
  </si>
  <si>
    <t>2.2 Bespoke OSR</t>
  </si>
  <si>
    <t>Summary of bespoke allowances by OSR</t>
  </si>
  <si>
    <t>2.3</t>
  </si>
  <si>
    <t>2.3 Bespoke Categories</t>
  </si>
  <si>
    <t>Monthly Inflation</t>
  </si>
  <si>
    <t>Decisions</t>
  </si>
  <si>
    <t>3.1</t>
  </si>
  <si>
    <t>3.1 Flex decisions</t>
  </si>
  <si>
    <t>Decisions in relation to requests for flexible procurement</t>
  </si>
  <si>
    <t>3.2</t>
  </si>
  <si>
    <t>3.2 Bespoke full decisions</t>
  </si>
  <si>
    <t>Decisions in relation to requests for bespoke procurement</t>
  </si>
  <si>
    <t>3.3 Disallowance decisions</t>
  </si>
  <si>
    <t>Disallowances</t>
  </si>
  <si>
    <t>Imported TO inputs</t>
  </si>
  <si>
    <t>4.1</t>
  </si>
  <si>
    <t>4.1 Expenditure RRP</t>
  </si>
  <si>
    <t>Licensee's expenditure reported in the RRPs</t>
  </si>
  <si>
    <t>4.2</t>
  </si>
  <si>
    <t>4.2 Recovered RRP</t>
  </si>
  <si>
    <t>Licensee's recovery of allowances reported in the RRPs</t>
  </si>
  <si>
    <t>Sheet: Version history</t>
  </si>
  <si>
    <t>Colour Key</t>
  </si>
  <si>
    <t>Summary details of specific table changes to be entered by Licensee</t>
  </si>
  <si>
    <t>Insert Rows as Required</t>
  </si>
  <si>
    <t>Versions</t>
  </si>
  <si>
    <t>Details of Changes from Previous Version</t>
  </si>
  <si>
    <t>Submission Version</t>
  </si>
  <si>
    <t>Reason for Submission Version</t>
  </si>
  <si>
    <t>Version Issue Date</t>
  </si>
  <si>
    <t>Change number</t>
  </si>
  <si>
    <t>Tables Changed</t>
  </si>
  <si>
    <t>Description of Change</t>
  </si>
  <si>
    <t>Responsible</t>
  </si>
  <si>
    <t>Sheet: Change Log</t>
  </si>
  <si>
    <t>APM Register Version</t>
  </si>
  <si>
    <t>Purpose of version</t>
  </si>
  <si>
    <t>Changed by</t>
  </si>
  <si>
    <t>Sheet: Unused</t>
  </si>
  <si>
    <t>Sheet: APM Cost Categories</t>
  </si>
  <si>
    <t>APM-specific category</t>
  </si>
  <si>
    <t>APM-specific sub-category</t>
  </si>
  <si>
    <t>APM Unit</t>
  </si>
  <si>
    <t>APM Cost Category?</t>
  </si>
  <si>
    <t>Bespoke only?</t>
  </si>
  <si>
    <t>AC Circuit Cable</t>
  </si>
  <si>
    <t>Cable &lt;=33kV</t>
  </si>
  <si>
    <t>Material/routed/circuit km (choose)</t>
  </si>
  <si>
    <t>Yes</t>
  </si>
  <si>
    <t>No</t>
  </si>
  <si>
    <t>Cable 132kV</t>
  </si>
  <si>
    <t>Cable 275kV</t>
  </si>
  <si>
    <t>Cable 400kV</t>
  </si>
  <si>
    <t>Cable kV Unknown</t>
  </si>
  <si>
    <t>Submarine Cable</t>
  </si>
  <si>
    <t>AIS Switchgear (Incl. Circuit Breakers)</t>
  </si>
  <si>
    <t>AIS Bays &lt;=33kV</t>
  </si>
  <si>
    <t>Each</t>
  </si>
  <si>
    <t>AIS Bays 132kV</t>
  </si>
  <si>
    <t>AIS Bays 275kV</t>
  </si>
  <si>
    <t>AIS Bays 400kV</t>
  </si>
  <si>
    <t>AIS Bays kV Unknown</t>
  </si>
  <si>
    <t>Circuit Breaker</t>
  </si>
  <si>
    <t>Circuit Breaker 132kV</t>
  </si>
  <si>
    <t>Circuit Breaker 275kV</t>
  </si>
  <si>
    <t>Circuit Breaker 33kV</t>
  </si>
  <si>
    <t>Circuit Breaker 400kV</t>
  </si>
  <si>
    <t>Disconnector</t>
  </si>
  <si>
    <t>Earth Switch</t>
  </si>
  <si>
    <t>Earth Switch &lt;=33kV</t>
  </si>
  <si>
    <t>Earth Switch 132kV</t>
  </si>
  <si>
    <t>Earth Switch 400kV</t>
  </si>
  <si>
    <t>Other Switchgear 132kV</t>
  </si>
  <si>
    <t>Other Switchgear 275kV</t>
  </si>
  <si>
    <t>Other Switchgear 33kV</t>
  </si>
  <si>
    <t>Other Switchgear 400kV</t>
  </si>
  <si>
    <t>Surge Arrestor</t>
  </si>
  <si>
    <t>Batteries</t>
  </si>
  <si>
    <t>FACTS</t>
  </si>
  <si>
    <t>FACTS Equipment</t>
  </si>
  <si>
    <t>n/a</t>
  </si>
  <si>
    <t>GIS Switchgear (incl. Circuit Breakers)</t>
  </si>
  <si>
    <t>Busbar (GIB)</t>
  </si>
  <si>
    <t>GIS Bays &lt;=33kv</t>
  </si>
  <si>
    <t>GIS Bays 132kV</t>
  </si>
  <si>
    <t>GIS Bays 275kV</t>
  </si>
  <si>
    <t>GIS Bays 400kV</t>
  </si>
  <si>
    <t>GIS Bays kV Unknown</t>
  </si>
  <si>
    <t>GIS Bushings</t>
  </si>
  <si>
    <t>HVDC</t>
  </si>
  <si>
    <t>HVDC Cable</t>
  </si>
  <si>
    <t>Material km</t>
  </si>
  <si>
    <t>HVDC Converter</t>
  </si>
  <si>
    <t>HVDC Converter Transformer</t>
  </si>
  <si>
    <t>HVDC OHL</t>
  </si>
  <si>
    <t>HVDC Other</t>
  </si>
  <si>
    <t>Instrument Transformers</t>
  </si>
  <si>
    <t>Instrument Transformers &lt;=33kv</t>
  </si>
  <si>
    <t>Instrument Transformers 132kV</t>
  </si>
  <si>
    <t>Instrument Transformers 275kV</t>
  </si>
  <si>
    <t>Instrument Transformers 400kV</t>
  </si>
  <si>
    <t>Instrument Transformers kV Unknown</t>
  </si>
  <si>
    <t>LVAC</t>
  </si>
  <si>
    <t>Diesel Generators &amp; LVAC Boards</t>
  </si>
  <si>
    <t>Per Site</t>
  </si>
  <si>
    <t>LVAC cabling</t>
  </si>
  <si>
    <t xml:space="preserve">Substation Auxiliary Supplies at substations </t>
  </si>
  <si>
    <t>Other Switchgear</t>
  </si>
  <si>
    <t>Capacitor</t>
  </si>
  <si>
    <t>Overhead Pole Line</t>
  </si>
  <si>
    <t>Pole</t>
  </si>
  <si>
    <t>Pole Line Conductor &lt;=33kV</t>
  </si>
  <si>
    <t>Pole Line Conductor 132kV</t>
  </si>
  <si>
    <t>Overhead Tower Line</t>
  </si>
  <si>
    <t>OHL Conductor 132kV</t>
  </si>
  <si>
    <t>OHL Conductor 275kV</t>
  </si>
  <si>
    <t>OHL Conductor 400kV</t>
  </si>
  <si>
    <t>OHL Conductor kV Unknown</t>
  </si>
  <si>
    <t>OHL Earth Wire</t>
  </si>
  <si>
    <t>OHL Earth Wire Fittings</t>
  </si>
  <si>
    <t>Per Set</t>
  </si>
  <si>
    <t>OHL Fittings 132kV</t>
  </si>
  <si>
    <t>OHL Fittings 275kV</t>
  </si>
  <si>
    <t>OHL Fittings 400kV</t>
  </si>
  <si>
    <t>OHL Fittings kV Unknown</t>
  </si>
  <si>
    <t>OHL Insulators</t>
  </si>
  <si>
    <t>Steel Towers</t>
  </si>
  <si>
    <t>Protection &amp; Control</t>
  </si>
  <si>
    <t>Wound plant</t>
  </si>
  <si>
    <t>Quad Booster</t>
  </si>
  <si>
    <t>Series Reactor</t>
  </si>
  <si>
    <t>Shunt Reactor</t>
  </si>
  <si>
    <t>Tertiary connected reactor</t>
  </si>
  <si>
    <t>Transformer 132kV</t>
  </si>
  <si>
    <t>Transformer 275kV</t>
  </si>
  <si>
    <t>Transformer 400kV</t>
  </si>
  <si>
    <t>Transformer kV Unknown</t>
  </si>
  <si>
    <t>Sheet: BPDT to APM mapping</t>
  </si>
  <si>
    <t>APM Category</t>
  </si>
  <si>
    <t>APM Sub-Category</t>
  </si>
  <si>
    <t>BPDT Asset Category</t>
  </si>
  <si>
    <t>BPDT Asset Sub-Category Primary</t>
  </si>
  <si>
    <t>BPDT Voltage</t>
  </si>
  <si>
    <t>BPDT Unit</t>
  </si>
  <si>
    <t>Cable</t>
  </si>
  <si>
    <t>Substation Cable - 1 core per phase</t>
  </si>
  <si>
    <t>&lt;=33kV</t>
  </si>
  <si>
    <t>km</t>
  </si>
  <si>
    <t>Substation Cable - 2 core per phase</t>
  </si>
  <si>
    <t>Substation Cable - &gt;=3 core per phase</t>
  </si>
  <si>
    <t>Circuit Cable - 1 core per phase</t>
  </si>
  <si>
    <t>Circuit Cable - 2 core per phase</t>
  </si>
  <si>
    <t>Circuit Cable - &gt;=3 core per phase</t>
  </si>
  <si>
    <t>132kV</t>
  </si>
  <si>
    <t>275kV</t>
  </si>
  <si>
    <t>400kV</t>
  </si>
  <si>
    <t>Submarine cable</t>
  </si>
  <si>
    <t>220kV</t>
  </si>
  <si>
    <t>CB (Air Insulated Busbar)</t>
  </si>
  <si>
    <t>-</t>
  </si>
  <si>
    <t xml:space="preserve"> &lt;=33kV</t>
  </si>
  <si>
    <t>Other switchgear</t>
  </si>
  <si>
    <t>Disconnector (AIB)</t>
  </si>
  <si>
    <t>Earth Switch (AIB)</t>
  </si>
  <si>
    <t xml:space="preserve">Earth Switch (AIB) </t>
  </si>
  <si>
    <t>Switchgear Other</t>
  </si>
  <si>
    <t>33kV</t>
  </si>
  <si>
    <t>AIS Switchgear (incl. Circuitbreakers)</t>
  </si>
  <si>
    <t>6.6/11kV CB (GM) Primary</t>
  </si>
  <si>
    <t>HV</t>
  </si>
  <si>
    <t>6.6/11kV Switch</t>
  </si>
  <si>
    <t>Switch (GM)</t>
  </si>
  <si>
    <t>metre</t>
  </si>
  <si>
    <t>Busbar (AIB)</t>
  </si>
  <si>
    <t>AIS Bays</t>
  </si>
  <si>
    <t>TBC</t>
  </si>
  <si>
    <t>Batteries at 132kV Substations</t>
  </si>
  <si>
    <t>Batteries at 275kV Substations</t>
  </si>
  <si>
    <t>Batteries at 400kV Substations</t>
  </si>
  <si>
    <t>GIS Switchgear (incl. Circuitbreakers)</t>
  </si>
  <si>
    <t>Busbar GIB (ID)</t>
  </si>
  <si>
    <t>Busbar GIB (OD)</t>
  </si>
  <si>
    <t>CB (Gas Insulated Busbar) (OD)</t>
  </si>
  <si>
    <t>CB (Gas Insulated Busbar) (ID)</t>
  </si>
  <si>
    <t>GIS Bays</t>
  </si>
  <si>
    <t>HVDC onshore cable</t>
  </si>
  <si>
    <t>Converter Transformer</t>
  </si>
  <si>
    <t>HVDC Overhead Conductor</t>
  </si>
  <si>
    <t>HVDC - Other</t>
  </si>
  <si>
    <t>Voltage Transformer (VT)</t>
  </si>
  <si>
    <t>11kV</t>
  </si>
  <si>
    <t>Current Transformer (CT)</t>
  </si>
  <si>
    <t>High Accuracy Metering Combined (CT/VT)</t>
  </si>
  <si>
    <t>Flexible</t>
  </si>
  <si>
    <t>OHL (Pole Line) Conductor</t>
  </si>
  <si>
    <t>132kV OHL (Tower Line) Conductor</t>
  </si>
  <si>
    <t>Rating &lt;300MVA</t>
  </si>
  <si>
    <t>Rating  &gt;300MVA &amp; &lt;=400MVA</t>
  </si>
  <si>
    <t>Rating  &gt;400MVA</t>
  </si>
  <si>
    <t>275kV OHL (Tower Line) Conductor</t>
  </si>
  <si>
    <t>Rating  &lt;=1400MVA</t>
  </si>
  <si>
    <t>Rating  &gt;1400MVA</t>
  </si>
  <si>
    <t>400kV OHL (Tower Line) Conductor</t>
  </si>
  <si>
    <t>Rating  &lt;=2550MVA</t>
  </si>
  <si>
    <t>Rating  &gt;2550MVA</t>
  </si>
  <si>
    <t>OHL (Tower Line) Conductor kV Unknown</t>
  </si>
  <si>
    <t>Earth Wire</t>
  </si>
  <si>
    <t>OHL (Tower Line) Earth Wire</t>
  </si>
  <si>
    <t>Earth Wire Fittings</t>
  </si>
  <si>
    <t>Overhead Line Fittings</t>
  </si>
  <si>
    <t>Fittings</t>
  </si>
  <si>
    <t>Insulators</t>
  </si>
  <si>
    <t>Tower</t>
  </si>
  <si>
    <t>Feeder Protection</t>
  </si>
  <si>
    <t>66kV</t>
  </si>
  <si>
    <t>Substation Control Systems (SCS)</t>
  </si>
  <si>
    <t>Mesh Corner Busbar Protection</t>
  </si>
  <si>
    <t>Circuit Breaker Fail (CBF): MC &amp; DBB Protection</t>
  </si>
  <si>
    <t>QB Control</t>
  </si>
  <si>
    <t>Mesh Corner Delayed Auto Reclose (DAR)</t>
  </si>
  <si>
    <t>Operational Tripping Scheme (OTS)</t>
  </si>
  <si>
    <t>Auto Switching (Auto Close and Hot Standby Units)</t>
  </si>
  <si>
    <t>Automatic Reactive Switching (ARS)</t>
  </si>
  <si>
    <t>Cable SCADA System</t>
  </si>
  <si>
    <t>Gas Density Monitoring (GDM)</t>
  </si>
  <si>
    <t>Settlement Metering</t>
  </si>
  <si>
    <t>Back-up Protection</t>
  </si>
  <si>
    <t xml:space="preserve">Circuit Breaker Fail (CBF): MC &amp; DBB Protection.  
End of life unit replacement </t>
  </si>
  <si>
    <t xml:space="preserve">Wound Plant Protection </t>
  </si>
  <si>
    <t>&lt;132kV</t>
  </si>
  <si>
    <t>Low Impedance Busbar Protection</t>
  </si>
  <si>
    <t>High Impedance Busbar Protection</t>
  </si>
  <si>
    <t>Reactive Equipment Mechanically Switched Capacitor (MSC)</t>
  </si>
  <si>
    <t>Reactive Equipment: Dynamic compensation</t>
  </si>
  <si>
    <t>Automatic Voltage Control (AVC): End of life replacement</t>
  </si>
  <si>
    <t>Cable SCADA System: End of life replacement</t>
  </si>
  <si>
    <t>Fault Recorder with dynamic system monitoring</t>
  </si>
  <si>
    <t>Fault Recorder: End of life replacement</t>
  </si>
  <si>
    <t>Bus Coupler &amp; Section Protection</t>
  </si>
  <si>
    <t>&lt;60MVA</t>
  </si>
  <si>
    <t>&gt;=60MVA</t>
  </si>
  <si>
    <t>Transformer</t>
  </si>
  <si>
    <t>132kV&lt;=90MVA</t>
  </si>
  <si>
    <t>132kV&gt;90MVA</t>
  </si>
  <si>
    <t>275kV&lt;240MVA</t>
  </si>
  <si>
    <t>275kV&gt;=240MVA</t>
  </si>
  <si>
    <t>400kV&lt;500MVA</t>
  </si>
  <si>
    <t>400kV&gt;=500MVA</t>
  </si>
  <si>
    <t>Sheet: Assumptions</t>
  </si>
  <si>
    <t>Insert rows as required</t>
  </si>
  <si>
    <t>Tab Name</t>
  </si>
  <si>
    <t>Cell Range</t>
  </si>
  <si>
    <t>Additional Comments</t>
  </si>
  <si>
    <t>Sheet: APM lookups</t>
  </si>
  <si>
    <t>Procurement Type</t>
  </si>
  <si>
    <t>Summary</t>
  </si>
  <si>
    <t>Contract scope</t>
  </si>
  <si>
    <t>Contract type</t>
  </si>
  <si>
    <t>Unit</t>
  </si>
  <si>
    <t>Full Descriptor</t>
  </si>
  <si>
    <t>APM_Category</t>
  </si>
  <si>
    <t>APM_Sub-category</t>
  </si>
  <si>
    <t>Units</t>
  </si>
  <si>
    <t>Bespoke</t>
  </si>
  <si>
    <t>Equipment and services</t>
  </si>
  <si>
    <t>Direct</t>
  </si>
  <si>
    <t>Circuit km</t>
  </si>
  <si>
    <t>Flex</t>
  </si>
  <si>
    <t>Equipment only</t>
  </si>
  <si>
    <t>Indirect</t>
  </si>
  <si>
    <t>Fungible</t>
  </si>
  <si>
    <t>Services only</t>
  </si>
  <si>
    <t>Routed km</t>
  </si>
  <si>
    <t>Fungible and flexible</t>
  </si>
  <si>
    <t>Route km</t>
  </si>
  <si>
    <t>Sheet: BPDT lookups</t>
  </si>
  <si>
    <t>Scheme Category</t>
  </si>
  <si>
    <t>Scheme Sub Category</t>
  </si>
  <si>
    <t>Scheme Sub Category - Load</t>
  </si>
  <si>
    <t>Scheme Sub Category - Non Load</t>
  </si>
  <si>
    <t>Scheme Sub Category - Both</t>
  </si>
  <si>
    <t>Mechanism Category</t>
  </si>
  <si>
    <t>Asset Sub Category (Secondary)</t>
  </si>
  <si>
    <t>Intervention</t>
  </si>
  <si>
    <t>Volume Measure</t>
  </si>
  <si>
    <t>Mechanism Type</t>
  </si>
  <si>
    <t>Mechanism</t>
  </si>
  <si>
    <t>Licence term</t>
  </si>
  <si>
    <t>Geographical</t>
  </si>
  <si>
    <t>Consents &amp; Planning</t>
  </si>
  <si>
    <t>Ground condition</t>
  </si>
  <si>
    <t>Environmental Mitigation</t>
  </si>
  <si>
    <t>Proximity to existing electricla infrastructure</t>
  </si>
  <si>
    <t>Non Asset Cost Type</t>
  </si>
  <si>
    <t>Boundary Name</t>
  </si>
  <si>
    <t xml:space="preserve">Output </t>
  </si>
  <si>
    <t>Project Stage</t>
  </si>
  <si>
    <t>Load Output</t>
  </si>
  <si>
    <t>Non-Load Output Type</t>
  </si>
  <si>
    <t>Scheme Category by Asset Type</t>
  </si>
  <si>
    <t>Yes or No</t>
  </si>
  <si>
    <t>Level</t>
  </si>
  <si>
    <t>Tendering Stage</t>
  </si>
  <si>
    <t>Tendering Outcome</t>
  </si>
  <si>
    <t>Cost Category</t>
  </si>
  <si>
    <t>Scheme Sub Category - Non Load (ET1)</t>
  </si>
  <si>
    <t>Stage</t>
  </si>
  <si>
    <t>CAF Principle</t>
  </si>
  <si>
    <t>CAF Outcome</t>
  </si>
  <si>
    <t>Investment Category</t>
  </si>
  <si>
    <t>Project Classification</t>
  </si>
  <si>
    <t>Scheme C&amp;V Flags</t>
  </si>
  <si>
    <t>Primary reason for failure</t>
  </si>
  <si>
    <t>Type of  framework agreement</t>
  </si>
  <si>
    <t>Load Related</t>
  </si>
  <si>
    <t>Local Enabling (Entry)</t>
  </si>
  <si>
    <t>Replacement</t>
  </si>
  <si>
    <t>Baseline</t>
  </si>
  <si>
    <t>Asset associated</t>
  </si>
  <si>
    <t>Addition</t>
  </si>
  <si>
    <t>PCD</t>
  </si>
  <si>
    <t>Generation Connection</t>
  </si>
  <si>
    <t>ADCONp</t>
  </si>
  <si>
    <t>London</t>
  </si>
  <si>
    <t>Environmental surveys</t>
  </si>
  <si>
    <t>Peak</t>
  </si>
  <si>
    <t>Flora</t>
  </si>
  <si>
    <t>Under 1km</t>
  </si>
  <si>
    <t>Customer Contributions (baseline)</t>
  </si>
  <si>
    <t>B2</t>
  </si>
  <si>
    <t>MW</t>
  </si>
  <si>
    <t>Not started</t>
  </si>
  <si>
    <t>Generation: MW</t>
  </si>
  <si>
    <t>Lead</t>
  </si>
  <si>
    <t>Asset</t>
  </si>
  <si>
    <t>Pre-tender</t>
  </si>
  <si>
    <t>Tender ongoing</t>
  </si>
  <si>
    <t>Non Load Related Capex</t>
  </si>
  <si>
    <t>Refurbishment</t>
  </si>
  <si>
    <t>A1. Governance</t>
  </si>
  <si>
    <t>A1.a Board Direction</t>
  </si>
  <si>
    <t>Defined Investment</t>
  </si>
  <si>
    <t>Substation Extension and/or OHL Reinforcement</t>
  </si>
  <si>
    <t>T2 carry over - no cost assessment</t>
  </si>
  <si>
    <t>T2 Re-opener Baseline</t>
  </si>
  <si>
    <t>Programme non-compliance</t>
  </si>
  <si>
    <t>Single Supplier Agreement</t>
  </si>
  <si>
    <t>Non Load Related</t>
  </si>
  <si>
    <t>Local Enabling (Exit)</t>
  </si>
  <si>
    <t>Refurb_Major</t>
  </si>
  <si>
    <t>Other Uncertainty Mechanism</t>
  </si>
  <si>
    <t>Security - Perimeter Fence (km)</t>
  </si>
  <si>
    <t>Refurb Major</t>
  </si>
  <si>
    <t>Disposal</t>
  </si>
  <si>
    <t>Volume Driver - Fixed Component</t>
  </si>
  <si>
    <t>Demand Connection</t>
  </si>
  <si>
    <t>ADCp</t>
  </si>
  <si>
    <t>Rural</t>
  </si>
  <si>
    <t>Route assessments</t>
  </si>
  <si>
    <t>Rock</t>
  </si>
  <si>
    <t>Fauna</t>
  </si>
  <si>
    <t>1km to 5km</t>
  </si>
  <si>
    <t>Customer Contributions (other)</t>
  </si>
  <si>
    <t>B4</t>
  </si>
  <si>
    <t>MVA</t>
  </si>
  <si>
    <t>In Progress</t>
  </si>
  <si>
    <t>Baseline Wider Works (MW)</t>
  </si>
  <si>
    <t>Non-Lead</t>
  </si>
  <si>
    <t>Sub-scheme</t>
  </si>
  <si>
    <t>Submitted Tender</t>
  </si>
  <si>
    <t>Tender Approved/ Scheme Approval TBC</t>
  </si>
  <si>
    <t>Load Related Capex</t>
  </si>
  <si>
    <t>A2. Risk Management</t>
  </si>
  <si>
    <t>A1.b Roles &amp; responsibilities</t>
  </si>
  <si>
    <t>Uncertain Investment</t>
  </si>
  <si>
    <t>New Substation and/or New OHL/Cable (offline)</t>
  </si>
  <si>
    <t>T2 carry over - assessment on T3 spend</t>
  </si>
  <si>
    <t>T2 Re-opener (no agreed T3)</t>
  </si>
  <si>
    <t>Technical non-compliance</t>
  </si>
  <si>
    <t>Multi Supplier Agreement</t>
  </si>
  <si>
    <t>Wider Works</t>
  </si>
  <si>
    <t>Refurb_Minor</t>
  </si>
  <si>
    <t>Re-opener</t>
  </si>
  <si>
    <t>Security - Electric Fence (km)</t>
  </si>
  <si>
    <t>Refurb Minor</t>
  </si>
  <si>
    <t>Refurb Volumes</t>
  </si>
  <si>
    <t>Volume Driver - Asset Multiplier</t>
  </si>
  <si>
    <t>NARM A1</t>
  </si>
  <si>
    <t>AGCONp</t>
  </si>
  <si>
    <t>Urban</t>
  </si>
  <si>
    <t>High Water table</t>
  </si>
  <si>
    <t>Contamination</t>
  </si>
  <si>
    <t>Over 5km</t>
  </si>
  <si>
    <t>One-off contribution</t>
  </si>
  <si>
    <t>B6</t>
  </si>
  <si>
    <t>MVAR</t>
  </si>
  <si>
    <t>Completed</t>
  </si>
  <si>
    <t>Strategic Wider Works: Construction Only (Approved) MW</t>
  </si>
  <si>
    <t>Mix</t>
  </si>
  <si>
    <t>Reactor</t>
  </si>
  <si>
    <t>Scheme</t>
  </si>
  <si>
    <t>Tender Approved</t>
  </si>
  <si>
    <t>Tender Approved/ Scheme Unapproved</t>
  </si>
  <si>
    <t>CAI</t>
  </si>
  <si>
    <t>Decommissioning</t>
  </si>
  <si>
    <t>A3. Asset Management</t>
  </si>
  <si>
    <t>A1.c Decision making</t>
  </si>
  <si>
    <t>Shared Drivers</t>
  </si>
  <si>
    <t>T3 Funding request</t>
  </si>
  <si>
    <t>T2 Re-opener</t>
  </si>
  <si>
    <t>Health and safety</t>
  </si>
  <si>
    <t xml:space="preserve">LRE - sole-use Local Enabling (Exit - Sole Use) </t>
  </si>
  <si>
    <t>Other</t>
  </si>
  <si>
    <t>Security - Gates (#)</t>
  </si>
  <si>
    <t>Maintenance</t>
  </si>
  <si>
    <t>Maintenance Volumes</t>
  </si>
  <si>
    <t>Reopener</t>
  </si>
  <si>
    <t>OHL PCD</t>
  </si>
  <si>
    <t>AGCp</t>
  </si>
  <si>
    <t>In-situ</t>
  </si>
  <si>
    <t>Wildlife</t>
  </si>
  <si>
    <t xml:space="preserve">B6E </t>
  </si>
  <si>
    <t>Closed</t>
  </si>
  <si>
    <t>Strategic Wider Works: Not Approved MW</t>
  </si>
  <si>
    <t>#</t>
  </si>
  <si>
    <t>Underground Cable</t>
  </si>
  <si>
    <t>Project</t>
  </si>
  <si>
    <t>Tender Approved/ Scheme Approved</t>
  </si>
  <si>
    <t>Non - Operational IT Capex</t>
  </si>
  <si>
    <t>Strategic spares/provision</t>
  </si>
  <si>
    <t>A4. Supply Chain</t>
  </si>
  <si>
    <t>A2.a Risk Management Process</t>
  </si>
  <si>
    <t>Substation Replacement or Augmentation (In-Situ)</t>
  </si>
  <si>
    <t>T3 Uncertainty Mechanism</t>
  </si>
  <si>
    <t>T2 Evaluative PCD</t>
  </si>
  <si>
    <t>Environment</t>
  </si>
  <si>
    <t xml:space="preserve">LRE - sole-use Local Enabling (Entry - Sole Use) </t>
  </si>
  <si>
    <t>Uncertain Costs</t>
  </si>
  <si>
    <t>Security - Building Hardening (#)</t>
  </si>
  <si>
    <t>Sites Resolved</t>
  </si>
  <si>
    <t>NARM</t>
  </si>
  <si>
    <t>Wider Works Volume Driver</t>
  </si>
  <si>
    <t>ALCBLLDp</t>
  </si>
  <si>
    <t>Offline</t>
  </si>
  <si>
    <t>Cost recoveries</t>
  </si>
  <si>
    <t xml:space="preserve">B6F </t>
  </si>
  <si>
    <t>Incremental Wider Works (MW)</t>
  </si>
  <si>
    <t>Not Applicable</t>
  </si>
  <si>
    <t>OHL Conductor</t>
  </si>
  <si>
    <t>Tender Unapproved/ Scheme Approval TBC</t>
  </si>
  <si>
    <t>Physical Security Capex</t>
  </si>
  <si>
    <t>Other non-lead</t>
  </si>
  <si>
    <t>B1. Policies &amp; Processes</t>
  </si>
  <si>
    <t>A2.b Assurance</t>
  </si>
  <si>
    <t>T3 Uncertainty Mechanism (UIOLI)</t>
  </si>
  <si>
    <t>T2 Mechanistic PCD</t>
  </si>
  <si>
    <t>Tender quality</t>
  </si>
  <si>
    <t>TSS Infrastructure</t>
  </si>
  <si>
    <t>Security - Building alarms (#)</t>
  </si>
  <si>
    <t>Non variant</t>
  </si>
  <si>
    <t>ALCBLLp</t>
  </si>
  <si>
    <t>Capital Contributions</t>
  </si>
  <si>
    <t xml:space="preserve">B6I </t>
  </si>
  <si>
    <t>LR£</t>
  </si>
  <si>
    <t>Generation: New Infrastructure (MVA)</t>
  </si>
  <si>
    <t>OHL Fittings</t>
  </si>
  <si>
    <t>Tender Unapproved/ Scheme Approved</t>
  </si>
  <si>
    <t>Cyber Security</t>
  </si>
  <si>
    <t>B2. Identity &amp; Access Control (IDAC)</t>
  </si>
  <si>
    <t>A3.a Asset management</t>
  </si>
  <si>
    <t>ASTI</t>
  </si>
  <si>
    <t>T2 NARM</t>
  </si>
  <si>
    <t>Project management</t>
  </si>
  <si>
    <t>Security - Site Cameras (#)</t>
  </si>
  <si>
    <t>New Build</t>
  </si>
  <si>
    <t>ALCBLSDp</t>
  </si>
  <si>
    <t xml:space="preserve">B6SPT </t>
  </si>
  <si>
    <t>Planning consent requirements (undergrounding)</t>
  </si>
  <si>
    <t>OHL Tower</t>
  </si>
  <si>
    <t>Tender Unapproved/ Scheme Unapproved</t>
  </si>
  <si>
    <t>B3. Data Security</t>
  </si>
  <si>
    <t>A4. a Supply Chain</t>
  </si>
  <si>
    <t>T2 Baseline</t>
  </si>
  <si>
    <t>Mixed</t>
  </si>
  <si>
    <t>Security - Site Lighting (#)</t>
  </si>
  <si>
    <t>ALCBLSp</t>
  </si>
  <si>
    <t xml:space="preserve">B7 </t>
  </si>
  <si>
    <t>Planning consent requirements (DNO mitigation)</t>
  </si>
  <si>
    <t>Protection, Control, Telecoms and Metering</t>
  </si>
  <si>
    <t>B4. System Security</t>
  </si>
  <si>
    <t>B1.a Policy &amp; process development</t>
  </si>
  <si>
    <t>T2 Tendered</t>
  </si>
  <si>
    <t>Security - CNI sites (#)</t>
  </si>
  <si>
    <t>ALOHLDp</t>
  </si>
  <si>
    <t xml:space="preserve">B7a </t>
  </si>
  <si>
    <t>Sites</t>
  </si>
  <si>
    <t>Boundary Transfer Capability Increase (MW)</t>
  </si>
  <si>
    <t>Substation Other</t>
  </si>
  <si>
    <t>B5. Resilient Networks &amp; Systems</t>
  </si>
  <si>
    <t>B1.b Policy &amp; process implementation</t>
  </si>
  <si>
    <t>T2+2</t>
  </si>
  <si>
    <t>Buildings - Roofs (#)</t>
  </si>
  <si>
    <t>ALOHLp</t>
  </si>
  <si>
    <t xml:space="preserve">B7aEF </t>
  </si>
  <si>
    <t>Installations</t>
  </si>
  <si>
    <t>Infrastructure Reinforcement</t>
  </si>
  <si>
    <t>Other TO</t>
  </si>
  <si>
    <t>B6. Staff Awareness &amp; Training</t>
  </si>
  <si>
    <t>B2.a Identity verification, Authentication &amp; Authorisation</t>
  </si>
  <si>
    <t>T2+&gt;2</t>
  </si>
  <si>
    <t>Buildings - Doors &amp; Windows (#)</t>
  </si>
  <si>
    <t>ALOHLRDp</t>
  </si>
  <si>
    <t xml:space="preserve">B7aI </t>
  </si>
  <si>
    <t>Transmission Connection - DRS1</t>
  </si>
  <si>
    <t>Weather Related Resilience - Flooding</t>
  </si>
  <si>
    <t>C1. Security Monitoring</t>
  </si>
  <si>
    <t>B2.b Device Management</t>
  </si>
  <si>
    <t>T2 Bridging</t>
  </si>
  <si>
    <t>Buildings - Structural refurbishment (#)</t>
  </si>
  <si>
    <t>ALOHLRp</t>
  </si>
  <si>
    <t xml:space="preserve">B7aRev </t>
  </si>
  <si>
    <t>MVA or MW</t>
  </si>
  <si>
    <t>DRS2</t>
  </si>
  <si>
    <t>Weather Related Resilience - Other</t>
  </si>
  <si>
    <t>C2. Proactive Security &amp; Event Discovery</t>
  </si>
  <si>
    <t>B2.c Privileged user management</t>
  </si>
  <si>
    <t>T2 Unfunded</t>
  </si>
  <si>
    <t>Buildings - Foundation refurbishment (#)</t>
  </si>
  <si>
    <t>ARRt</t>
  </si>
  <si>
    <t xml:space="preserve">B8 </t>
  </si>
  <si>
    <t>DRS3</t>
  </si>
  <si>
    <t>Cable Tunnels</t>
  </si>
  <si>
    <t>D1. Response &amp; Recovery Planning</t>
  </si>
  <si>
    <t>B2.d Identify &amp; access management</t>
  </si>
  <si>
    <t>T3 Projects</t>
  </si>
  <si>
    <t>Buildings - Interior refurbishment (#)</t>
  </si>
  <si>
    <t>BAD1</t>
  </si>
  <si>
    <t xml:space="preserve">B9 </t>
  </si>
  <si>
    <t>DRS4</t>
  </si>
  <si>
    <t>D2. Lessons learnt</t>
  </si>
  <si>
    <t>B3.a Understanding data</t>
  </si>
  <si>
    <t>T3 Uncertainty</t>
  </si>
  <si>
    <t>Buildings - Heating/Lighting/Power (#)</t>
  </si>
  <si>
    <t>BAD2</t>
  </si>
  <si>
    <t xml:space="preserve">B10 </t>
  </si>
  <si>
    <t>DRS5</t>
  </si>
  <si>
    <t>E1. Physical security of network &amp; information systems</t>
  </si>
  <si>
    <t>B3.b Data in transit</t>
  </si>
  <si>
    <t>Drainage (km)</t>
  </si>
  <si>
    <t>BAD3</t>
  </si>
  <si>
    <t xml:space="preserve">B11 </t>
  </si>
  <si>
    <t>DRS9</t>
  </si>
  <si>
    <t>E2. Broader network and information systems resilience risks</t>
  </si>
  <si>
    <t>B3.c Stored data</t>
  </si>
  <si>
    <t>t-CSNP-2</t>
  </si>
  <si>
    <t>Temporary works - storage (#)</t>
  </si>
  <si>
    <t>BAD4</t>
  </si>
  <si>
    <t xml:space="preserve">B12 </t>
  </si>
  <si>
    <t>DRS15</t>
  </si>
  <si>
    <t>B3.d Mobile data</t>
  </si>
  <si>
    <t>Temporary works - welfare / catering (#)</t>
  </si>
  <si>
    <t>BAD5</t>
  </si>
  <si>
    <t xml:space="preserve">B12a </t>
  </si>
  <si>
    <t>Generation: MVAR</t>
  </si>
  <si>
    <t>B3.e Media/equipment sanitisation</t>
  </si>
  <si>
    <t>Temporary works - accommodation (#)</t>
  </si>
  <si>
    <t>BAD6</t>
  </si>
  <si>
    <t xml:space="preserve">B13 </t>
  </si>
  <si>
    <t>Baseline Wider Works (MVAR)</t>
  </si>
  <si>
    <t>B4. a Secure by design</t>
  </si>
  <si>
    <t>Temporary works - heating/lighting/power (#)</t>
  </si>
  <si>
    <t>BAt</t>
  </si>
  <si>
    <t xml:space="preserve">B14 </t>
  </si>
  <si>
    <t>Strategic Wider Works: Construction Only (Approved) MVAR</t>
  </si>
  <si>
    <t>B4. b Secure configuration</t>
  </si>
  <si>
    <t>Site Access - tracks/roads  (km)</t>
  </si>
  <si>
    <t>BDCONp</t>
  </si>
  <si>
    <t xml:space="preserve">B14e </t>
  </si>
  <si>
    <t>Strategic Wider Works: Not Approved MVAR</t>
  </si>
  <si>
    <t>B4.c Secure management</t>
  </si>
  <si>
    <t>Site Access - clearance (km)</t>
  </si>
  <si>
    <t>BDCp</t>
  </si>
  <si>
    <t xml:space="preserve">B15 </t>
  </si>
  <si>
    <t>Incremental Wider Works (MVAR)</t>
  </si>
  <si>
    <t>B4.d Vulnerability management</t>
  </si>
  <si>
    <t>Plinths &amp; groundworks (#)</t>
  </si>
  <si>
    <t>BGCONp</t>
  </si>
  <si>
    <t xml:space="preserve">B16 </t>
  </si>
  <si>
    <t>Boundary Transfer Capability Increase (MVAR)</t>
  </si>
  <si>
    <t>B5.a Resilience preparation</t>
  </si>
  <si>
    <t>Substation platform (#)</t>
  </si>
  <si>
    <t>BGCp</t>
  </si>
  <si>
    <t xml:space="preserve">B17 </t>
  </si>
  <si>
    <t>B5.b Design for resilience</t>
  </si>
  <si>
    <t>Other Civils works</t>
  </si>
  <si>
    <t>BLCBLLDp</t>
  </si>
  <si>
    <t xml:space="preserve">EC1 </t>
  </si>
  <si>
    <t>B5.c Backups</t>
  </si>
  <si>
    <t>BLCBLLp</t>
  </si>
  <si>
    <t xml:space="preserve">EC3 </t>
  </si>
  <si>
    <t>B6.a Cyber security culture</t>
  </si>
  <si>
    <t>BLCBLSDp</t>
  </si>
  <si>
    <t xml:space="preserve">EC5 </t>
  </si>
  <si>
    <t>B6.b Cyber security training</t>
  </si>
  <si>
    <t>BLCBLSp</t>
  </si>
  <si>
    <t xml:space="preserve">EC6 </t>
  </si>
  <si>
    <t>C1.a Monitoring coverage</t>
  </si>
  <si>
    <t>BLOHLDp</t>
  </si>
  <si>
    <t xml:space="preserve">LE1 </t>
  </si>
  <si>
    <t>C1.b Securing logs</t>
  </si>
  <si>
    <t>BLOHLp</t>
  </si>
  <si>
    <t xml:space="preserve">NW1 </t>
  </si>
  <si>
    <t>C1.c Generating alerts</t>
  </si>
  <si>
    <t>BLOHLRDp</t>
  </si>
  <si>
    <t xml:space="preserve">NW2 </t>
  </si>
  <si>
    <t>C1.d Identifying security incidents</t>
  </si>
  <si>
    <t>BLOHLRp</t>
  </si>
  <si>
    <t xml:space="preserve">NW3 </t>
  </si>
  <si>
    <t>C1.e Monitoring tools &amp; skills</t>
  </si>
  <si>
    <t>BRGt</t>
  </si>
  <si>
    <t xml:space="preserve">NW4 </t>
  </si>
  <si>
    <t>C2.a System abnormalities for attack detection</t>
  </si>
  <si>
    <t>CAIAt</t>
  </si>
  <si>
    <t xml:space="preserve">SC1 </t>
  </si>
  <si>
    <t>C2.b Proactive attack discovery</t>
  </si>
  <si>
    <t>CAMt</t>
  </si>
  <si>
    <t>SC1Rev</t>
  </si>
  <si>
    <t>D1.a Response plan</t>
  </si>
  <si>
    <t xml:space="preserve">CBLLDUC </t>
  </si>
  <si>
    <t>SC2</t>
  </si>
  <si>
    <t>D1.b Response and recovery capability</t>
  </si>
  <si>
    <t>CBLLGUC</t>
  </si>
  <si>
    <t>SC2Rev</t>
  </si>
  <si>
    <t>D1.c Testing &amp; exercising</t>
  </si>
  <si>
    <t xml:space="preserve">CBLSDUC </t>
  </si>
  <si>
    <t>SC3</t>
  </si>
  <si>
    <t>D2.a Incident root cause analysis</t>
  </si>
  <si>
    <t>CBLSGUC</t>
  </si>
  <si>
    <t>SW1</t>
  </si>
  <si>
    <t>D2.b Using incidents to drive improvements</t>
  </si>
  <si>
    <t>CNIAt</t>
  </si>
  <si>
    <t>E1.a Governance and risk management processes relating to physical security risks</t>
  </si>
  <si>
    <t>CONADJt</t>
  </si>
  <si>
    <t>E1.b Designing &amp; implementing physical security controls</t>
  </si>
  <si>
    <t>CRITAt</t>
  </si>
  <si>
    <t>E2.a Broader resilience risks</t>
  </si>
  <si>
    <t>CRITOt</t>
  </si>
  <si>
    <t>CRITRAt</t>
  </si>
  <si>
    <t>CRITREt</t>
  </si>
  <si>
    <t>CRITROt</t>
  </si>
  <si>
    <t>CRITt</t>
  </si>
  <si>
    <t>CROTAt</t>
  </si>
  <si>
    <t>CROTOt</t>
  </si>
  <si>
    <t>CROTRAt</t>
  </si>
  <si>
    <t>CROTREt</t>
  </si>
  <si>
    <t>CROTROt</t>
  </si>
  <si>
    <t>CROTt</t>
  </si>
  <si>
    <t>CWRt</t>
  </si>
  <si>
    <t>DCONfix</t>
  </si>
  <si>
    <t>DRIt</t>
  </si>
  <si>
    <t>DUC</t>
  </si>
  <si>
    <t>EDEt</t>
  </si>
  <si>
    <t>EERAt</t>
  </si>
  <si>
    <t>EERRt</t>
  </si>
  <si>
    <t>EERt</t>
  </si>
  <si>
    <t>ENSIt</t>
  </si>
  <si>
    <t>EPIt</t>
  </si>
  <si>
    <t>ESIt</t>
  </si>
  <si>
    <t>FWRt</t>
  </si>
  <si>
    <t>GCEt</t>
  </si>
  <si>
    <t>GCONfix</t>
  </si>
  <si>
    <t>GRIAt</t>
  </si>
  <si>
    <t>GRIRt</t>
  </si>
  <si>
    <t>GRIt</t>
  </si>
  <si>
    <t>GUC</t>
  </si>
  <si>
    <t>IIGIt</t>
  </si>
  <si>
    <t>InT1,1</t>
  </si>
  <si>
    <t>InT1,2</t>
  </si>
  <si>
    <t>InT1,3</t>
  </si>
  <si>
    <t>InT2,1</t>
  </si>
  <si>
    <t>InT2,2</t>
  </si>
  <si>
    <t>InT2,3</t>
  </si>
  <si>
    <t>InT3,1</t>
  </si>
  <si>
    <t>InT3,2</t>
  </si>
  <si>
    <t>InT3,3</t>
  </si>
  <si>
    <t>InT4,1</t>
  </si>
  <si>
    <t>InT4,2</t>
  </si>
  <si>
    <t>InT4,3</t>
  </si>
  <si>
    <t>InTt</t>
  </si>
  <si>
    <t>LOTIAt</t>
  </si>
  <si>
    <t>LOTIREt</t>
  </si>
  <si>
    <t>LTIRGt</t>
  </si>
  <si>
    <t>MSIPOt</t>
  </si>
  <si>
    <t>MSIPREt</t>
  </si>
  <si>
    <t>MSIPROt</t>
  </si>
  <si>
    <t>NARMt</t>
  </si>
  <si>
    <t>NIAt</t>
  </si>
  <si>
    <t>NOCAt</t>
  </si>
  <si>
    <t>NOITt</t>
  </si>
  <si>
    <t>NTMPt</t>
  </si>
  <si>
    <t>NZ3Ct</t>
  </si>
  <si>
    <t>NZFt</t>
  </si>
  <si>
    <t>NZOt</t>
  </si>
  <si>
    <t>NZROt</t>
  </si>
  <si>
    <t>NZt</t>
  </si>
  <si>
    <t>OCD1</t>
  </si>
  <si>
    <t>OCD2</t>
  </si>
  <si>
    <t>OCt</t>
  </si>
  <si>
    <t>OEt</t>
  </si>
  <si>
    <t xml:space="preserve">OHLDUC </t>
  </si>
  <si>
    <t>OHLGUC</t>
  </si>
  <si>
    <t xml:space="preserve">OHLRDUC </t>
  </si>
  <si>
    <t>OHLRGUC</t>
  </si>
  <si>
    <t>OTCAt</t>
  </si>
  <si>
    <t>OTCRt</t>
  </si>
  <si>
    <t>OTCt</t>
  </si>
  <si>
    <t>PCD1</t>
  </si>
  <si>
    <t>PCD10</t>
  </si>
  <si>
    <t>PCD11</t>
  </si>
  <si>
    <t>PCD12</t>
  </si>
  <si>
    <t>PCD13</t>
  </si>
  <si>
    <t>PCD14</t>
  </si>
  <si>
    <t>PCD15</t>
  </si>
  <si>
    <t>PCD16</t>
  </si>
  <si>
    <t>PCD17</t>
  </si>
  <si>
    <t>PCD18</t>
  </si>
  <si>
    <t>PCD19</t>
  </si>
  <si>
    <t>PCD2</t>
  </si>
  <si>
    <t>PCD20</t>
  </si>
  <si>
    <t>PCD21</t>
  </si>
  <si>
    <t>PCD22</t>
  </si>
  <si>
    <t>PCD3</t>
  </si>
  <si>
    <t>PCD4</t>
  </si>
  <si>
    <t>PCD5</t>
  </si>
  <si>
    <t>PCD6</t>
  </si>
  <si>
    <t>PCD7</t>
  </si>
  <si>
    <t>PCD8</t>
  </si>
  <si>
    <t>PCD9</t>
  </si>
  <si>
    <t>PCFAt</t>
  </si>
  <si>
    <t>PCFOt</t>
  </si>
  <si>
    <t>PCFRAt</t>
  </si>
  <si>
    <t>PCFREt</t>
  </si>
  <si>
    <t>PCFROt</t>
  </si>
  <si>
    <t>PCFt</t>
  </si>
  <si>
    <t>PCt</t>
  </si>
  <si>
    <t>PREDRSt</t>
  </si>
  <si>
    <t>PSUPAt</t>
  </si>
  <si>
    <t>PSUPOt</t>
  </si>
  <si>
    <t>PSUPRAt</t>
  </si>
  <si>
    <t>PSUPREt</t>
  </si>
  <si>
    <t>PSUPROt</t>
  </si>
  <si>
    <t>PSUPt</t>
  </si>
  <si>
    <t>QCSt</t>
  </si>
  <si>
    <t>RBt</t>
  </si>
  <si>
    <t>RDFAt</t>
  </si>
  <si>
    <t>RDFRt</t>
  </si>
  <si>
    <t>RDFt</t>
  </si>
  <si>
    <t>ROAt</t>
  </si>
  <si>
    <t>RORt</t>
  </si>
  <si>
    <t>ROt</t>
  </si>
  <si>
    <t>SASAt</t>
  </si>
  <si>
    <t>SASRt</t>
  </si>
  <si>
    <t>SASt</t>
  </si>
  <si>
    <t>SCRt</t>
  </si>
  <si>
    <t>SF6At</t>
  </si>
  <si>
    <t>SF6Ot</t>
  </si>
  <si>
    <t>SF6RAt</t>
  </si>
  <si>
    <t>SF6REt</t>
  </si>
  <si>
    <t>SF6ROt</t>
  </si>
  <si>
    <t>SF6t</t>
  </si>
  <si>
    <t>SHCPt</t>
  </si>
  <si>
    <t>SOTOt</t>
  </si>
  <si>
    <t>SSAt</t>
  </si>
  <si>
    <t>SSRt</t>
  </si>
  <si>
    <t>SSt</t>
  </si>
  <si>
    <t>TCRt</t>
  </si>
  <si>
    <t>TPDt</t>
  </si>
  <si>
    <t>TPGt</t>
  </si>
  <si>
    <t>TPRDt</t>
  </si>
  <si>
    <t>TPRGt</t>
  </si>
  <si>
    <t>TPWWt</t>
  </si>
  <si>
    <t>TSFt</t>
  </si>
  <si>
    <t>UNLOt</t>
  </si>
  <si>
    <t>UNLREt</t>
  </si>
  <si>
    <t>UNLROt</t>
  </si>
  <si>
    <t>VIMOt</t>
  </si>
  <si>
    <t>VIMREt</t>
  </si>
  <si>
    <t>VIMROt</t>
  </si>
  <si>
    <t>WWAt</t>
  </si>
  <si>
    <t>WWRt</t>
  </si>
  <si>
    <t>WWt</t>
  </si>
  <si>
    <t>WWVADp</t>
  </si>
  <si>
    <t>WWVCt</t>
  </si>
  <si>
    <t>WWVNRp,i</t>
  </si>
  <si>
    <t>WWVRp,i</t>
  </si>
  <si>
    <t>WWVt</t>
  </si>
  <si>
    <t>ALC</t>
  </si>
  <si>
    <t>ARC</t>
  </si>
  <si>
    <t>AOC</t>
  </si>
  <si>
    <t>EECCt</t>
  </si>
  <si>
    <t>EECEt</t>
  </si>
  <si>
    <t>LGCEt</t>
  </si>
  <si>
    <t>DAF</t>
  </si>
  <si>
    <t>NOITREt</t>
  </si>
  <si>
    <t>UNLRt</t>
  </si>
  <si>
    <t>APCFt</t>
  </si>
  <si>
    <t>ASTIRt</t>
  </si>
  <si>
    <t>ASTIAt</t>
  </si>
  <si>
    <t>APMt</t>
  </si>
  <si>
    <t>APMSt</t>
  </si>
  <si>
    <t>APMRt</t>
  </si>
  <si>
    <t>APMCt</t>
  </si>
  <si>
    <t>Sheet: Summary of APM key figures and relevant values for licence terms</t>
  </si>
  <si>
    <t>Area of spending</t>
  </si>
  <si>
    <t>Licence term if relevant</t>
  </si>
  <si>
    <t>blank</t>
  </si>
  <si>
    <t>Sub-total RIIO-1</t>
  </si>
  <si>
    <t>2032+</t>
  </si>
  <si>
    <t>In-year flexible allowance approved</t>
  </si>
  <si>
    <t>In-year flexible expenditure</t>
  </si>
  <si>
    <t>In-year flexible expenditure recovered</t>
  </si>
  <si>
    <t>In-year bespoke allowance approved</t>
  </si>
  <si>
    <t>In-year bespoke expenditure</t>
  </si>
  <si>
    <t>In-year bespoke expenditure recovered</t>
  </si>
  <si>
    <t>Cumulative bespoke allowances remaining</t>
  </si>
  <si>
    <t>In-year APM cap</t>
  </si>
  <si>
    <t>In-year APM expenditure</t>
  </si>
  <si>
    <t>In-year APM expenditure recovered</t>
  </si>
  <si>
    <t>In-year APM disallowances</t>
  </si>
  <si>
    <t>APMDt</t>
  </si>
  <si>
    <t>Net APM allowed expenditure in year, pre-cap</t>
  </si>
  <si>
    <t>Cumulative APM Cap</t>
  </si>
  <si>
    <t>In-year APM Cap (ie accounting for previous APMt)</t>
  </si>
  <si>
    <t>APM Allowance in-year</t>
  </si>
  <si>
    <t>Sheet: Summary of bespoke allowances by OSR</t>
  </si>
  <si>
    <t>OSR</t>
  </si>
  <si>
    <t>Total allowed (£m)</t>
  </si>
  <si>
    <t>Sub-total RIIO-2</t>
  </si>
  <si>
    <t>Sub-total RIIO-3</t>
  </si>
  <si>
    <t>Sheet: Summary of bespoke allowances by APM-specific category and sub-category</t>
  </si>
  <si>
    <t>Full descriptor</t>
  </si>
  <si>
    <t>Sheet: Flexible allowance decisions</t>
  </si>
  <si>
    <t>Type</t>
  </si>
  <si>
    <t>All Flexible</t>
  </si>
  <si>
    <t>Grand total</t>
  </si>
  <si>
    <t>Date of application</t>
  </si>
  <si>
    <t>Sheet: Bespoke full decisions</t>
  </si>
  <si>
    <t>Total</t>
  </si>
  <si>
    <t>Bespoke allowance</t>
  </si>
  <si>
    <t>Bespoke identifier</t>
  </si>
  <si>
    <t>Sheet: Disallowance decisions</t>
  </si>
  <si>
    <t>Total disallowed (£m)</t>
  </si>
  <si>
    <t>Disallowance, APMDt</t>
  </si>
  <si>
    <t>Date of decision</t>
  </si>
  <si>
    <t>Procurement identifier</t>
  </si>
  <si>
    <t>Sheet: Licensee's expenditure reported in the RRPs</t>
  </si>
  <si>
    <t>UK-based supplier?</t>
  </si>
  <si>
    <t>Procurement type</t>
  </si>
  <si>
    <t>Flexible or bespoke?</t>
  </si>
  <si>
    <t>Estimated final per-unit cost</t>
  </si>
  <si>
    <t>Total volume</t>
  </si>
  <si>
    <t>Volume 2022</t>
  </si>
  <si>
    <t>Volume 2023</t>
  </si>
  <si>
    <t>Volume 2024</t>
  </si>
  <si>
    <t>Volume 2025</t>
  </si>
  <si>
    <t>Volume 2026</t>
  </si>
  <si>
    <t>Volume 2027</t>
  </si>
  <si>
    <t>Volume 2028</t>
  </si>
  <si>
    <t>Volume 2029</t>
  </si>
  <si>
    <t>Volume 2030</t>
  </si>
  <si>
    <t>Volume 2031</t>
  </si>
  <si>
    <t>Volume 2032+</t>
  </si>
  <si>
    <t>Total expenditure (£m)</t>
  </si>
  <si>
    <t>Expenditure 2022</t>
  </si>
  <si>
    <t>Expenditure 2023</t>
  </si>
  <si>
    <t>Expenditure 2024</t>
  </si>
  <si>
    <t>Expenditure 2025</t>
  </si>
  <si>
    <t>Expenditure 2026</t>
  </si>
  <si>
    <t>Expenditure 2027</t>
  </si>
  <si>
    <t>Expenditure 2028</t>
  </si>
  <si>
    <t>Expenditure 2029</t>
  </si>
  <si>
    <t>Expenditure 2030</t>
  </si>
  <si>
    <t>Expenditure 2031</t>
  </si>
  <si>
    <t>Expenditure 2032+</t>
  </si>
  <si>
    <t>Customer Contributions</t>
  </si>
  <si>
    <t>Sub-total RIIO-1 Contributions</t>
  </si>
  <si>
    <t>Sub-total RIIO-2 Contributions</t>
  </si>
  <si>
    <t>Sub-total RIIO-3 Contributions</t>
  </si>
  <si>
    <t>2022_</t>
  </si>
  <si>
    <t>2023_</t>
  </si>
  <si>
    <t>2024_</t>
  </si>
  <si>
    <t>2025_</t>
  </si>
  <si>
    <t>2026_</t>
  </si>
  <si>
    <t>2027_</t>
  </si>
  <si>
    <t>2028_</t>
  </si>
  <si>
    <t>2029_</t>
  </si>
  <si>
    <t>2030_</t>
  </si>
  <si>
    <t>2031_</t>
  </si>
  <si>
    <t>2032+_</t>
  </si>
  <si>
    <t>.</t>
  </si>
  <si>
    <t>APM Category and Sub-Category and Units</t>
  </si>
  <si>
    <t>Descriptor for checks</t>
  </si>
  <si>
    <t>Sheet: Licensee's recovery of allowances reported in the RRPs</t>
  </si>
  <si>
    <t>Project Reference</t>
  </si>
  <si>
    <t>Scheme Name</t>
  </si>
  <si>
    <t>Total expenditure recovered (£m)</t>
  </si>
  <si>
    <t>Expenditure Recovered 2022</t>
  </si>
  <si>
    <t>Expenditure Recovered 2023</t>
  </si>
  <si>
    <t>Expenditure Recovered 2024</t>
  </si>
  <si>
    <t>Expenditure Recovered 2025</t>
  </si>
  <si>
    <t>Expenditure Recovered 2026</t>
  </si>
  <si>
    <t>Expenditure Recovered 2027</t>
  </si>
  <si>
    <t>Expenditure Recovered 2028</t>
  </si>
  <si>
    <t>Expenditure Recovered 2029</t>
  </si>
  <si>
    <t>Expenditure Recovered 2030</t>
  </si>
  <si>
    <t>Expenditure Recovered 2031</t>
  </si>
  <si>
    <t>Expenditure Recovered 2032+</t>
  </si>
  <si>
    <t>Total contributions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</si>
</sst>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[$$-409]#,##0.00"/>
    <numFmt numFmtId="165" formatCode="0.0;[Red]\-0.0;\-"/>
    <numFmt numFmtId="166" formatCode="dd\ mmm\ yyyy_);\(###0\);&quot;-  &quot;;&quot; &quot;@&quot; &quot;"/>
    <numFmt numFmtId="167" formatCode="[$£-809]#,##0.00"/>
    <numFmt numFmtId="168" formatCode="0.0"/>
    <numFmt numFmtId="169" formatCode="dd/mm/yyyy;@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11"/>
      <name val="CG Omega"/>
      <family val="2"/>
    </font>
    <font>
      <sz val="10"/>
      <color theme="1"/>
      <name val="Verdana"/>
      <family val="2"/>
    </font>
    <font>
      <b/>
      <sz val="10"/>
      <name val="Verdana"/>
      <family val="2"/>
    </font>
    <font>
      <sz val="10"/>
      <color rgb="FF000000"/>
      <name val="Verdana"/>
      <family val="2"/>
    </font>
    <font>
      <sz val="10"/>
      <name val="Verdana"/>
      <family val="2"/>
    </font>
    <font>
      <b/>
      <sz val="10"/>
      <color theme="1"/>
      <name val="Verdana"/>
      <family val="2"/>
    </font>
    <font>
      <b/>
      <sz val="10"/>
      <color theme="1"/>
      <name val="Aptos Narrow"/>
      <family val="2"/>
      <scheme val="minor"/>
    </font>
    <font>
      <b/>
      <sz val="9"/>
      <color indexed="81"/>
      <name val="Tahoma"/>
      <family val="2"/>
    </font>
    <font>
      <b/>
      <sz val="10"/>
      <color rgb="FF000000"/>
      <name val="Verdana"/>
      <family val="2"/>
    </font>
    <font>
      <sz val="8"/>
      <name val="Aptos Narrow"/>
      <family val="2"/>
      <scheme val="minor"/>
    </font>
    <font>
      <b/>
      <u/>
      <sz val="10"/>
      <color theme="1"/>
      <name val="Verdana"/>
      <family val="2"/>
    </font>
    <font>
      <u/>
      <sz val="10"/>
      <color theme="10"/>
      <name val="Verdana"/>
      <family val="2"/>
    </font>
    <font>
      <sz val="10"/>
      <color theme="10"/>
      <name val="Verdana"/>
      <family val="2"/>
    </font>
    <font>
      <sz val="11"/>
      <name val="CG Omega"/>
    </font>
  </fonts>
  <fills count="2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9AA9BC"/>
        <bgColor rgb="FF000000"/>
      </patternFill>
    </fill>
    <fill>
      <patternFill patternType="gray0625"/>
    </fill>
    <fill>
      <patternFill patternType="solid">
        <fgColor theme="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17">
    <xf numFmtId="0" fontId="0" fillId="0" borderId="0"/>
    <xf numFmtId="164" fontId="5" fillId="0" borderId="0"/>
    <xf numFmtId="167" fontId="6" fillId="17" borderId="1" applyNumberFormat="0" applyFont="0" applyAlignment="0">
      <alignment vertical="center" wrapText="1"/>
    </xf>
    <xf numFmtId="0" fontId="6" fillId="0" borderId="0" applyFont="0" applyFill="0" applyBorder="0" applyProtection="0">
      <alignment vertical="top"/>
    </xf>
    <xf numFmtId="167" fontId="6" fillId="4" borderId="1" applyNumberFormat="0" applyFont="0" applyAlignment="0">
      <alignment vertical="center" wrapText="1"/>
    </xf>
    <xf numFmtId="167" fontId="6" fillId="11" borderId="1" applyNumberFormat="0" applyFont="0" applyAlignment="0">
      <alignment vertical="center" wrapText="1"/>
    </xf>
    <xf numFmtId="165" fontId="9" fillId="0" borderId="1" applyNumberFormat="0" applyFont="0" applyAlignment="0">
      <alignment horizontal="center"/>
    </xf>
    <xf numFmtId="165" fontId="9" fillId="2" borderId="1" applyNumberFormat="0" applyFont="0" applyAlignment="0">
      <alignment horizontal="center"/>
      <protection locked="0"/>
    </xf>
    <xf numFmtId="0" fontId="1" fillId="3" borderId="1" applyNumberFormat="0" applyFont="0" applyAlignment="0">
      <alignment vertical="top"/>
    </xf>
    <xf numFmtId="0" fontId="8" fillId="13" borderId="1" applyNumberFormat="0" applyFont="0" applyAlignment="0">
      <alignment horizontal="center" vertical="center" wrapText="1"/>
    </xf>
    <xf numFmtId="0" fontId="6" fillId="0" borderId="1" applyNumberFormat="0" applyFont="0" applyBorder="0" applyAlignment="0">
      <alignment horizontal="right" vertical="center" wrapText="1"/>
    </xf>
    <xf numFmtId="0" fontId="6" fillId="0" borderId="0"/>
    <xf numFmtId="0" fontId="6" fillId="0" borderId="0"/>
    <xf numFmtId="164" fontId="16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8" fillId="0" borderId="0"/>
    <xf numFmtId="43" fontId="1" fillId="0" borderId="0" applyFont="0" applyFill="0" applyBorder="0" applyAlignment="0" applyProtection="0"/>
  </cellStyleXfs>
  <cellXfs count="162">
    <xf numFmtId="0" fontId="0" fillId="0" borderId="0" xfId="0"/>
    <xf numFmtId="0" fontId="0" fillId="0" borderId="1" xfId="6" applyNumberFormat="1" applyFont="1" applyAlignment="1"/>
    <xf numFmtId="167" fontId="6" fillId="4" borderId="1" xfId="4">
      <alignment vertical="center" wrapText="1"/>
    </xf>
    <xf numFmtId="0" fontId="0" fillId="0" borderId="1" xfId="6" applyNumberFormat="1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0" fontId="0" fillId="0" borderId="1" xfId="0" applyBorder="1" applyAlignment="1">
      <alignment horizontal="left" vertical="top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/>
    <xf numFmtId="0" fontId="0" fillId="0" borderId="0" xfId="0" applyAlignment="1">
      <alignment vertical="center" wrapText="1"/>
    </xf>
    <xf numFmtId="0" fontId="0" fillId="0" borderId="1" xfId="0" applyBorder="1"/>
    <xf numFmtId="0" fontId="11" fillId="0" borderId="1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/>
    </xf>
    <xf numFmtId="0" fontId="7" fillId="5" borderId="1" xfId="0" applyFont="1" applyFill="1" applyBorder="1" applyAlignment="1">
      <alignment horizontal="left" vertical="center" wrapText="1"/>
    </xf>
    <xf numFmtId="1" fontId="7" fillId="5" borderId="1" xfId="0" applyNumberFormat="1" applyFont="1" applyFill="1" applyBorder="1" applyAlignment="1">
      <alignment horizontal="left" vertical="center" wrapText="1"/>
    </xf>
    <xf numFmtId="14" fontId="0" fillId="7" borderId="1" xfId="0" applyNumberFormat="1" applyFill="1" applyBorder="1"/>
    <xf numFmtId="164" fontId="9" fillId="0" borderId="1" xfId="1" applyFont="1" applyBorder="1"/>
    <xf numFmtId="0" fontId="9" fillId="2" borderId="1" xfId="1" applyNumberFormat="1" applyFont="1" applyFill="1" applyBorder="1" applyAlignment="1" applyProtection="1">
      <alignment horizontal="center"/>
      <protection locked="0"/>
    </xf>
    <xf numFmtId="0" fontId="9" fillId="12" borderId="1" xfId="1" applyNumberFormat="1" applyFont="1" applyFill="1" applyBorder="1" applyAlignment="1">
      <alignment horizontal="center"/>
    </xf>
    <xf numFmtId="0" fontId="9" fillId="0" borderId="1" xfId="1" applyNumberFormat="1" applyFont="1" applyBorder="1" applyAlignment="1">
      <alignment horizontal="center"/>
    </xf>
    <xf numFmtId="49" fontId="9" fillId="2" borderId="1" xfId="1" applyNumberFormat="1" applyFont="1" applyFill="1" applyBorder="1" applyAlignment="1" applyProtection="1">
      <alignment horizontal="center"/>
      <protection locked="0"/>
    </xf>
    <xf numFmtId="169" fontId="9" fillId="2" borderId="1" xfId="1" applyNumberFormat="1" applyFont="1" applyFill="1" applyBorder="1" applyAlignment="1" applyProtection="1">
      <alignment horizontal="center"/>
      <protection locked="0"/>
    </xf>
    <xf numFmtId="2" fontId="9" fillId="0" borderId="1" xfId="1" applyNumberFormat="1" applyFont="1" applyBorder="1" applyAlignment="1">
      <alignment horizontal="center"/>
    </xf>
    <xf numFmtId="164" fontId="7" fillId="0" borderId="0" xfId="1" applyFont="1"/>
    <xf numFmtId="164" fontId="7" fillId="0" borderId="1" xfId="1" applyFont="1" applyBorder="1"/>
    <xf numFmtId="164" fontId="7" fillId="0" borderId="1" xfId="1" applyFont="1" applyBorder="1" applyAlignment="1">
      <alignment horizontal="center"/>
    </xf>
    <xf numFmtId="0" fontId="10" fillId="0" borderId="0" xfId="0" applyFont="1"/>
    <xf numFmtId="165" fontId="9" fillId="0" borderId="1" xfId="1" applyNumberFormat="1" applyFont="1" applyBorder="1" applyAlignment="1">
      <alignment horizontal="center"/>
    </xf>
    <xf numFmtId="165" fontId="9" fillId="2" borderId="1" xfId="1" applyNumberFormat="1" applyFont="1" applyFill="1" applyBorder="1" applyAlignment="1" applyProtection="1">
      <alignment horizontal="center"/>
      <protection locked="0"/>
    </xf>
    <xf numFmtId="165" fontId="9" fillId="3" borderId="1" xfId="1" applyNumberFormat="1" applyFont="1" applyFill="1" applyBorder="1" applyAlignment="1" applyProtection="1">
      <alignment horizontal="center"/>
      <protection locked="0"/>
    </xf>
    <xf numFmtId="165" fontId="9" fillId="4" borderId="1" xfId="1" applyNumberFormat="1" applyFont="1" applyFill="1" applyBorder="1" applyAlignment="1">
      <alignment horizontal="center"/>
    </xf>
    <xf numFmtId="165" fontId="9" fillId="12" borderId="1" xfId="1" applyNumberFormat="1" applyFont="1" applyFill="1" applyBorder="1" applyAlignment="1">
      <alignment horizontal="center"/>
    </xf>
    <xf numFmtId="165" fontId="9" fillId="11" borderId="1" xfId="1" applyNumberFormat="1" applyFont="1" applyFill="1" applyBorder="1" applyAlignment="1" applyProtection="1">
      <alignment horizontal="center"/>
      <protection locked="0"/>
    </xf>
    <xf numFmtId="0" fontId="8" fillId="13" borderId="1" xfId="0" applyFont="1" applyFill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center" vertical="center" wrapText="1"/>
    </xf>
    <xf numFmtId="165" fontId="9" fillId="15" borderId="1" xfId="1" applyNumberFormat="1" applyFont="1" applyFill="1" applyBorder="1" applyAlignment="1">
      <alignment horizontal="center"/>
    </xf>
    <xf numFmtId="0" fontId="6" fillId="0" borderId="0" xfId="0" applyFont="1"/>
    <xf numFmtId="0" fontId="13" fillId="16" borderId="0" xfId="0" applyFont="1" applyFill="1"/>
    <xf numFmtId="168" fontId="13" fillId="16" borderId="0" xfId="0" applyNumberFormat="1" applyFont="1" applyFill="1" applyAlignment="1">
      <alignment horizontal="left"/>
    </xf>
    <xf numFmtId="0" fontId="9" fillId="16" borderId="0" xfId="0" applyFont="1" applyFill="1"/>
    <xf numFmtId="0" fontId="6" fillId="6" borderId="1" xfId="0" applyFont="1" applyFill="1" applyBorder="1" applyAlignment="1">
      <alignment vertical="center" wrapText="1"/>
    </xf>
    <xf numFmtId="166" fontId="6" fillId="6" borderId="1" xfId="0" applyNumberFormat="1" applyFont="1" applyFill="1" applyBorder="1" applyAlignment="1">
      <alignment vertical="center" wrapText="1"/>
    </xf>
    <xf numFmtId="0" fontId="6" fillId="8" borderId="1" xfId="0" applyFont="1" applyFill="1" applyBorder="1" applyAlignment="1">
      <alignment vertical="center" wrapText="1"/>
    </xf>
    <xf numFmtId="167" fontId="6" fillId="4" borderId="1" xfId="0" applyNumberFormat="1" applyFont="1" applyFill="1" applyBorder="1" applyAlignment="1">
      <alignment vertical="center" wrapText="1"/>
    </xf>
    <xf numFmtId="0" fontId="0" fillId="8" borderId="0" xfId="0" applyFill="1"/>
    <xf numFmtId="167" fontId="6" fillId="17" borderId="1" xfId="0" applyNumberFormat="1" applyFont="1" applyFill="1" applyBorder="1" applyAlignment="1">
      <alignment vertical="center" wrapText="1"/>
    </xf>
    <xf numFmtId="167" fontId="6" fillId="11" borderId="1" xfId="5" applyNumberFormat="1" applyFont="1" applyAlignment="1">
      <alignment vertical="center" wrapText="1"/>
    </xf>
    <xf numFmtId="167" fontId="6" fillId="2" borderId="1" xfId="7" applyNumberFormat="1" applyFont="1" applyAlignment="1">
      <alignment vertical="center" wrapText="1"/>
      <protection locked="0"/>
    </xf>
    <xf numFmtId="0" fontId="0" fillId="3" borderId="1" xfId="8" applyFont="1" applyAlignment="1">
      <alignment vertical="top"/>
    </xf>
    <xf numFmtId="167" fontId="6" fillId="17" borderId="1" xfId="2" applyNumberFormat="1" applyFont="1" applyAlignment="1">
      <alignment vertical="center" wrapText="1"/>
    </xf>
    <xf numFmtId="167" fontId="6" fillId="4" borderId="1" xfId="4" applyNumberFormat="1" applyFont="1" applyAlignment="1">
      <alignment vertical="center" wrapText="1"/>
    </xf>
    <xf numFmtId="14" fontId="0" fillId="2" borderId="1" xfId="7" applyNumberFormat="1" applyFont="1" applyAlignment="1">
      <protection locked="0"/>
    </xf>
    <xf numFmtId="0" fontId="0" fillId="13" borderId="1" xfId="9" applyFont="1" applyAlignment="1">
      <alignment horizontal="left" vertical="top"/>
    </xf>
    <xf numFmtId="14" fontId="0" fillId="0" borderId="1" xfId="6" applyNumberFormat="1" applyFont="1" applyAlignment="1"/>
    <xf numFmtId="0" fontId="0" fillId="13" borderId="1" xfId="9" applyNumberFormat="1" applyFont="1" applyAlignment="1">
      <alignment horizontal="left" vertical="top"/>
    </xf>
    <xf numFmtId="168" fontId="0" fillId="3" borderId="1" xfId="8" applyNumberFormat="1" applyFont="1" applyAlignment="1">
      <alignment vertical="top"/>
    </xf>
    <xf numFmtId="0" fontId="0" fillId="0" borderId="1" xfId="6" applyNumberFormat="1" applyFont="1" applyAlignment="1">
      <alignment vertical="top"/>
    </xf>
    <xf numFmtId="0" fontId="4" fillId="0" borderId="1" xfId="6" applyNumberFormat="1" applyFont="1" applyAlignment="1">
      <alignment vertical="top"/>
    </xf>
    <xf numFmtId="168" fontId="0" fillId="0" borderId="1" xfId="6" applyNumberFormat="1" applyFont="1" applyAlignment="1">
      <alignment vertical="top"/>
    </xf>
    <xf numFmtId="0" fontId="0" fillId="13" borderId="1" xfId="9" applyNumberFormat="1" applyFont="1" applyAlignment="1"/>
    <xf numFmtId="2" fontId="6" fillId="2" borderId="1" xfId="7" applyNumberFormat="1" applyFont="1" applyAlignment="1">
      <alignment vertical="center" wrapText="1"/>
      <protection locked="0"/>
    </xf>
    <xf numFmtId="0" fontId="7" fillId="8" borderId="1" xfId="0" applyFont="1" applyFill="1" applyBorder="1" applyAlignment="1">
      <alignment horizontal="left" vertical="center" wrapText="1"/>
    </xf>
    <xf numFmtId="1" fontId="7" fillId="8" borderId="1" xfId="0" applyNumberFormat="1" applyFont="1" applyFill="1" applyBorder="1" applyAlignment="1">
      <alignment horizontal="left" vertical="center" wrapText="1"/>
    </xf>
    <xf numFmtId="4" fontId="6" fillId="17" borderId="1" xfId="2" applyNumberFormat="1" applyFont="1" applyAlignment="1">
      <alignment vertical="center" wrapText="1"/>
    </xf>
    <xf numFmtId="0" fontId="0" fillId="13" borderId="1" xfId="9" applyFont="1" applyAlignment="1">
      <alignment vertical="center" wrapText="1"/>
    </xf>
    <xf numFmtId="0" fontId="6" fillId="13" borderId="1" xfId="9" applyFont="1" applyAlignment="1">
      <alignment vertical="center"/>
    </xf>
    <xf numFmtId="0" fontId="7" fillId="8" borderId="1" xfId="0" applyFont="1" applyFill="1" applyBorder="1" applyAlignment="1">
      <alignment vertical="center" wrapText="1"/>
    </xf>
    <xf numFmtId="0" fontId="7" fillId="8" borderId="1" xfId="0" applyFont="1" applyFill="1" applyBorder="1" applyAlignment="1">
      <alignment horizontal="left" vertical="center"/>
    </xf>
    <xf numFmtId="0" fontId="8" fillId="2" borderId="1" xfId="7" applyNumberFormat="1" applyFont="1" applyAlignment="1">
      <alignment vertical="center" wrapText="1"/>
      <protection locked="0"/>
    </xf>
    <xf numFmtId="0" fontId="6" fillId="0" borderId="0" xfId="12"/>
    <xf numFmtId="0" fontId="6" fillId="0" borderId="0" xfId="12" applyAlignment="1">
      <alignment horizontal="center"/>
    </xf>
    <xf numFmtId="0" fontId="15" fillId="18" borderId="1" xfId="12" applyFont="1" applyFill="1" applyBorder="1" applyAlignment="1">
      <alignment horizontal="center" vertical="center"/>
    </xf>
    <xf numFmtId="0" fontId="7" fillId="0" borderId="1" xfId="12" applyFont="1" applyBorder="1" applyAlignment="1">
      <alignment horizontal="center" vertical="center" wrapText="1"/>
    </xf>
    <xf numFmtId="0" fontId="6" fillId="0" borderId="0" xfId="12" applyAlignment="1">
      <alignment horizontal="center" vertical="center"/>
    </xf>
    <xf numFmtId="0" fontId="0" fillId="19" borderId="3" xfId="12" applyFont="1" applyFill="1" applyBorder="1" applyAlignment="1">
      <alignment horizontal="center" vertical="center"/>
    </xf>
    <xf numFmtId="0" fontId="0" fillId="0" borderId="1" xfId="12" quotePrefix="1" applyFont="1" applyBorder="1" applyAlignment="1">
      <alignment horizontal="center"/>
    </xf>
    <xf numFmtId="0" fontId="0" fillId="0" borderId="1" xfId="12" applyFont="1" applyBorder="1"/>
    <xf numFmtId="164" fontId="17" fillId="0" borderId="1" xfId="13" applyNumberFormat="1" applyFont="1" applyBorder="1" applyAlignment="1" applyProtection="1">
      <alignment horizontal="center"/>
    </xf>
    <xf numFmtId="0" fontId="0" fillId="19" borderId="5" xfId="12" applyFont="1" applyFill="1" applyBorder="1" applyAlignment="1">
      <alignment horizontal="center" vertical="center"/>
    </xf>
    <xf numFmtId="0" fontId="0" fillId="19" borderId="6" xfId="12" applyFont="1" applyFill="1" applyBorder="1" applyAlignment="1">
      <alignment horizontal="center" vertical="center"/>
    </xf>
    <xf numFmtId="0" fontId="0" fillId="9" borderId="1" xfId="12" applyFont="1" applyFill="1" applyBorder="1" applyAlignment="1">
      <alignment vertical="center"/>
    </xf>
    <xf numFmtId="0" fontId="0" fillId="9" borderId="1" xfId="12" applyFont="1" applyFill="1" applyBorder="1" applyAlignment="1">
      <alignment horizontal="center"/>
    </xf>
    <xf numFmtId="0" fontId="0" fillId="9" borderId="1" xfId="12" applyFont="1" applyFill="1" applyBorder="1"/>
    <xf numFmtId="0" fontId="0" fillId="10" borderId="3" xfId="12" applyFont="1" applyFill="1" applyBorder="1" applyAlignment="1">
      <alignment horizontal="center" vertical="center"/>
    </xf>
    <xf numFmtId="0" fontId="0" fillId="10" borderId="5" xfId="12" applyFont="1" applyFill="1" applyBorder="1" applyAlignment="1">
      <alignment horizontal="center" vertical="center"/>
    </xf>
    <xf numFmtId="0" fontId="0" fillId="20" borderId="3" xfId="12" applyFont="1" applyFill="1" applyBorder="1" applyAlignment="1">
      <alignment horizontal="center" vertical="center"/>
    </xf>
    <xf numFmtId="0" fontId="0" fillId="20" borderId="5" xfId="12" applyFont="1" applyFill="1" applyBorder="1" applyAlignment="1">
      <alignment horizontal="center" vertical="center"/>
    </xf>
    <xf numFmtId="0" fontId="0" fillId="0" borderId="0" xfId="12" applyFont="1"/>
    <xf numFmtId="0" fontId="0" fillId="21" borderId="3" xfId="12" applyFont="1" applyFill="1" applyBorder="1" applyAlignment="1">
      <alignment horizontal="center" vertical="center"/>
    </xf>
    <xf numFmtId="0" fontId="0" fillId="21" borderId="3" xfId="12" applyFont="1" applyFill="1" applyBorder="1" applyAlignment="1">
      <alignment horizontal="center" vertical="center" wrapText="1"/>
    </xf>
    <xf numFmtId="0" fontId="6" fillId="0" borderId="0" xfId="12" applyProtection="1">
      <protection locked="0"/>
    </xf>
    <xf numFmtId="0" fontId="6" fillId="0" borderId="0" xfId="12" applyAlignment="1" applyProtection="1">
      <alignment horizontal="center"/>
      <protection locked="0"/>
    </xf>
    <xf numFmtId="0" fontId="6" fillId="13" borderId="1" xfId="9" applyFont="1" applyAlignment="1">
      <alignment vertical="center" wrapText="1"/>
    </xf>
    <xf numFmtId="0" fontId="0" fillId="8" borderId="0" xfId="0" applyFill="1" applyAlignment="1">
      <alignment vertical="top"/>
    </xf>
    <xf numFmtId="0" fontId="10" fillId="8" borderId="1" xfId="3" applyFont="1" applyFill="1" applyBorder="1" applyAlignment="1">
      <alignment horizontal="left" vertical="top" wrapText="1"/>
    </xf>
    <xf numFmtId="0" fontId="10" fillId="8" borderId="3" xfId="3" applyFont="1" applyFill="1" applyBorder="1" applyAlignment="1">
      <alignment horizontal="left" vertical="top" wrapText="1"/>
    </xf>
    <xf numFmtId="0" fontId="10" fillId="8" borderId="3" xfId="0" applyFont="1" applyFill="1" applyBorder="1" applyAlignment="1">
      <alignment horizontal="left" vertical="top" wrapText="1"/>
    </xf>
    <xf numFmtId="0" fontId="13" fillId="16" borderId="0" xfId="0" applyFont="1" applyFill="1" applyAlignment="1">
      <alignment horizontal="left"/>
    </xf>
    <xf numFmtId="0" fontId="9" fillId="16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6" fillId="0" borderId="1" xfId="3" applyFill="1" applyBorder="1" applyAlignment="1">
      <alignment horizontal="left" vertical="center" wrapText="1"/>
    </xf>
    <xf numFmtId="0" fontId="9" fillId="0" borderId="1" xfId="3" applyFont="1" applyFill="1" applyBorder="1" applyAlignment="1">
      <alignment horizontal="left" vertical="center" wrapText="1"/>
    </xf>
    <xf numFmtId="0" fontId="6" fillId="0" borderId="4" xfId="3" applyFill="1" applyBorder="1" applyAlignment="1">
      <alignment horizontal="left" vertical="center" wrapText="1"/>
    </xf>
    <xf numFmtId="0" fontId="0" fillId="0" borderId="1" xfId="3" applyFont="1" applyFill="1" applyBorder="1" applyAlignment="1">
      <alignment horizontal="left" vertical="center" wrapText="1"/>
    </xf>
    <xf numFmtId="0" fontId="0" fillId="0" borderId="4" xfId="3" applyFont="1" applyFill="1" applyBorder="1" applyAlignment="1">
      <alignment horizontal="left" vertical="center" wrapText="1"/>
    </xf>
    <xf numFmtId="0" fontId="0" fillId="0" borderId="1" xfId="3" applyFont="1" applyBorder="1" applyAlignment="1">
      <alignment horizontal="left" vertical="center" wrapText="1"/>
    </xf>
    <xf numFmtId="0" fontId="6" fillId="0" borderId="1" xfId="3" applyBorder="1" applyAlignment="1">
      <alignment horizontal="left" vertical="top"/>
    </xf>
    <xf numFmtId="0" fontId="6" fillId="0" borderId="1" xfId="3" applyFill="1" applyBorder="1" applyAlignment="1">
      <alignment horizontal="left" vertical="top"/>
    </xf>
    <xf numFmtId="0" fontId="0" fillId="0" borderId="1" xfId="0" applyBorder="1" applyAlignment="1">
      <alignment horizontal="left"/>
    </xf>
    <xf numFmtId="0" fontId="6" fillId="0" borderId="4" xfId="3" applyFill="1" applyBorder="1" applyAlignment="1">
      <alignment horizontal="left" vertical="top"/>
    </xf>
    <xf numFmtId="0" fontId="6" fillId="0" borderId="3" xfId="3" applyFill="1" applyBorder="1" applyAlignment="1">
      <alignment horizontal="left" vertical="top"/>
    </xf>
    <xf numFmtId="0" fontId="6" fillId="0" borderId="2" xfId="3" applyFill="1" applyBorder="1" applyAlignment="1">
      <alignment horizontal="left" vertical="top"/>
    </xf>
    <xf numFmtId="0" fontId="6" fillId="10" borderId="1" xfId="3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1" fontId="7" fillId="0" borderId="1" xfId="0" applyNumberFormat="1" applyFont="1" applyBorder="1" applyAlignment="1">
      <alignment horizontal="left" vertical="center" wrapText="1"/>
    </xf>
    <xf numFmtId="167" fontId="6" fillId="0" borderId="1" xfId="10" applyNumberFormat="1" applyFont="1" applyAlignment="1">
      <alignment vertical="center" wrapText="1"/>
    </xf>
    <xf numFmtId="167" fontId="6" fillId="13" borderId="1" xfId="9" applyNumberFormat="1" applyFont="1" applyAlignment="1">
      <alignment vertical="center" wrapText="1"/>
    </xf>
    <xf numFmtId="0" fontId="7" fillId="0" borderId="1" xfId="10" applyFont="1" applyBorder="1" applyAlignment="1">
      <alignment horizontal="left" vertical="center" wrapText="1"/>
    </xf>
    <xf numFmtId="0" fontId="0" fillId="0" borderId="1" xfId="10" applyNumberFormat="1" applyFont="1" applyAlignment="1">
      <alignment horizontal="left" vertical="top"/>
    </xf>
    <xf numFmtId="0" fontId="6" fillId="6" borderId="1" xfId="0" applyFont="1" applyFill="1" applyBorder="1" applyAlignment="1">
      <alignment vertical="center"/>
    </xf>
    <xf numFmtId="0" fontId="6" fillId="2" borderId="1" xfId="7" applyNumberFormat="1" applyFont="1" applyAlignment="1">
      <alignment vertical="center" wrapText="1"/>
      <protection locked="0"/>
    </xf>
    <xf numFmtId="166" fontId="6" fillId="2" borderId="1" xfId="7" applyNumberFormat="1" applyFont="1" applyAlignment="1">
      <alignment vertical="center" wrapText="1"/>
      <protection locked="0"/>
    </xf>
    <xf numFmtId="167" fontId="6" fillId="0" borderId="1" xfId="10" applyNumberFormat="1" applyFont="1" applyBorder="1" applyAlignment="1">
      <alignment vertical="center" wrapText="1"/>
    </xf>
    <xf numFmtId="0" fontId="10" fillId="0" borderId="0" xfId="14" applyFont="1"/>
    <xf numFmtId="0" fontId="0" fillId="0" borderId="0" xfId="14" applyFont="1"/>
    <xf numFmtId="0" fontId="0" fillId="0" borderId="0" xfId="14" applyFont="1" applyAlignment="1">
      <alignment horizontal="center"/>
    </xf>
    <xf numFmtId="0" fontId="10" fillId="22" borderId="1" xfId="12" applyFont="1" applyFill="1" applyBorder="1" applyAlignment="1">
      <alignment horizontal="center" vertical="top" wrapText="1"/>
    </xf>
    <xf numFmtId="49" fontId="10" fillId="22" borderId="1" xfId="12" applyNumberFormat="1" applyFont="1" applyFill="1" applyBorder="1" applyAlignment="1">
      <alignment horizontal="center" vertical="top" wrapText="1"/>
    </xf>
    <xf numFmtId="0" fontId="6" fillId="2" borderId="1" xfId="12" applyFill="1" applyBorder="1" applyProtection="1">
      <protection locked="0"/>
    </xf>
    <xf numFmtId="49" fontId="6" fillId="0" borderId="1" xfId="12" applyNumberFormat="1" applyBorder="1" applyAlignment="1">
      <alignment horizontal="center" vertical="top" wrapText="1"/>
    </xf>
    <xf numFmtId="0" fontId="6" fillId="0" borderId="1" xfId="12" applyBorder="1" applyAlignment="1">
      <alignment horizontal="left" vertical="top" wrapText="1"/>
    </xf>
    <xf numFmtId="14" fontId="6" fillId="0" borderId="8" xfId="12" applyNumberFormat="1" applyBorder="1" applyAlignment="1">
      <alignment horizontal="center" vertical="top" wrapText="1"/>
    </xf>
    <xf numFmtId="0" fontId="6" fillId="0" borderId="7" xfId="12" applyBorder="1" applyAlignment="1">
      <alignment horizontal="center" vertical="top" wrapText="1"/>
    </xf>
    <xf numFmtId="0" fontId="6" fillId="0" borderId="1" xfId="12" applyBorder="1" applyAlignment="1">
      <alignment horizontal="center" vertical="top" wrapText="1"/>
    </xf>
    <xf numFmtId="0" fontId="6" fillId="0" borderId="1" xfId="12" applyBorder="1" applyAlignment="1">
      <alignment vertical="top" wrapText="1"/>
    </xf>
    <xf numFmtId="0" fontId="10" fillId="0" borderId="0" xfId="12" applyFont="1" applyProtection="1">
      <protection locked="0"/>
    </xf>
    <xf numFmtId="0" fontId="10" fillId="0" borderId="1" xfId="12" applyFont="1" applyBorder="1" applyProtection="1">
      <protection locked="0"/>
    </xf>
    <xf numFmtId="0" fontId="10" fillId="22" borderId="1" xfId="12" applyFont="1" applyFill="1" applyBorder="1" applyAlignment="1">
      <alignment horizontal="left" vertical="top" wrapText="1"/>
    </xf>
    <xf numFmtId="0" fontId="10" fillId="22" borderId="8" xfId="12" applyFont="1" applyFill="1" applyBorder="1" applyAlignment="1">
      <alignment horizontal="left" vertical="top" wrapText="1"/>
    </xf>
    <xf numFmtId="0" fontId="10" fillId="22" borderId="7" xfId="12" applyFont="1" applyFill="1" applyBorder="1" applyAlignment="1">
      <alignment horizontal="left" vertical="top" wrapText="1"/>
    </xf>
    <xf numFmtId="49" fontId="10" fillId="22" borderId="1" xfId="12" applyNumberFormat="1" applyFont="1" applyFill="1" applyBorder="1" applyAlignment="1">
      <alignment horizontal="left" vertical="top" wrapText="1"/>
    </xf>
    <xf numFmtId="0" fontId="10" fillId="22" borderId="1" xfId="14" applyFont="1" applyFill="1" applyBorder="1" applyAlignment="1">
      <alignment horizontal="left" vertical="top"/>
    </xf>
    <xf numFmtId="0" fontId="10" fillId="22" borderId="8" xfId="14" applyFont="1" applyFill="1" applyBorder="1" applyAlignment="1">
      <alignment horizontal="left" vertical="top"/>
    </xf>
    <xf numFmtId="0" fontId="10" fillId="22" borderId="7" xfId="14" applyFont="1" applyFill="1" applyBorder="1" applyAlignment="1">
      <alignment horizontal="left" vertical="top"/>
    </xf>
    <xf numFmtId="0" fontId="6" fillId="0" borderId="0" xfId="12" applyAlignment="1">
      <alignment horizontal="left" vertical="top"/>
    </xf>
    <xf numFmtId="168" fontId="0" fillId="3" borderId="1" xfId="8" applyNumberFormat="1" applyFont="1" applyAlignment="1">
      <alignment horizontal="left" vertical="top"/>
    </xf>
    <xf numFmtId="168" fontId="0" fillId="0" borderId="1" xfId="6" applyNumberFormat="1" applyFont="1" applyAlignment="1">
      <alignment horizontal="left" vertical="top"/>
    </xf>
    <xf numFmtId="0" fontId="4" fillId="3" borderId="1" xfId="8" applyFont="1" applyAlignment="1">
      <alignment horizontal="left" vertical="top"/>
    </xf>
    <xf numFmtId="0" fontId="4" fillId="0" borderId="1" xfId="6" applyNumberFormat="1" applyFont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/>
    </xf>
    <xf numFmtId="0" fontId="0" fillId="3" borderId="1" xfId="8" applyFont="1" applyAlignment="1">
      <alignment horizontal="left" vertical="top"/>
    </xf>
    <xf numFmtId="168" fontId="4" fillId="0" borderId="1" xfId="6" applyNumberFormat="1" applyFont="1" applyAlignment="1">
      <alignment vertical="top"/>
    </xf>
    <xf numFmtId="168" fontId="4" fillId="3" borderId="1" xfId="8" applyNumberFormat="1" applyFont="1" applyAlignment="1">
      <alignment vertical="top"/>
    </xf>
    <xf numFmtId="0" fontId="0" fillId="21" borderId="6" xfId="12" applyFont="1" applyFill="1" applyBorder="1" applyAlignment="1">
      <alignment horizontal="center" vertical="center"/>
    </xf>
    <xf numFmtId="0" fontId="0" fillId="21" borderId="6" xfId="12" applyFont="1" applyFill="1" applyBorder="1" applyAlignment="1">
      <alignment horizontal="center" vertical="center" wrapText="1"/>
    </xf>
    <xf numFmtId="49" fontId="6" fillId="2" borderId="4" xfId="12" applyNumberFormat="1" applyFill="1" applyBorder="1" applyAlignment="1">
      <alignment horizontal="center" vertical="top" wrapText="1"/>
    </xf>
    <xf numFmtId="49" fontId="6" fillId="2" borderId="7" xfId="12" applyNumberFormat="1" applyFill="1" applyBorder="1" applyAlignment="1">
      <alignment horizontal="center" vertical="top" wrapText="1"/>
    </xf>
    <xf numFmtId="0" fontId="10" fillId="22" borderId="1" xfId="14" applyFont="1" applyFill="1" applyBorder="1" applyAlignment="1">
      <alignment horizontal="center"/>
    </xf>
  </cellXfs>
  <cellStyles count="17">
    <cellStyle name="%" xfId="1" xr:uid="{10B3DA25-C9B4-449D-B83E-3DED84C3EBE9}"/>
    <cellStyle name="AutoPopulated" xfId="9" xr:uid="{39F38F36-76A7-4684-BB9D-210AE3207147}"/>
    <cellStyle name="CalcSubtotal" xfId="4" xr:uid="{68655566-F5B6-4B78-8FA7-75FE88FA2E98}"/>
    <cellStyle name="CalcTotal" xfId="2" xr:uid="{96B725A1-D119-45AA-87C4-9AF1DA77FC70}"/>
    <cellStyle name="Comma 2" xfId="16" xr:uid="{D2DF9717-FBF8-44BD-9645-E9C7AEB2CD7C}"/>
    <cellStyle name="Hyperlink 11" xfId="13" xr:uid="{4919EA5E-B230-4796-9ADC-C70F500DF490}"/>
    <cellStyle name="InputCell" xfId="7" xr:uid="{56A7AF58-F113-4999-B0C7-B9758722E38D}"/>
    <cellStyle name="IntentionallyBlank" xfId="10" xr:uid="{E7CA5709-7C22-467B-B94A-36532C4A69A8}"/>
    <cellStyle name="LinkFromOtherSheet" xfId="5" xr:uid="{C1BA0F85-EADD-40F6-9763-70C2FB153171}"/>
    <cellStyle name="NonEditableCell" xfId="6" xr:uid="{E53CF6C6-FF41-4F61-AFC1-EF1B093A33FD}"/>
    <cellStyle name="Normal" xfId="0" builtinId="0"/>
    <cellStyle name="Normal 11 28 2" xfId="12" xr:uid="{148486C5-0496-4AD1-8A9D-7649BEB99131}"/>
    <cellStyle name="Normal 11 28 2 2" xfId="14" xr:uid="{9ABF003A-5ED0-44DC-B5C7-5A9A1379B0EA}"/>
    <cellStyle name="Normal 2" xfId="11" xr:uid="{21B0E5DD-1105-48D3-BAE1-170BC1316E16}"/>
    <cellStyle name="Normal 3" xfId="3" xr:uid="{57D0F056-3A3A-4861-B688-5E8ACA5DEBB7}"/>
    <cellStyle name="Normal 4 2 24" xfId="15" xr:uid="{83295F8F-BB3D-4BEA-BDD8-C09524A8B667}"/>
    <cellStyle name="SelectFromDropdown" xfId="8" xr:uid="{DE68F529-EDC1-4983-8643-CEFE984CBB8A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0C0C0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Relationship Id="rId27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1514475</xdr:colOff>
      <xdr:row>0</xdr:row>
      <xdr:rowOff>92075</xdr:rowOff>
    </xdr:from>
    <xdr:ext cx="2828925" cy="669197"/>
    <xdr:pic>
      <xdr:nvPicPr>
        <xdr:cNvPr id="4" name="Picture 2" descr="image of the Ofgem logo" title="Ofgem logo">
          <a:extLst>
            <a:ext uri="{FF2B5EF4-FFF2-40B4-BE49-F238E27FC236}">
              <a16:creationId xmlns:a16="http://schemas.microsoft.com/office/drawing/2014/main" id="{1A6BE333-D616-4273-873C-5DF52CD710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3875" y="92075"/>
          <a:ext cx="2828925" cy="669197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1301750</xdr:colOff>
      <xdr:row>0</xdr:row>
      <xdr:rowOff>142875</xdr:rowOff>
    </xdr:from>
    <xdr:ext cx="2828925" cy="669197"/>
    <xdr:pic>
      <xdr:nvPicPr>
        <xdr:cNvPr id="2" name="Picture 2" descr="image of the Ofgem logo" title="Ofgem logo">
          <a:extLst>
            <a:ext uri="{FF2B5EF4-FFF2-40B4-BE49-F238E27FC236}">
              <a16:creationId xmlns:a16="http://schemas.microsoft.com/office/drawing/2014/main" id="{390340C9-1FF3-4749-8F65-E5762A4273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59075" y="142875"/>
          <a:ext cx="2828925" cy="669197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1301750</xdr:colOff>
      <xdr:row>0</xdr:row>
      <xdr:rowOff>142875</xdr:rowOff>
    </xdr:from>
    <xdr:ext cx="2828925" cy="669197"/>
    <xdr:pic>
      <xdr:nvPicPr>
        <xdr:cNvPr id="2" name="Picture 2" descr="image of the Ofgem logo" title="Ofgem logo">
          <a:extLst>
            <a:ext uri="{FF2B5EF4-FFF2-40B4-BE49-F238E27FC236}">
              <a16:creationId xmlns:a16="http://schemas.microsoft.com/office/drawing/2014/main" id="{3F11FC79-2D15-4569-A507-0CA91A07A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0" y="139700"/>
          <a:ext cx="2828925" cy="669197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229160</xdr:colOff>
      <xdr:row>0</xdr:row>
      <xdr:rowOff>162112</xdr:rowOff>
    </xdr:from>
    <xdr:ext cx="2828925" cy="669197"/>
    <xdr:pic>
      <xdr:nvPicPr>
        <xdr:cNvPr id="3" name="Picture 2" descr="image of the Ofgem logo" title="Ofgem logo">
          <a:extLst>
            <a:ext uri="{FF2B5EF4-FFF2-40B4-BE49-F238E27FC236}">
              <a16:creationId xmlns:a16="http://schemas.microsoft.com/office/drawing/2014/main" id="{79D7DB5B-8387-461D-8F44-B2725C24D7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50366" y="162112"/>
          <a:ext cx="2828925" cy="669197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1301750</xdr:colOff>
      <xdr:row>0</xdr:row>
      <xdr:rowOff>142875</xdr:rowOff>
    </xdr:from>
    <xdr:ext cx="2828925" cy="669197"/>
    <xdr:pic>
      <xdr:nvPicPr>
        <xdr:cNvPr id="3" name="Picture 2" descr="image of the Ofgem logo" title="Ofgem logo">
          <a:extLst>
            <a:ext uri="{FF2B5EF4-FFF2-40B4-BE49-F238E27FC236}">
              <a16:creationId xmlns:a16="http://schemas.microsoft.com/office/drawing/2014/main" id="{AE68A916-D7E1-40C4-905E-6F8A7A9B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4675" y="139700"/>
          <a:ext cx="2828925" cy="66919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589242</xdr:colOff>
      <xdr:row>0</xdr:row>
      <xdr:rowOff>140073</xdr:rowOff>
    </xdr:from>
    <xdr:ext cx="2828925" cy="669197"/>
    <xdr:pic>
      <xdr:nvPicPr>
        <xdr:cNvPr id="2" name="Picture 2" descr="image of the Ofgem logo" title="Ofgem logo">
          <a:extLst>
            <a:ext uri="{FF2B5EF4-FFF2-40B4-BE49-F238E27FC236}">
              <a16:creationId xmlns:a16="http://schemas.microsoft.com/office/drawing/2014/main" id="{26DBB2CD-1844-456C-BE91-30407FD31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29007" y="140073"/>
          <a:ext cx="2828925" cy="669197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469153</xdr:colOff>
      <xdr:row>0</xdr:row>
      <xdr:rowOff>80869</xdr:rowOff>
    </xdr:from>
    <xdr:ext cx="2828925" cy="669197"/>
    <xdr:pic>
      <xdr:nvPicPr>
        <xdr:cNvPr id="2" name="Picture 2" descr="image of the Ofgem logo" title="Ofgem logo">
          <a:extLst>
            <a:ext uri="{FF2B5EF4-FFF2-40B4-BE49-F238E27FC236}">
              <a16:creationId xmlns:a16="http://schemas.microsoft.com/office/drawing/2014/main" id="{9ACCE1DC-008A-4D95-BA73-DE4FED5BF3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2678" y="84044"/>
          <a:ext cx="2828925" cy="669197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1040652</xdr:colOff>
      <xdr:row>0</xdr:row>
      <xdr:rowOff>69664</xdr:rowOff>
    </xdr:from>
    <xdr:ext cx="2828925" cy="669197"/>
    <xdr:pic>
      <xdr:nvPicPr>
        <xdr:cNvPr id="2" name="Picture 2" descr="image of the Ofgem logo" title="Ofgem logo">
          <a:extLst>
            <a:ext uri="{FF2B5EF4-FFF2-40B4-BE49-F238E27FC236}">
              <a16:creationId xmlns:a16="http://schemas.microsoft.com/office/drawing/2014/main" id="{916A9185-057C-40A8-8188-E3928F6922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9858" y="69664"/>
          <a:ext cx="2828925" cy="66919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82550</xdr:colOff>
      <xdr:row>0</xdr:row>
      <xdr:rowOff>73025</xdr:rowOff>
    </xdr:from>
    <xdr:ext cx="2828925" cy="669197"/>
    <xdr:pic>
      <xdr:nvPicPr>
        <xdr:cNvPr id="2" name="Picture 2" descr="image of the Ofgem logo" title="Ofgem logo">
          <a:extLst>
            <a:ext uri="{FF2B5EF4-FFF2-40B4-BE49-F238E27FC236}">
              <a16:creationId xmlns:a16="http://schemas.microsoft.com/office/drawing/2014/main" id="{11E0776B-A7D6-4D5F-8D20-79A664D58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40150" y="73025"/>
          <a:ext cx="2828925" cy="669197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796925</xdr:colOff>
      <xdr:row>0</xdr:row>
      <xdr:rowOff>130175</xdr:rowOff>
    </xdr:from>
    <xdr:ext cx="2828925" cy="669197"/>
    <xdr:pic>
      <xdr:nvPicPr>
        <xdr:cNvPr id="2" name="Picture 2" descr="image of the Ofgem logo" title="Ofgem logo">
          <a:extLst>
            <a:ext uri="{FF2B5EF4-FFF2-40B4-BE49-F238E27FC236}">
              <a16:creationId xmlns:a16="http://schemas.microsoft.com/office/drawing/2014/main" id="{7C8B6F96-6B15-447E-BFD6-F7FE8B836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68925" y="130175"/>
          <a:ext cx="2828925" cy="669197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1514475</xdr:colOff>
      <xdr:row>0</xdr:row>
      <xdr:rowOff>92075</xdr:rowOff>
    </xdr:from>
    <xdr:ext cx="2828925" cy="669197"/>
    <xdr:pic>
      <xdr:nvPicPr>
        <xdr:cNvPr id="2" name="Picture 2" descr="image of the Ofgem logo" title="Ofgem logo">
          <a:extLst>
            <a:ext uri="{FF2B5EF4-FFF2-40B4-BE49-F238E27FC236}">
              <a16:creationId xmlns:a16="http://schemas.microsoft.com/office/drawing/2014/main" id="{95CA0342-48C1-4F72-BD53-F47451C447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68500" y="92075"/>
          <a:ext cx="2828925" cy="66919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549275</xdr:colOff>
      <xdr:row>0</xdr:row>
      <xdr:rowOff>149225</xdr:rowOff>
    </xdr:from>
    <xdr:ext cx="2828925" cy="669197"/>
    <xdr:pic>
      <xdr:nvPicPr>
        <xdr:cNvPr id="2" name="Picture 2" descr="image of the Ofgem logo" title="Ofgem logo">
          <a:extLst>
            <a:ext uri="{FF2B5EF4-FFF2-40B4-BE49-F238E27FC236}">
              <a16:creationId xmlns:a16="http://schemas.microsoft.com/office/drawing/2014/main" id="{8E5EC2AA-A957-457A-81BA-389164E497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0000" y="149225"/>
          <a:ext cx="2828925" cy="669197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473075</xdr:colOff>
      <xdr:row>0</xdr:row>
      <xdr:rowOff>130175</xdr:rowOff>
    </xdr:from>
    <xdr:ext cx="2828925" cy="669197"/>
    <xdr:pic>
      <xdr:nvPicPr>
        <xdr:cNvPr id="2" name="Picture 2" descr="image of the Ofgem logo" title="Ofgem logo">
          <a:extLst>
            <a:ext uri="{FF2B5EF4-FFF2-40B4-BE49-F238E27FC236}">
              <a16:creationId xmlns:a16="http://schemas.microsoft.com/office/drawing/2014/main" id="{925C0684-D7D1-4CDE-BC9F-FA0C6C154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0700" y="130175"/>
          <a:ext cx="2828925" cy="66919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29F0C-7AA5-4ADD-8E11-3577416E4EFA}">
  <sheetPr codeName="Sheet1">
    <pageSetUpPr autoPageBreaks="0"/>
  </sheetPr>
  <dimension ref="A1:W91"/>
  <sheetViews>
    <sheetView showGridLines="0" tabSelected="1" workbookViewId="0">
      <pane ySplit="6" topLeftCell="A7" activePane="bottomLeft" state="frozen"/>
      <selection activeCell="S12" sqref="S11:S12"/>
      <selection pane="bottomLeft" activeCell="A4" sqref="A4"/>
    </sheetView>
  </sheetViews>
  <sheetFormatPr defaultRowHeight="14.5"/>
  <cols>
    <col min="1" max="1" width="40.453125" bestFit="1" customWidth="1"/>
    <col min="2" max="2" width="44.1796875" bestFit="1" customWidth="1"/>
    <col min="3" max="3" width="29.81640625" bestFit="1" customWidth="1"/>
    <col min="4" max="4" width="10.1796875" bestFit="1" customWidth="1"/>
    <col min="8" max="8" width="18.54296875" bestFit="1" customWidth="1"/>
    <col min="9" max="9" width="12.81640625" bestFit="1" customWidth="1"/>
    <col min="11" max="11" width="12.81640625" bestFit="1" customWidth="1"/>
    <col min="13" max="13" width="10.54296875" bestFit="1" customWidth="1"/>
    <col min="16" max="16" width="12.81640625" bestFit="1" customWidth="1"/>
    <col min="17" max="17" width="11.1796875" customWidth="1"/>
  </cols>
  <sheetData>
    <row r="1" spans="1:2" s="38" customFormat="1" ht="13.5">
      <c r="A1" s="38" t="s">
        <v>0</v>
      </c>
    </row>
    <row r="2" spans="1:2" s="39" customFormat="1" ht="13.5">
      <c r="A2" s="39" t="str">
        <f>'1.1 Cover'!$B$8</f>
        <v>Company Name</v>
      </c>
    </row>
    <row r="3" spans="1:2" s="39" customFormat="1" ht="13.5">
      <c r="A3" s="39" t="str">
        <f>'1.1 Cover'!$B$10 &amp; " Section 1: General"</f>
        <v>APM Register:  Section 1: General</v>
      </c>
    </row>
    <row r="4" spans="1:2" s="40" customFormat="1" ht="13.5">
      <c r="A4" s="40" t="str">
        <f>"Version " &amp; '1.1 Cover'!$B$11 &amp; " - " &amp; TEXT('1.1 Cover'!$B$12,"dd mmm yyyy")</f>
        <v>Version 1.0 - 20 Mar 2025</v>
      </c>
    </row>
    <row r="5" spans="1:2" s="40" customFormat="1" ht="13.5">
      <c r="A5" s="40" t="s">
        <v>1</v>
      </c>
    </row>
    <row r="6" spans="1:2" s="38" customFormat="1" ht="13.5">
      <c r="A6" s="38" t="str">
        <f>"Price Base: " &amp; '1.1 Cover'!B14</f>
        <v>Price Base: 2023/24</v>
      </c>
    </row>
    <row r="8" spans="1:2">
      <c r="A8" s="17" t="s">
        <v>2</v>
      </c>
      <c r="B8" s="18" t="s">
        <v>2</v>
      </c>
    </row>
    <row r="9" spans="1:2">
      <c r="A9" s="17" t="s">
        <v>3</v>
      </c>
      <c r="B9" s="19" t="str">
        <f>VLOOKUP($B$8,$A$18:$B$21,2,FALSE)</f>
        <v>Company Short Name</v>
      </c>
    </row>
    <row r="10" spans="1:2">
      <c r="A10" s="17" t="s">
        <v>4</v>
      </c>
      <c r="B10" s="20" t="s">
        <v>5</v>
      </c>
    </row>
    <row r="11" spans="1:2">
      <c r="A11" s="17" t="s">
        <v>6</v>
      </c>
      <c r="B11" s="21" t="s">
        <v>7</v>
      </c>
    </row>
    <row r="12" spans="1:2">
      <c r="A12" s="17" t="s">
        <v>8</v>
      </c>
      <c r="B12" s="22">
        <v>45736</v>
      </c>
    </row>
    <row r="13" spans="1:2">
      <c r="A13" s="17" t="s">
        <v>9</v>
      </c>
      <c r="B13" s="19" t="str">
        <f>SUBSTITUTE( SUBSTITUTE("APM_Register_" &amp;$B$9&amp;"_v"&amp;$B$11, " ", "_"), ":", "")</f>
        <v>APM_Register_Company_Short_Name_v1.0</v>
      </c>
    </row>
    <row r="14" spans="1:2">
      <c r="A14" s="17" t="s">
        <v>10</v>
      </c>
      <c r="B14" s="20" t="s">
        <v>11</v>
      </c>
    </row>
    <row r="15" spans="1:2">
      <c r="A15" s="17" t="s">
        <v>12</v>
      </c>
      <c r="B15" s="23">
        <v>0.01</v>
      </c>
    </row>
    <row r="17" spans="1:2">
      <c r="A17" s="24" t="s">
        <v>13</v>
      </c>
    </row>
    <row r="18" spans="1:2">
      <c r="A18" s="25" t="s">
        <v>2</v>
      </c>
      <c r="B18" s="26" t="s">
        <v>3</v>
      </c>
    </row>
    <row r="19" spans="1:2">
      <c r="A19" s="17" t="s">
        <v>14</v>
      </c>
      <c r="B19" s="20" t="s">
        <v>15</v>
      </c>
    </row>
    <row r="20" spans="1:2">
      <c r="A20" s="17" t="s">
        <v>16</v>
      </c>
      <c r="B20" s="20" t="s">
        <v>17</v>
      </c>
    </row>
    <row r="21" spans="1:2">
      <c r="A21" s="17" t="s">
        <v>18</v>
      </c>
      <c r="B21" s="20" t="s">
        <v>19</v>
      </c>
    </row>
    <row r="23" spans="1:2">
      <c r="A23" s="27" t="s">
        <v>20</v>
      </c>
    </row>
    <row r="24" spans="1:2">
      <c r="A24" t="s">
        <v>21</v>
      </c>
      <c r="B24" s="28" t="s">
        <v>22</v>
      </c>
    </row>
    <row r="25" spans="1:2">
      <c r="A25" t="s">
        <v>23</v>
      </c>
      <c r="B25" s="29">
        <v>12.3</v>
      </c>
    </row>
    <row r="26" spans="1:2">
      <c r="A26" t="s">
        <v>24</v>
      </c>
      <c r="B26" s="30">
        <v>12.3</v>
      </c>
    </row>
    <row r="27" spans="1:2">
      <c r="A27" t="s">
        <v>25</v>
      </c>
      <c r="B27" s="31">
        <v>12.3</v>
      </c>
    </row>
    <row r="28" spans="1:2">
      <c r="A28" t="s">
        <v>26</v>
      </c>
      <c r="B28" s="32">
        <v>12.3</v>
      </c>
    </row>
    <row r="29" spans="1:2">
      <c r="A29" t="s">
        <v>27</v>
      </c>
      <c r="B29" s="33">
        <v>12.3</v>
      </c>
    </row>
    <row r="30" spans="1:2">
      <c r="A30" t="s">
        <v>28</v>
      </c>
      <c r="B30" s="34">
        <v>12.3</v>
      </c>
    </row>
    <row r="31" spans="1:2">
      <c r="A31" t="s">
        <v>29</v>
      </c>
      <c r="B31" s="35">
        <v>12.3</v>
      </c>
    </row>
    <row r="32" spans="1:2">
      <c r="A32" t="s">
        <v>30</v>
      </c>
      <c r="B32" s="36"/>
    </row>
    <row r="40" spans="2:8" s="5" customFormat="1">
      <c r="B40"/>
      <c r="C40"/>
      <c r="D40"/>
      <c r="E40"/>
      <c r="F40"/>
      <c r="G40"/>
      <c r="H40"/>
    </row>
    <row r="41" spans="2:8" s="5" customFormat="1">
      <c r="B41"/>
      <c r="C41"/>
      <c r="D41"/>
      <c r="E41"/>
      <c r="F41"/>
      <c r="G41"/>
      <c r="H41"/>
    </row>
    <row r="42" spans="2:8" s="5" customFormat="1">
      <c r="B42"/>
      <c r="C42"/>
      <c r="D42"/>
      <c r="E42"/>
      <c r="F42"/>
      <c r="G42"/>
      <c r="H42"/>
    </row>
    <row r="43" spans="2:8" s="5" customFormat="1">
      <c r="B43"/>
      <c r="C43"/>
      <c r="D43"/>
      <c r="E43"/>
      <c r="F43"/>
      <c r="G43"/>
      <c r="H43"/>
    </row>
    <row r="44" spans="2:8" s="5" customFormat="1">
      <c r="B44"/>
      <c r="C44"/>
      <c r="D44"/>
      <c r="E44"/>
      <c r="F44"/>
      <c r="G44"/>
      <c r="H44"/>
    </row>
    <row r="45" spans="2:8" s="5" customFormat="1">
      <c r="B45"/>
      <c r="C45"/>
      <c r="D45"/>
      <c r="E45"/>
      <c r="F45"/>
      <c r="G45"/>
      <c r="H45"/>
    </row>
    <row r="46" spans="2:8" s="5" customFormat="1">
      <c r="B46"/>
      <c r="C46"/>
      <c r="D46"/>
      <c r="E46"/>
      <c r="F46"/>
      <c r="G46"/>
      <c r="H46"/>
    </row>
    <row r="47" spans="2:8" s="5" customFormat="1">
      <c r="B47"/>
      <c r="C47"/>
      <c r="D47"/>
      <c r="E47"/>
      <c r="F47"/>
      <c r="G47"/>
      <c r="H47"/>
    </row>
    <row r="48" spans="2:8" s="5" customFormat="1">
      <c r="B48"/>
      <c r="C48"/>
      <c r="D48"/>
      <c r="E48"/>
      <c r="F48"/>
      <c r="G48"/>
      <c r="H48"/>
    </row>
    <row r="49" spans="2:23" s="5" customFormat="1">
      <c r="B49"/>
      <c r="C49"/>
      <c r="D49"/>
      <c r="E49"/>
      <c r="F49"/>
      <c r="G49"/>
      <c r="H49"/>
    </row>
    <row r="50" spans="2:23" s="5" customFormat="1">
      <c r="B50"/>
      <c r="C50"/>
      <c r="D50"/>
      <c r="E50"/>
      <c r="F50"/>
      <c r="G50"/>
      <c r="H50"/>
    </row>
    <row r="51" spans="2:23" s="5" customFormat="1">
      <c r="B51"/>
      <c r="C51"/>
      <c r="D51"/>
      <c r="E51"/>
      <c r="F51"/>
      <c r="G51"/>
      <c r="H51"/>
    </row>
    <row r="52" spans="2:23" s="5" customFormat="1">
      <c r="B52"/>
      <c r="C52"/>
      <c r="D52"/>
      <c r="E52"/>
      <c r="F52"/>
      <c r="G52"/>
      <c r="H52"/>
    </row>
    <row r="53" spans="2:23" s="5" customFormat="1">
      <c r="B53"/>
      <c r="C53"/>
      <c r="D53"/>
      <c r="E53"/>
      <c r="F53"/>
      <c r="G53"/>
      <c r="H53"/>
    </row>
    <row r="54" spans="2:23" s="5" customFormat="1">
      <c r="B54"/>
      <c r="C54"/>
      <c r="D54"/>
      <c r="E54"/>
      <c r="F54"/>
      <c r="G54"/>
      <c r="H54"/>
    </row>
    <row r="55" spans="2:23" s="5" customFormat="1">
      <c r="B55"/>
      <c r="C55"/>
      <c r="D55"/>
      <c r="E55"/>
      <c r="F55"/>
      <c r="G55"/>
      <c r="H55"/>
    </row>
    <row r="56" spans="2:23" s="5" customFormat="1">
      <c r="B56"/>
      <c r="C56"/>
      <c r="D56"/>
      <c r="E56"/>
      <c r="F56"/>
      <c r="G56"/>
      <c r="H56"/>
    </row>
    <row r="57" spans="2:23" s="5" customFormat="1">
      <c r="B57"/>
      <c r="C57"/>
      <c r="D57"/>
      <c r="E57"/>
      <c r="F57"/>
      <c r="G57"/>
      <c r="H57"/>
    </row>
    <row r="58" spans="2:23">
      <c r="B58" s="5"/>
      <c r="C58" s="5"/>
      <c r="D58" s="5"/>
      <c r="E58" s="5"/>
      <c r="F58" s="5"/>
    </row>
    <row r="59" spans="2:23">
      <c r="B59" s="5"/>
      <c r="C59" s="5"/>
      <c r="D59" s="5"/>
      <c r="E59" s="5"/>
      <c r="F59" s="5"/>
    </row>
    <row r="60" spans="2:23"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</row>
    <row r="61" spans="2:23"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</row>
    <row r="62" spans="2:23"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</row>
    <row r="63" spans="2:23"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</row>
    <row r="64" spans="2:23"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</row>
    <row r="65" spans="9:23"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</row>
    <row r="66" spans="9:23"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</row>
    <row r="67" spans="9:23"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</row>
    <row r="68" spans="9:23"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</row>
    <row r="69" spans="9:23"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</row>
    <row r="70" spans="9:23"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</row>
    <row r="71" spans="9:23"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</row>
    <row r="72" spans="9:23"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</row>
    <row r="73" spans="9:23"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</row>
    <row r="74" spans="9:23"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</row>
    <row r="75" spans="9:23"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</row>
    <row r="76" spans="9:23"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</row>
    <row r="77" spans="9:23"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</row>
    <row r="78" spans="9:23"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</row>
    <row r="79" spans="9:23"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</row>
    <row r="80" spans="9:23"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</row>
    <row r="81" spans="9:23"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</row>
    <row r="82" spans="9:23"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</row>
    <row r="83" spans="9:23"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</row>
    <row r="84" spans="9:23"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</row>
    <row r="85" spans="9:23"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</row>
    <row r="86" spans="9:23"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</row>
    <row r="87" spans="9:23"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</row>
    <row r="88" spans="9:23"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</row>
    <row r="89" spans="9:23"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</row>
    <row r="90" spans="9:23"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</row>
    <row r="91" spans="9:23"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</row>
  </sheetData>
  <dataValidations count="1">
    <dataValidation type="list" allowBlank="1" showInputMessage="1" showErrorMessage="1" sqref="B8" xr:uid="{EB46314D-2366-4226-A69A-252D143316CC}">
      <formula1>$A$18:$A$21</formula1>
    </dataValidation>
  </dataValidation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CF40B-AA40-412F-AC9D-B337C446D177}">
  <sheetPr codeName="Sheet8">
    <pageSetUpPr autoPageBreaks="0"/>
  </sheetPr>
  <dimension ref="A1:AN215"/>
  <sheetViews>
    <sheetView showGridLines="0" workbookViewId="0">
      <pane ySplit="7" topLeftCell="A8" activePane="bottomLeft" state="frozen"/>
      <selection activeCell="C35" sqref="C35"/>
      <selection pane="bottomLeft" activeCell="A5" sqref="A5"/>
    </sheetView>
  </sheetViews>
  <sheetFormatPr defaultRowHeight="14.5"/>
  <cols>
    <col min="1" max="40" width="12.1796875" style="100" customWidth="1"/>
  </cols>
  <sheetData>
    <row r="1" spans="1:40" s="38" customFormat="1" ht="13.5">
      <c r="A1" s="98" t="s">
        <v>0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</row>
    <row r="2" spans="1:40" s="39" customFormat="1" ht="13.5">
      <c r="A2" s="39" t="str">
        <f>'1.1 Cover'!$B$8</f>
        <v>Company Name</v>
      </c>
    </row>
    <row r="3" spans="1:40" s="40" customFormat="1" ht="13.5">
      <c r="A3" s="99" t="str">
        <f>"Version " &amp; '1.1 Cover'!$B$11 &amp; " - " &amp; TEXT('1.1 Cover'!$B$12,"dd mmm yyyy")</f>
        <v>Version 1.0 - 20 Mar 2025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</row>
    <row r="4" spans="1:40" s="40" customFormat="1" ht="13.5">
      <c r="A4" s="99" t="s">
        <v>349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</row>
    <row r="5" spans="1:40" s="38" customFormat="1" ht="13.5">
      <c r="A5" s="98" t="str">
        <f>"Price Base: " &amp; '1.1 Cover'!B14</f>
        <v>Price Base: 2023/24</v>
      </c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</row>
    <row r="7" spans="1:40" s="94" customFormat="1" ht="67.5">
      <c r="A7" s="95" t="s">
        <v>350</v>
      </c>
      <c r="B7" s="95" t="s">
        <v>351</v>
      </c>
      <c r="C7" s="95" t="s">
        <v>352</v>
      </c>
      <c r="D7" s="95" t="s">
        <v>353</v>
      </c>
      <c r="E7" s="95" t="s">
        <v>354</v>
      </c>
      <c r="F7" s="95" t="s">
        <v>355</v>
      </c>
      <c r="G7" s="95" t="s">
        <v>356</v>
      </c>
      <c r="H7" s="95" t="s">
        <v>357</v>
      </c>
      <c r="I7" s="95" t="s">
        <v>358</v>
      </c>
      <c r="J7" s="95" t="s">
        <v>359</v>
      </c>
      <c r="K7" s="95" t="s">
        <v>360</v>
      </c>
      <c r="L7" s="95" t="s">
        <v>361</v>
      </c>
      <c r="M7" s="95" t="s">
        <v>362</v>
      </c>
      <c r="N7" s="95" t="s">
        <v>363</v>
      </c>
      <c r="O7" s="95" t="s">
        <v>364</v>
      </c>
      <c r="P7" s="95" t="s">
        <v>365</v>
      </c>
      <c r="Q7" s="95" t="s">
        <v>366</v>
      </c>
      <c r="R7" s="95" t="s">
        <v>367</v>
      </c>
      <c r="S7" s="95" t="s">
        <v>368</v>
      </c>
      <c r="T7" s="96" t="s">
        <v>369</v>
      </c>
      <c r="U7" s="96" t="s">
        <v>370</v>
      </c>
      <c r="V7" s="96" t="s">
        <v>371</v>
      </c>
      <c r="W7" s="96" t="s">
        <v>332</v>
      </c>
      <c r="X7" s="96" t="s">
        <v>372</v>
      </c>
      <c r="Y7" s="96" t="s">
        <v>373</v>
      </c>
      <c r="Z7" s="96" t="s">
        <v>374</v>
      </c>
      <c r="AA7" s="96" t="s">
        <v>375</v>
      </c>
      <c r="AB7" s="97" t="s">
        <v>376</v>
      </c>
      <c r="AC7" s="97" t="s">
        <v>377</v>
      </c>
      <c r="AD7" s="97" t="s">
        <v>378</v>
      </c>
      <c r="AE7" s="96" t="s">
        <v>379</v>
      </c>
      <c r="AF7" s="96" t="s">
        <v>380</v>
      </c>
      <c r="AG7" s="96" t="s">
        <v>381</v>
      </c>
      <c r="AH7" s="96" t="s">
        <v>382</v>
      </c>
      <c r="AI7" s="96" t="s">
        <v>383</v>
      </c>
      <c r="AJ7" s="96" t="s">
        <v>384</v>
      </c>
      <c r="AK7" s="96" t="s">
        <v>385</v>
      </c>
      <c r="AL7" s="96" t="s">
        <v>385</v>
      </c>
      <c r="AM7" s="96" t="s">
        <v>386</v>
      </c>
      <c r="AN7" s="96" t="s">
        <v>387</v>
      </c>
    </row>
    <row r="8" spans="1:40" ht="72.5">
      <c r="A8" s="101" t="s">
        <v>388</v>
      </c>
      <c r="B8" s="101" t="s">
        <v>389</v>
      </c>
      <c r="C8" s="101" t="s">
        <v>389</v>
      </c>
      <c r="D8" s="101" t="s">
        <v>390</v>
      </c>
      <c r="E8" s="101" t="s">
        <v>389</v>
      </c>
      <c r="F8" s="101" t="s">
        <v>391</v>
      </c>
      <c r="G8" s="101" t="s">
        <v>392</v>
      </c>
      <c r="H8" s="101" t="s">
        <v>390</v>
      </c>
      <c r="I8" s="101" t="s">
        <v>393</v>
      </c>
      <c r="J8" s="101" t="s">
        <v>394</v>
      </c>
      <c r="K8" s="101" t="s">
        <v>395</v>
      </c>
      <c r="L8" s="102" t="s">
        <v>396</v>
      </c>
      <c r="M8" s="101" t="s">
        <v>397</v>
      </c>
      <c r="N8" s="101" t="s">
        <v>398</v>
      </c>
      <c r="O8" s="101" t="s">
        <v>399</v>
      </c>
      <c r="P8" s="101" t="s">
        <v>400</v>
      </c>
      <c r="Q8" s="101" t="s">
        <v>401</v>
      </c>
      <c r="R8" s="101" t="s">
        <v>402</v>
      </c>
      <c r="S8" s="103" t="s">
        <v>403</v>
      </c>
      <c r="T8" s="101" t="s">
        <v>404</v>
      </c>
      <c r="U8" s="101" t="s">
        <v>405</v>
      </c>
      <c r="V8" s="101" t="s">
        <v>406</v>
      </c>
      <c r="W8" s="101" t="s">
        <v>404</v>
      </c>
      <c r="X8" s="101" t="s">
        <v>407</v>
      </c>
      <c r="Y8" s="101" t="s">
        <v>136</v>
      </c>
      <c r="Z8" s="101" t="s">
        <v>122</v>
      </c>
      <c r="AA8" s="101" t="s">
        <v>408</v>
      </c>
      <c r="AB8" s="101" t="s">
        <v>409</v>
      </c>
      <c r="AC8" s="101" t="s">
        <v>410</v>
      </c>
      <c r="AD8" s="101" t="s">
        <v>411</v>
      </c>
      <c r="AE8" s="101" t="s">
        <v>412</v>
      </c>
      <c r="AF8" s="104" t="s">
        <v>405</v>
      </c>
      <c r="AG8" s="104" t="s">
        <v>413</v>
      </c>
      <c r="AH8" s="104" t="s">
        <v>414</v>
      </c>
      <c r="AI8" s="104" t="s">
        <v>415</v>
      </c>
      <c r="AJ8" s="104" t="s">
        <v>416</v>
      </c>
      <c r="AK8" s="104" t="s">
        <v>417</v>
      </c>
      <c r="AL8" s="105" t="s">
        <v>418</v>
      </c>
      <c r="AM8" s="106" t="s">
        <v>419</v>
      </c>
      <c r="AN8" s="106" t="s">
        <v>420</v>
      </c>
    </row>
    <row r="9" spans="1:40" ht="72.5">
      <c r="A9" s="101" t="s">
        <v>421</v>
      </c>
      <c r="B9" s="101" t="s">
        <v>422</v>
      </c>
      <c r="C9" s="101" t="s">
        <v>422</v>
      </c>
      <c r="D9" s="101" t="s">
        <v>423</v>
      </c>
      <c r="E9" s="101" t="s">
        <v>422</v>
      </c>
      <c r="F9" s="101" t="s">
        <v>424</v>
      </c>
      <c r="G9" s="101" t="s">
        <v>425</v>
      </c>
      <c r="H9" s="101" t="s">
        <v>426</v>
      </c>
      <c r="I9" s="101" t="s">
        <v>427</v>
      </c>
      <c r="J9" s="101" t="s">
        <v>428</v>
      </c>
      <c r="K9" s="101" t="s">
        <v>429</v>
      </c>
      <c r="L9" s="102" t="s">
        <v>430</v>
      </c>
      <c r="M9" s="101" t="s">
        <v>431</v>
      </c>
      <c r="N9" s="101" t="s">
        <v>432</v>
      </c>
      <c r="O9" s="101" t="s">
        <v>433</v>
      </c>
      <c r="P9" s="101" t="s">
        <v>434</v>
      </c>
      <c r="Q9" s="101" t="s">
        <v>435</v>
      </c>
      <c r="R9" s="101" t="s">
        <v>436</v>
      </c>
      <c r="S9" s="103" t="s">
        <v>437</v>
      </c>
      <c r="T9" s="101" t="s">
        <v>438</v>
      </c>
      <c r="U9" s="101" t="s">
        <v>439</v>
      </c>
      <c r="V9" s="101" t="s">
        <v>440</v>
      </c>
      <c r="W9" s="101" t="s">
        <v>438</v>
      </c>
      <c r="X9" s="101" t="s">
        <v>441</v>
      </c>
      <c r="Y9" s="101" t="s">
        <v>315</v>
      </c>
      <c r="Z9" s="101" t="s">
        <v>123</v>
      </c>
      <c r="AA9" s="101" t="s">
        <v>442</v>
      </c>
      <c r="AB9" s="101" t="s">
        <v>443</v>
      </c>
      <c r="AC9" s="101" t="s">
        <v>444</v>
      </c>
      <c r="AD9" s="101" t="s">
        <v>445</v>
      </c>
      <c r="AE9" s="101" t="s">
        <v>390</v>
      </c>
      <c r="AF9" s="104" t="s">
        <v>439</v>
      </c>
      <c r="AG9" s="104" t="s">
        <v>446</v>
      </c>
      <c r="AH9" s="104" t="s">
        <v>447</v>
      </c>
      <c r="AI9" s="104" t="s">
        <v>448</v>
      </c>
      <c r="AJ9" s="104" t="s">
        <v>449</v>
      </c>
      <c r="AK9" s="104" t="s">
        <v>450</v>
      </c>
      <c r="AL9" s="105" t="s">
        <v>451</v>
      </c>
      <c r="AM9" s="106" t="s">
        <v>452</v>
      </c>
      <c r="AN9" s="106" t="s">
        <v>453</v>
      </c>
    </row>
    <row r="10" spans="1:40" ht="94.5">
      <c r="A10" s="101"/>
      <c r="B10" s="101" t="s">
        <v>454</v>
      </c>
      <c r="C10" s="101" t="s">
        <v>454</v>
      </c>
      <c r="D10" s="101" t="s">
        <v>455</v>
      </c>
      <c r="E10" s="101" t="s">
        <v>454</v>
      </c>
      <c r="F10" s="101" t="s">
        <v>456</v>
      </c>
      <c r="G10" s="101" t="s">
        <v>457</v>
      </c>
      <c r="H10" s="101" t="s">
        <v>458</v>
      </c>
      <c r="I10" s="101" t="s">
        <v>459</v>
      </c>
      <c r="J10" s="101" t="s">
        <v>460</v>
      </c>
      <c r="K10" s="101" t="s">
        <v>461</v>
      </c>
      <c r="L10" s="102" t="s">
        <v>462</v>
      </c>
      <c r="M10" s="101" t="s">
        <v>463</v>
      </c>
      <c r="N10" s="101" t="s">
        <v>363</v>
      </c>
      <c r="O10" s="101" t="s">
        <v>464</v>
      </c>
      <c r="P10" s="101" t="s">
        <v>465</v>
      </c>
      <c r="Q10" s="101" t="s">
        <v>466</v>
      </c>
      <c r="R10" s="101" t="s">
        <v>467</v>
      </c>
      <c r="S10" s="103" t="s">
        <v>468</v>
      </c>
      <c r="T10" s="101" t="s">
        <v>469</v>
      </c>
      <c r="U10" s="101" t="s">
        <v>470</v>
      </c>
      <c r="V10" s="101" t="s">
        <v>471</v>
      </c>
      <c r="W10" s="101" t="s">
        <v>469</v>
      </c>
      <c r="X10" s="101" t="s">
        <v>472</v>
      </c>
      <c r="Y10" s="101" t="s">
        <v>473</v>
      </c>
      <c r="Z10" s="106"/>
      <c r="AA10" s="101" t="s">
        <v>474</v>
      </c>
      <c r="AB10" s="101" t="s">
        <v>475</v>
      </c>
      <c r="AC10" s="101" t="s">
        <v>476</v>
      </c>
      <c r="AD10" s="101" t="s">
        <v>477</v>
      </c>
      <c r="AE10" s="101" t="s">
        <v>478</v>
      </c>
      <c r="AF10" s="104" t="s">
        <v>470</v>
      </c>
      <c r="AG10" s="104" t="s">
        <v>479</v>
      </c>
      <c r="AH10" s="104" t="s">
        <v>480</v>
      </c>
      <c r="AI10" s="12"/>
      <c r="AJ10" s="104" t="s">
        <v>481</v>
      </c>
      <c r="AK10" s="104" t="s">
        <v>482</v>
      </c>
      <c r="AL10" s="105" t="s">
        <v>483</v>
      </c>
      <c r="AM10" s="106" t="s">
        <v>484</v>
      </c>
      <c r="AN10" s="107"/>
    </row>
    <row r="11" spans="1:40" ht="72.5">
      <c r="A11" s="101"/>
      <c r="B11" s="101" t="s">
        <v>485</v>
      </c>
      <c r="C11" s="101" t="s">
        <v>485</v>
      </c>
      <c r="D11" s="101" t="s">
        <v>478</v>
      </c>
      <c r="E11" s="101" t="s">
        <v>485</v>
      </c>
      <c r="F11" s="101" t="s">
        <v>486</v>
      </c>
      <c r="G11" s="101" t="s">
        <v>487</v>
      </c>
      <c r="H11" s="101" t="s">
        <v>488</v>
      </c>
      <c r="I11" s="101" t="s">
        <v>489</v>
      </c>
      <c r="J11" s="101" t="s">
        <v>490</v>
      </c>
      <c r="K11" s="101" t="s">
        <v>491</v>
      </c>
      <c r="L11" s="102" t="s">
        <v>492</v>
      </c>
      <c r="M11" s="101" t="s">
        <v>493</v>
      </c>
      <c r="N11" s="101"/>
      <c r="O11" s="101"/>
      <c r="P11" s="101" t="s">
        <v>494</v>
      </c>
      <c r="Q11" s="101"/>
      <c r="R11" s="101" t="s">
        <v>367</v>
      </c>
      <c r="S11" s="103" t="s">
        <v>495</v>
      </c>
      <c r="T11" s="101" t="s">
        <v>131</v>
      </c>
      <c r="U11" s="101" t="s">
        <v>496</v>
      </c>
      <c r="V11" s="101" t="s">
        <v>497</v>
      </c>
      <c r="W11" s="101" t="s">
        <v>498</v>
      </c>
      <c r="X11" s="101" t="s">
        <v>486</v>
      </c>
      <c r="Y11" s="101" t="s">
        <v>499</v>
      </c>
      <c r="Z11" s="106"/>
      <c r="AA11" s="101" t="s">
        <v>500</v>
      </c>
      <c r="AB11" s="108"/>
      <c r="AC11" s="101" t="s">
        <v>501</v>
      </c>
      <c r="AD11" s="101" t="s">
        <v>502</v>
      </c>
      <c r="AE11" s="101" t="s">
        <v>503</v>
      </c>
      <c r="AF11" s="108"/>
      <c r="AG11" s="104" t="s">
        <v>504</v>
      </c>
      <c r="AH11" s="104" t="s">
        <v>505</v>
      </c>
      <c r="AI11" s="12"/>
      <c r="AJ11" s="104" t="s">
        <v>506</v>
      </c>
      <c r="AK11" s="104" t="s">
        <v>507</v>
      </c>
      <c r="AL11" s="105" t="s">
        <v>508</v>
      </c>
      <c r="AM11" s="106" t="s">
        <v>509</v>
      </c>
      <c r="AN11" s="107"/>
    </row>
    <row r="12" spans="1:40" ht="67.5">
      <c r="A12" s="101"/>
      <c r="B12" s="101" t="s">
        <v>510</v>
      </c>
      <c r="C12" s="101" t="s">
        <v>510</v>
      </c>
      <c r="D12" s="101" t="s">
        <v>511</v>
      </c>
      <c r="E12" s="101" t="s">
        <v>510</v>
      </c>
      <c r="F12" s="101"/>
      <c r="G12" s="101" t="s">
        <v>512</v>
      </c>
      <c r="H12" s="101" t="s">
        <v>393</v>
      </c>
      <c r="I12" s="101" t="s">
        <v>513</v>
      </c>
      <c r="J12" s="101" t="s">
        <v>514</v>
      </c>
      <c r="K12" s="101" t="s">
        <v>515</v>
      </c>
      <c r="L12" s="102" t="s">
        <v>516</v>
      </c>
      <c r="M12" s="101" t="s">
        <v>517</v>
      </c>
      <c r="N12" s="101"/>
      <c r="O12" s="101"/>
      <c r="P12" s="101"/>
      <c r="Q12" s="101"/>
      <c r="R12" s="101" t="s">
        <v>518</v>
      </c>
      <c r="S12" s="103" t="s">
        <v>519</v>
      </c>
      <c r="T12" s="101" t="s">
        <v>221</v>
      </c>
      <c r="U12" s="108"/>
      <c r="V12" s="101" t="s">
        <v>520</v>
      </c>
      <c r="W12" s="101"/>
      <c r="X12" s="101" t="s">
        <v>521</v>
      </c>
      <c r="Y12" s="101" t="s">
        <v>522</v>
      </c>
      <c r="Z12" s="106"/>
      <c r="AA12" s="108"/>
      <c r="AB12" s="108"/>
      <c r="AC12" s="101" t="s">
        <v>523</v>
      </c>
      <c r="AD12" s="101" t="s">
        <v>524</v>
      </c>
      <c r="AE12" s="101" t="s">
        <v>525</v>
      </c>
      <c r="AF12" s="108"/>
      <c r="AG12" s="104" t="s">
        <v>526</v>
      </c>
      <c r="AH12" s="104" t="s">
        <v>527</v>
      </c>
      <c r="AI12" s="12"/>
      <c r="AJ12" s="108"/>
      <c r="AK12" s="104" t="s">
        <v>528</v>
      </c>
      <c r="AL12" s="105" t="s">
        <v>529</v>
      </c>
      <c r="AM12" s="106" t="s">
        <v>530</v>
      </c>
      <c r="AN12" s="107"/>
    </row>
    <row r="13" spans="1:40" ht="58">
      <c r="A13" s="101"/>
      <c r="B13" s="101" t="s">
        <v>531</v>
      </c>
      <c r="C13" s="101" t="s">
        <v>531</v>
      </c>
      <c r="D13" s="101"/>
      <c r="E13" s="101" t="s">
        <v>531</v>
      </c>
      <c r="F13" s="101"/>
      <c r="G13" s="101" t="s">
        <v>532</v>
      </c>
      <c r="H13" s="101" t="s">
        <v>427</v>
      </c>
      <c r="I13" s="101"/>
      <c r="J13" s="101" t="s">
        <v>533</v>
      </c>
      <c r="K13" s="101" t="s">
        <v>486</v>
      </c>
      <c r="L13" s="102" t="s">
        <v>534</v>
      </c>
      <c r="M13" s="101"/>
      <c r="N13" s="101"/>
      <c r="O13" s="101"/>
      <c r="P13" s="101"/>
      <c r="Q13" s="101"/>
      <c r="R13" s="101" t="s">
        <v>535</v>
      </c>
      <c r="S13" s="103" t="s">
        <v>536</v>
      </c>
      <c r="T13" s="101" t="s">
        <v>537</v>
      </c>
      <c r="U13" s="108"/>
      <c r="V13" s="101" t="s">
        <v>538</v>
      </c>
      <c r="W13" s="108"/>
      <c r="X13" s="101"/>
      <c r="Y13" s="101" t="s">
        <v>539</v>
      </c>
      <c r="Z13" s="106"/>
      <c r="AA13" s="108"/>
      <c r="AB13" s="108"/>
      <c r="AC13" s="101" t="s">
        <v>540</v>
      </c>
      <c r="AD13" s="101" t="s">
        <v>541</v>
      </c>
      <c r="AE13" s="108"/>
      <c r="AF13" s="108"/>
      <c r="AG13" s="104" t="s">
        <v>542</v>
      </c>
      <c r="AH13" s="104" t="s">
        <v>543</v>
      </c>
      <c r="AI13" s="109"/>
      <c r="AJ13" s="108"/>
      <c r="AK13" s="104" t="s">
        <v>544</v>
      </c>
      <c r="AL13" s="105" t="s">
        <v>545</v>
      </c>
      <c r="AM13" s="106" t="s">
        <v>546</v>
      </c>
      <c r="AN13" s="107"/>
    </row>
    <row r="14" spans="1:40" ht="81">
      <c r="A14" s="101"/>
      <c r="B14" s="101" t="s">
        <v>390</v>
      </c>
      <c r="C14" s="101"/>
      <c r="D14" s="101"/>
      <c r="E14" s="101" t="s">
        <v>390</v>
      </c>
      <c r="F14" s="101"/>
      <c r="G14" s="101" t="s">
        <v>547</v>
      </c>
      <c r="H14" s="101" t="s">
        <v>548</v>
      </c>
      <c r="I14" s="101"/>
      <c r="J14" s="101"/>
      <c r="K14" s="101"/>
      <c r="L14" s="102" t="s">
        <v>549</v>
      </c>
      <c r="M14" s="101"/>
      <c r="N14" s="101"/>
      <c r="O14" s="101"/>
      <c r="P14" s="101"/>
      <c r="Q14" s="101"/>
      <c r="R14" s="101"/>
      <c r="S14" s="103" t="s">
        <v>550</v>
      </c>
      <c r="T14" s="101" t="s">
        <v>246</v>
      </c>
      <c r="U14" s="108"/>
      <c r="V14" s="101" t="s">
        <v>551</v>
      </c>
      <c r="W14" s="108"/>
      <c r="X14" s="108"/>
      <c r="Y14" s="101" t="s">
        <v>552</v>
      </c>
      <c r="Z14" s="106"/>
      <c r="AA14" s="108"/>
      <c r="AB14" s="108"/>
      <c r="AC14" s="101" t="s">
        <v>553</v>
      </c>
      <c r="AD14" s="101" t="s">
        <v>486</v>
      </c>
      <c r="AE14" s="108"/>
      <c r="AF14" s="108"/>
      <c r="AG14" s="104" t="s">
        <v>554</v>
      </c>
      <c r="AH14" s="104" t="s">
        <v>555</v>
      </c>
      <c r="AI14" s="109"/>
      <c r="AJ14" s="108"/>
      <c r="AK14" s="109"/>
      <c r="AL14" s="105" t="s">
        <v>556</v>
      </c>
      <c r="AM14" s="106" t="s">
        <v>557</v>
      </c>
      <c r="AN14" s="107"/>
    </row>
    <row r="15" spans="1:40" ht="67.5">
      <c r="A15" s="101"/>
      <c r="B15" s="101" t="s">
        <v>426</v>
      </c>
      <c r="C15" s="101"/>
      <c r="D15" s="101"/>
      <c r="E15" s="101" t="s">
        <v>423</v>
      </c>
      <c r="F15" s="101"/>
      <c r="G15" s="101" t="s">
        <v>558</v>
      </c>
      <c r="H15" s="101"/>
      <c r="I15" s="101"/>
      <c r="J15" s="101"/>
      <c r="K15" s="101"/>
      <c r="L15" s="102" t="s">
        <v>559</v>
      </c>
      <c r="M15" s="101"/>
      <c r="N15" s="101"/>
      <c r="O15" s="101"/>
      <c r="P15" s="101"/>
      <c r="Q15" s="101"/>
      <c r="R15" s="101"/>
      <c r="S15" s="103" t="s">
        <v>560</v>
      </c>
      <c r="T15" s="101" t="s">
        <v>498</v>
      </c>
      <c r="U15" s="108"/>
      <c r="V15" s="101" t="s">
        <v>561</v>
      </c>
      <c r="W15" s="108"/>
      <c r="X15" s="108"/>
      <c r="Y15" s="101" t="s">
        <v>562</v>
      </c>
      <c r="Z15" s="106"/>
      <c r="AA15" s="108"/>
      <c r="AB15" s="108"/>
      <c r="AC15" s="108"/>
      <c r="AD15" s="108"/>
      <c r="AE15" s="108"/>
      <c r="AF15" s="108"/>
      <c r="AG15" s="104" t="s">
        <v>563</v>
      </c>
      <c r="AH15" s="104" t="s">
        <v>564</v>
      </c>
      <c r="AI15" s="109"/>
      <c r="AJ15" s="108"/>
      <c r="AK15" s="109"/>
      <c r="AL15" s="105" t="s">
        <v>565</v>
      </c>
      <c r="AM15" s="107"/>
      <c r="AN15" s="107"/>
    </row>
    <row r="16" spans="1:40" ht="67.5">
      <c r="A16" s="101"/>
      <c r="B16" s="101" t="s">
        <v>458</v>
      </c>
      <c r="C16" s="101"/>
      <c r="D16" s="101"/>
      <c r="E16" s="101" t="s">
        <v>455</v>
      </c>
      <c r="F16" s="101"/>
      <c r="G16" s="101" t="s">
        <v>566</v>
      </c>
      <c r="H16" s="101"/>
      <c r="I16" s="101"/>
      <c r="J16" s="101"/>
      <c r="K16" s="101"/>
      <c r="L16" s="102" t="s">
        <v>567</v>
      </c>
      <c r="M16" s="101"/>
      <c r="N16" s="101"/>
      <c r="O16" s="101"/>
      <c r="P16" s="101"/>
      <c r="Q16" s="101"/>
      <c r="R16" s="101"/>
      <c r="S16" s="103" t="s">
        <v>568</v>
      </c>
      <c r="T16" s="101" t="s">
        <v>569</v>
      </c>
      <c r="U16" s="108"/>
      <c r="V16" s="101" t="s">
        <v>570</v>
      </c>
      <c r="W16" s="108"/>
      <c r="X16" s="108"/>
      <c r="Y16" s="101" t="s">
        <v>571</v>
      </c>
      <c r="Z16" s="106"/>
      <c r="AA16" s="108"/>
      <c r="AB16" s="108"/>
      <c r="AC16" s="108"/>
      <c r="AD16" s="108"/>
      <c r="AE16" s="108"/>
      <c r="AF16" s="108"/>
      <c r="AG16" s="104" t="s">
        <v>572</v>
      </c>
      <c r="AH16" s="104" t="s">
        <v>573</v>
      </c>
      <c r="AI16" s="109"/>
      <c r="AJ16" s="108"/>
      <c r="AK16" s="109"/>
      <c r="AL16" s="105" t="s">
        <v>574</v>
      </c>
      <c r="AM16" s="107"/>
      <c r="AN16" s="107"/>
    </row>
    <row r="17" spans="1:40" ht="72.5">
      <c r="A17" s="101"/>
      <c r="B17" s="101" t="s">
        <v>478</v>
      </c>
      <c r="C17" s="101"/>
      <c r="D17" s="101"/>
      <c r="E17" s="101" t="s">
        <v>478</v>
      </c>
      <c r="F17" s="101"/>
      <c r="G17" s="101" t="s">
        <v>575</v>
      </c>
      <c r="H17" s="101"/>
      <c r="I17" s="101"/>
      <c r="J17" s="101"/>
      <c r="K17" s="101"/>
      <c r="L17" s="102" t="s">
        <v>576</v>
      </c>
      <c r="M17" s="101"/>
      <c r="N17" s="101"/>
      <c r="O17" s="101"/>
      <c r="P17" s="101"/>
      <c r="Q17" s="101"/>
      <c r="R17" s="101"/>
      <c r="S17" s="103" t="s">
        <v>577</v>
      </c>
      <c r="T17" s="101" t="s">
        <v>578</v>
      </c>
      <c r="U17" s="108"/>
      <c r="V17" s="101" t="s">
        <v>579</v>
      </c>
      <c r="W17" s="108"/>
      <c r="X17" s="108"/>
      <c r="Y17" s="101" t="s">
        <v>580</v>
      </c>
      <c r="Z17" s="106"/>
      <c r="AA17" s="108"/>
      <c r="AB17" s="108"/>
      <c r="AC17" s="108"/>
      <c r="AD17" s="108"/>
      <c r="AE17" s="108"/>
      <c r="AF17" s="108"/>
      <c r="AG17" s="104" t="s">
        <v>581</v>
      </c>
      <c r="AH17" s="104" t="s">
        <v>582</v>
      </c>
      <c r="AI17" s="109"/>
      <c r="AJ17" s="108"/>
      <c r="AK17" s="109"/>
      <c r="AL17" s="105" t="s">
        <v>583</v>
      </c>
      <c r="AM17" s="107"/>
      <c r="AN17" s="107"/>
    </row>
    <row r="18" spans="1:40" ht="54">
      <c r="A18" s="101"/>
      <c r="B18" s="101" t="s">
        <v>511</v>
      </c>
      <c r="C18" s="101"/>
      <c r="D18" s="101"/>
      <c r="E18" s="101" t="s">
        <v>511</v>
      </c>
      <c r="F18" s="101"/>
      <c r="G18" s="101" t="s">
        <v>584</v>
      </c>
      <c r="H18" s="101"/>
      <c r="I18" s="101"/>
      <c r="J18" s="101"/>
      <c r="K18" s="101"/>
      <c r="L18" s="102" t="s">
        <v>585</v>
      </c>
      <c r="M18" s="101"/>
      <c r="N18" s="101"/>
      <c r="O18" s="101"/>
      <c r="P18" s="101"/>
      <c r="Q18" s="101"/>
      <c r="R18" s="101"/>
      <c r="S18" s="103" t="s">
        <v>586</v>
      </c>
      <c r="T18" s="101" t="s">
        <v>486</v>
      </c>
      <c r="U18" s="108"/>
      <c r="V18" s="101" t="s">
        <v>587</v>
      </c>
      <c r="W18" s="108"/>
      <c r="X18" s="108"/>
      <c r="Y18" s="101" t="s">
        <v>588</v>
      </c>
      <c r="Z18" s="106"/>
      <c r="AA18" s="108"/>
      <c r="AB18" s="108"/>
      <c r="AC18" s="108"/>
      <c r="AD18" s="108"/>
      <c r="AE18" s="108"/>
      <c r="AF18" s="108"/>
      <c r="AG18" s="104" t="s">
        <v>589</v>
      </c>
      <c r="AH18" s="104" t="s">
        <v>590</v>
      </c>
      <c r="AI18" s="109"/>
      <c r="AJ18" s="108"/>
      <c r="AK18" s="109"/>
      <c r="AL18" s="105" t="s">
        <v>591</v>
      </c>
      <c r="AM18" s="107"/>
      <c r="AN18" s="107"/>
    </row>
    <row r="19" spans="1:40" ht="58">
      <c r="A19" s="101"/>
      <c r="B19" s="101"/>
      <c r="C19" s="101"/>
      <c r="D19" s="101"/>
      <c r="E19" s="101"/>
      <c r="F19" s="101"/>
      <c r="G19" s="101" t="s">
        <v>592</v>
      </c>
      <c r="H19" s="101"/>
      <c r="I19" s="101"/>
      <c r="J19" s="101"/>
      <c r="K19" s="101"/>
      <c r="L19" s="102" t="s">
        <v>593</v>
      </c>
      <c r="M19" s="101"/>
      <c r="N19" s="101"/>
      <c r="O19" s="101"/>
      <c r="P19" s="101"/>
      <c r="Q19" s="101"/>
      <c r="R19" s="101"/>
      <c r="S19" s="103" t="s">
        <v>594</v>
      </c>
      <c r="T19" s="101" t="s">
        <v>595</v>
      </c>
      <c r="U19" s="108"/>
      <c r="V19" s="101" t="s">
        <v>596</v>
      </c>
      <c r="W19" s="108"/>
      <c r="X19" s="108"/>
      <c r="Y19" s="101" t="s">
        <v>597</v>
      </c>
      <c r="Z19" s="106"/>
      <c r="AA19" s="108"/>
      <c r="AB19" s="108"/>
      <c r="AC19" s="108"/>
      <c r="AD19" s="108"/>
      <c r="AE19" s="108"/>
      <c r="AF19" s="108"/>
      <c r="AG19" s="104" t="s">
        <v>598</v>
      </c>
      <c r="AH19" s="104" t="s">
        <v>599</v>
      </c>
      <c r="AI19" s="109"/>
      <c r="AJ19" s="108"/>
      <c r="AK19" s="109"/>
      <c r="AL19" s="105" t="s">
        <v>600</v>
      </c>
      <c r="AM19" s="107"/>
      <c r="AN19" s="107"/>
    </row>
    <row r="20" spans="1:40" ht="54">
      <c r="A20" s="101"/>
      <c r="B20" s="101"/>
      <c r="C20" s="101"/>
      <c r="D20" s="101"/>
      <c r="E20" s="101"/>
      <c r="F20" s="101"/>
      <c r="G20" s="101" t="s">
        <v>601</v>
      </c>
      <c r="H20" s="101"/>
      <c r="I20" s="101"/>
      <c r="J20" s="101"/>
      <c r="K20" s="101"/>
      <c r="L20" s="102" t="s">
        <v>602</v>
      </c>
      <c r="M20" s="101"/>
      <c r="N20" s="101"/>
      <c r="O20" s="101"/>
      <c r="P20" s="101"/>
      <c r="Q20" s="101"/>
      <c r="R20" s="101"/>
      <c r="S20" s="103" t="s">
        <v>603</v>
      </c>
      <c r="T20" s="101"/>
      <c r="U20" s="108"/>
      <c r="V20" s="101" t="s">
        <v>604</v>
      </c>
      <c r="W20" s="108"/>
      <c r="X20" s="108"/>
      <c r="Y20" s="101" t="s">
        <v>605</v>
      </c>
      <c r="Z20" s="106"/>
      <c r="AA20" s="108"/>
      <c r="AB20" s="108"/>
      <c r="AC20" s="108"/>
      <c r="AD20" s="108"/>
      <c r="AE20" s="108"/>
      <c r="AF20" s="108"/>
      <c r="AG20" s="104" t="s">
        <v>606</v>
      </c>
      <c r="AH20" s="104" t="s">
        <v>607</v>
      </c>
      <c r="AI20" s="109"/>
      <c r="AJ20" s="108"/>
      <c r="AK20" s="109"/>
      <c r="AL20" s="105" t="s">
        <v>608</v>
      </c>
      <c r="AM20" s="107"/>
      <c r="AN20" s="107"/>
    </row>
    <row r="21" spans="1:40" ht="54">
      <c r="A21" s="101"/>
      <c r="B21" s="101"/>
      <c r="C21" s="101"/>
      <c r="D21" s="101"/>
      <c r="E21" s="101"/>
      <c r="F21" s="101"/>
      <c r="G21" s="101" t="s">
        <v>609</v>
      </c>
      <c r="H21" s="101"/>
      <c r="I21" s="101"/>
      <c r="J21" s="101"/>
      <c r="K21" s="101"/>
      <c r="L21" s="102" t="s">
        <v>610</v>
      </c>
      <c r="M21" s="101"/>
      <c r="N21" s="101"/>
      <c r="O21" s="101"/>
      <c r="P21" s="101"/>
      <c r="Q21" s="101"/>
      <c r="R21" s="101"/>
      <c r="S21" s="103" t="s">
        <v>611</v>
      </c>
      <c r="T21" s="108"/>
      <c r="U21" s="108"/>
      <c r="V21" s="101" t="s">
        <v>612</v>
      </c>
      <c r="W21" s="108"/>
      <c r="X21" s="108"/>
      <c r="Y21" s="101"/>
      <c r="Z21" s="106"/>
      <c r="AA21" s="108"/>
      <c r="AB21" s="108"/>
      <c r="AC21" s="108"/>
      <c r="AD21" s="108"/>
      <c r="AE21" s="108"/>
      <c r="AF21" s="108"/>
      <c r="AG21" s="104" t="s">
        <v>613</v>
      </c>
      <c r="AH21" s="104" t="s">
        <v>614</v>
      </c>
      <c r="AI21" s="109"/>
      <c r="AJ21" s="108"/>
      <c r="AK21" s="109"/>
      <c r="AL21" s="105" t="s">
        <v>615</v>
      </c>
      <c r="AM21" s="107"/>
      <c r="AN21" s="107"/>
    </row>
    <row r="22" spans="1:40" ht="72.5">
      <c r="A22" s="101"/>
      <c r="B22" s="101"/>
      <c r="C22" s="101"/>
      <c r="D22" s="101"/>
      <c r="E22" s="101"/>
      <c r="F22" s="101"/>
      <c r="G22" s="101" t="s">
        <v>616</v>
      </c>
      <c r="H22" s="101"/>
      <c r="I22" s="101"/>
      <c r="J22" s="101"/>
      <c r="K22" s="101"/>
      <c r="L22" s="102" t="s">
        <v>617</v>
      </c>
      <c r="M22" s="101"/>
      <c r="N22" s="101"/>
      <c r="O22" s="101"/>
      <c r="P22" s="101"/>
      <c r="Q22" s="101"/>
      <c r="R22" s="101"/>
      <c r="S22" s="103" t="s">
        <v>618</v>
      </c>
      <c r="T22" s="108"/>
      <c r="U22" s="108"/>
      <c r="V22" s="101" t="s">
        <v>619</v>
      </c>
      <c r="W22" s="108"/>
      <c r="X22" s="108"/>
      <c r="Y22" s="101"/>
      <c r="Z22" s="106"/>
      <c r="AA22" s="108"/>
      <c r="AB22" s="108"/>
      <c r="AC22" s="108"/>
      <c r="AD22" s="108"/>
      <c r="AE22" s="108"/>
      <c r="AF22" s="108"/>
      <c r="AG22" s="104" t="s">
        <v>620</v>
      </c>
      <c r="AH22" s="104" t="s">
        <v>621</v>
      </c>
      <c r="AI22" s="109"/>
      <c r="AJ22" s="108"/>
      <c r="AK22" s="109"/>
      <c r="AL22" s="105" t="s">
        <v>544</v>
      </c>
      <c r="AM22" s="107"/>
      <c r="AN22" s="107"/>
    </row>
    <row r="23" spans="1:40" ht="87">
      <c r="A23" s="101"/>
      <c r="B23" s="101"/>
      <c r="C23" s="101"/>
      <c r="D23" s="101"/>
      <c r="E23" s="101"/>
      <c r="F23" s="101"/>
      <c r="G23" s="101" t="s">
        <v>622</v>
      </c>
      <c r="H23" s="101"/>
      <c r="I23" s="101"/>
      <c r="J23" s="101"/>
      <c r="K23" s="101"/>
      <c r="L23" s="102" t="s">
        <v>623</v>
      </c>
      <c r="M23" s="101"/>
      <c r="N23" s="101"/>
      <c r="O23" s="101"/>
      <c r="P23" s="101"/>
      <c r="Q23" s="101"/>
      <c r="R23" s="101"/>
      <c r="S23" s="103" t="s">
        <v>624</v>
      </c>
      <c r="T23" s="108"/>
      <c r="U23" s="108"/>
      <c r="V23" s="101" t="s">
        <v>625</v>
      </c>
      <c r="W23" s="108"/>
      <c r="X23" s="108"/>
      <c r="Y23" s="101"/>
      <c r="Z23" s="106"/>
      <c r="AA23" s="108"/>
      <c r="AB23" s="108"/>
      <c r="AC23" s="108"/>
      <c r="AD23" s="108"/>
      <c r="AE23" s="108"/>
      <c r="AF23" s="108"/>
      <c r="AG23" s="104" t="s">
        <v>626</v>
      </c>
      <c r="AH23" s="104" t="s">
        <v>627</v>
      </c>
      <c r="AI23" s="109"/>
      <c r="AJ23" s="108"/>
      <c r="AK23" s="109"/>
      <c r="AL23" s="105" t="s">
        <v>628</v>
      </c>
      <c r="AM23" s="107"/>
      <c r="AN23" s="107"/>
    </row>
    <row r="24" spans="1:40" ht="40.5">
      <c r="A24" s="101"/>
      <c r="B24" s="101"/>
      <c r="C24" s="101"/>
      <c r="D24" s="101"/>
      <c r="E24" s="101"/>
      <c r="F24" s="101"/>
      <c r="G24" s="101" t="s">
        <v>629</v>
      </c>
      <c r="H24" s="101"/>
      <c r="I24" s="101"/>
      <c r="J24" s="101"/>
      <c r="K24" s="101"/>
      <c r="L24" s="102" t="s">
        <v>630</v>
      </c>
      <c r="M24" s="101"/>
      <c r="N24" s="101"/>
      <c r="O24" s="101"/>
      <c r="P24" s="101"/>
      <c r="Q24" s="101"/>
      <c r="R24" s="101"/>
      <c r="S24" s="103" t="s">
        <v>631</v>
      </c>
      <c r="T24" s="108"/>
      <c r="U24" s="108"/>
      <c r="V24" s="101" t="s">
        <v>632</v>
      </c>
      <c r="W24" s="108"/>
      <c r="X24" s="108"/>
      <c r="Y24" s="101"/>
      <c r="Z24" s="106"/>
      <c r="AA24" s="108"/>
      <c r="AB24" s="108"/>
      <c r="AC24" s="108"/>
      <c r="AD24" s="108"/>
      <c r="AE24" s="108"/>
      <c r="AF24" s="108"/>
      <c r="AG24" s="109"/>
      <c r="AH24" s="104" t="s">
        <v>633</v>
      </c>
      <c r="AI24" s="109"/>
      <c r="AJ24" s="108"/>
      <c r="AK24" s="109"/>
      <c r="AL24" s="110"/>
      <c r="AM24" s="107"/>
      <c r="AN24" s="107"/>
    </row>
    <row r="25" spans="1:40" ht="58">
      <c r="A25" s="101"/>
      <c r="B25" s="101"/>
      <c r="C25" s="101"/>
      <c r="D25" s="101"/>
      <c r="E25" s="101"/>
      <c r="F25" s="101"/>
      <c r="G25" s="101" t="s">
        <v>634</v>
      </c>
      <c r="H25" s="101"/>
      <c r="I25" s="101"/>
      <c r="J25" s="101"/>
      <c r="K25" s="101"/>
      <c r="L25" s="102" t="s">
        <v>635</v>
      </c>
      <c r="M25" s="101"/>
      <c r="N25" s="101"/>
      <c r="O25" s="101"/>
      <c r="P25" s="101"/>
      <c r="Q25" s="101"/>
      <c r="R25" s="101"/>
      <c r="S25" s="103" t="s">
        <v>636</v>
      </c>
      <c r="T25" s="108"/>
      <c r="U25" s="108"/>
      <c r="V25" s="101" t="s">
        <v>637</v>
      </c>
      <c r="W25" s="108"/>
      <c r="X25" s="108"/>
      <c r="Y25" s="101"/>
      <c r="Z25" s="106"/>
      <c r="AA25" s="108"/>
      <c r="AB25" s="108"/>
      <c r="AC25" s="108"/>
      <c r="AD25" s="108"/>
      <c r="AE25" s="108"/>
      <c r="AF25" s="108"/>
      <c r="AG25" s="109"/>
      <c r="AH25" s="104" t="s">
        <v>638</v>
      </c>
      <c r="AI25" s="109"/>
      <c r="AJ25" s="108"/>
      <c r="AK25" s="108"/>
      <c r="AL25" s="110"/>
      <c r="AM25" s="107"/>
      <c r="AN25" s="107"/>
    </row>
    <row r="26" spans="1:40" ht="54">
      <c r="A26" s="101"/>
      <c r="B26" s="101"/>
      <c r="C26" s="101"/>
      <c r="D26" s="101"/>
      <c r="E26" s="101"/>
      <c r="F26" s="101"/>
      <c r="G26" s="101" t="s">
        <v>639</v>
      </c>
      <c r="H26" s="101"/>
      <c r="I26" s="101"/>
      <c r="J26" s="101"/>
      <c r="K26" s="101"/>
      <c r="L26" s="102" t="s">
        <v>640</v>
      </c>
      <c r="M26" s="101"/>
      <c r="N26" s="101"/>
      <c r="O26" s="101"/>
      <c r="P26" s="101"/>
      <c r="Q26" s="101"/>
      <c r="R26" s="101"/>
      <c r="S26" s="103" t="s">
        <v>641</v>
      </c>
      <c r="T26" s="108"/>
      <c r="U26" s="108"/>
      <c r="V26" s="101" t="s">
        <v>642</v>
      </c>
      <c r="W26" s="108"/>
      <c r="X26" s="108"/>
      <c r="Y26" s="101"/>
      <c r="Z26" s="106"/>
      <c r="AA26" s="108"/>
      <c r="AB26" s="108"/>
      <c r="AC26" s="108"/>
      <c r="AD26" s="108"/>
      <c r="AE26" s="108"/>
      <c r="AF26" s="108"/>
      <c r="AG26" s="109"/>
      <c r="AH26" s="104" t="s">
        <v>643</v>
      </c>
      <c r="AI26" s="109"/>
      <c r="AJ26" s="108"/>
      <c r="AK26" s="108"/>
      <c r="AL26" s="110"/>
      <c r="AM26" s="107"/>
      <c r="AN26" s="107"/>
    </row>
    <row r="27" spans="1:40" ht="94.5">
      <c r="A27" s="101"/>
      <c r="B27" s="101"/>
      <c r="C27" s="101"/>
      <c r="D27" s="101"/>
      <c r="E27" s="101"/>
      <c r="F27" s="101"/>
      <c r="G27" s="101" t="s">
        <v>644</v>
      </c>
      <c r="H27" s="101"/>
      <c r="I27" s="101"/>
      <c r="J27" s="101"/>
      <c r="K27" s="101"/>
      <c r="L27" s="102" t="s">
        <v>645</v>
      </c>
      <c r="M27" s="101"/>
      <c r="N27" s="101"/>
      <c r="O27" s="101"/>
      <c r="P27" s="101"/>
      <c r="Q27" s="101"/>
      <c r="R27" s="101"/>
      <c r="S27" s="103" t="s">
        <v>646</v>
      </c>
      <c r="T27" s="108"/>
      <c r="U27" s="108"/>
      <c r="V27" s="101" t="s">
        <v>647</v>
      </c>
      <c r="W27" s="108"/>
      <c r="X27" s="108"/>
      <c r="Y27" s="101"/>
      <c r="Z27" s="106"/>
      <c r="AA27" s="108"/>
      <c r="AB27" s="108"/>
      <c r="AC27" s="108"/>
      <c r="AD27" s="108"/>
      <c r="AE27" s="108"/>
      <c r="AF27" s="108"/>
      <c r="AG27" s="109"/>
      <c r="AH27" s="104" t="s">
        <v>648</v>
      </c>
      <c r="AI27" s="109"/>
      <c r="AJ27" s="108"/>
      <c r="AK27" s="108"/>
      <c r="AL27" s="110"/>
      <c r="AM27" s="107"/>
      <c r="AN27" s="107"/>
    </row>
    <row r="28" spans="1:40" ht="67.5">
      <c r="A28" s="101"/>
      <c r="B28" s="101"/>
      <c r="C28" s="101"/>
      <c r="D28" s="101"/>
      <c r="E28" s="101"/>
      <c r="F28" s="101"/>
      <c r="G28" s="101" t="s">
        <v>649</v>
      </c>
      <c r="H28" s="101"/>
      <c r="I28" s="101"/>
      <c r="J28" s="101"/>
      <c r="K28" s="101"/>
      <c r="L28" s="102" t="s">
        <v>650</v>
      </c>
      <c r="M28" s="101"/>
      <c r="N28" s="101"/>
      <c r="O28" s="101"/>
      <c r="P28" s="101"/>
      <c r="Q28" s="101"/>
      <c r="R28" s="101"/>
      <c r="S28" s="103" t="s">
        <v>651</v>
      </c>
      <c r="T28" s="108"/>
      <c r="U28" s="108"/>
      <c r="V28" s="101" t="s">
        <v>652</v>
      </c>
      <c r="W28" s="108"/>
      <c r="X28" s="108"/>
      <c r="Y28" s="101"/>
      <c r="Z28" s="106"/>
      <c r="AA28" s="108"/>
      <c r="AB28" s="108"/>
      <c r="AC28" s="108"/>
      <c r="AD28" s="108"/>
      <c r="AE28" s="108"/>
      <c r="AF28" s="108"/>
      <c r="AG28" s="109"/>
      <c r="AH28" s="104" t="s">
        <v>653</v>
      </c>
      <c r="AI28" s="109"/>
      <c r="AJ28" s="108"/>
      <c r="AK28" s="108"/>
      <c r="AL28" s="110"/>
      <c r="AM28" s="107"/>
      <c r="AN28" s="107"/>
    </row>
    <row r="29" spans="1:40" ht="54">
      <c r="A29" s="101"/>
      <c r="B29" s="101"/>
      <c r="C29" s="101"/>
      <c r="D29" s="101"/>
      <c r="E29" s="101"/>
      <c r="F29" s="101"/>
      <c r="G29" s="101" t="s">
        <v>654</v>
      </c>
      <c r="H29" s="101"/>
      <c r="I29" s="101"/>
      <c r="J29" s="101"/>
      <c r="K29" s="101"/>
      <c r="L29" s="102" t="s">
        <v>655</v>
      </c>
      <c r="M29" s="101"/>
      <c r="N29" s="101"/>
      <c r="O29" s="101"/>
      <c r="P29" s="101"/>
      <c r="Q29" s="101"/>
      <c r="R29" s="101"/>
      <c r="S29" s="103" t="s">
        <v>656</v>
      </c>
      <c r="T29" s="108"/>
      <c r="U29" s="108"/>
      <c r="V29" s="101" t="s">
        <v>657</v>
      </c>
      <c r="W29" s="108"/>
      <c r="X29" s="108"/>
      <c r="Y29" s="101"/>
      <c r="Z29" s="106"/>
      <c r="AA29" s="108"/>
      <c r="AB29" s="108"/>
      <c r="AC29" s="108"/>
      <c r="AD29" s="108"/>
      <c r="AE29" s="108"/>
      <c r="AF29" s="108"/>
      <c r="AG29" s="109"/>
      <c r="AH29" s="104" t="s">
        <v>658</v>
      </c>
      <c r="AI29" s="109"/>
      <c r="AJ29" s="108"/>
      <c r="AK29" s="108"/>
      <c r="AL29" s="110"/>
      <c r="AM29" s="107"/>
      <c r="AN29" s="107"/>
    </row>
    <row r="30" spans="1:40" ht="67.5">
      <c r="A30" s="101"/>
      <c r="B30" s="101"/>
      <c r="C30" s="101"/>
      <c r="D30" s="101"/>
      <c r="E30" s="101"/>
      <c r="F30" s="101"/>
      <c r="G30" s="101" t="s">
        <v>659</v>
      </c>
      <c r="H30" s="101"/>
      <c r="I30" s="101"/>
      <c r="J30" s="101"/>
      <c r="K30" s="101"/>
      <c r="L30" s="102" t="s">
        <v>660</v>
      </c>
      <c r="M30" s="101"/>
      <c r="N30" s="101"/>
      <c r="O30" s="101"/>
      <c r="P30" s="101"/>
      <c r="Q30" s="101"/>
      <c r="R30" s="101"/>
      <c r="S30" s="103" t="s">
        <v>661</v>
      </c>
      <c r="T30" s="108"/>
      <c r="U30" s="108"/>
      <c r="V30" s="101" t="s">
        <v>662</v>
      </c>
      <c r="W30" s="108"/>
      <c r="X30" s="108"/>
      <c r="Y30" s="101"/>
      <c r="Z30" s="106"/>
      <c r="AA30" s="108"/>
      <c r="AB30" s="108"/>
      <c r="AC30" s="108"/>
      <c r="AD30" s="108"/>
      <c r="AE30" s="108"/>
      <c r="AF30" s="108"/>
      <c r="AG30" s="109"/>
      <c r="AH30" s="104" t="s">
        <v>663</v>
      </c>
      <c r="AI30" s="109"/>
      <c r="AJ30" s="108"/>
      <c r="AK30" s="108"/>
      <c r="AL30" s="110"/>
      <c r="AM30" s="107"/>
      <c r="AN30" s="107"/>
    </row>
    <row r="31" spans="1:40" ht="40.5">
      <c r="A31" s="101"/>
      <c r="B31" s="101"/>
      <c r="C31" s="101"/>
      <c r="D31" s="101"/>
      <c r="E31" s="101"/>
      <c r="F31" s="101"/>
      <c r="G31" s="101" t="s">
        <v>664</v>
      </c>
      <c r="H31" s="101"/>
      <c r="I31" s="101"/>
      <c r="J31" s="101"/>
      <c r="K31" s="101"/>
      <c r="L31" s="102" t="s">
        <v>665</v>
      </c>
      <c r="M31" s="101"/>
      <c r="N31" s="101"/>
      <c r="O31" s="101"/>
      <c r="P31" s="101"/>
      <c r="Q31" s="101"/>
      <c r="R31" s="101"/>
      <c r="S31" s="103" t="s">
        <v>666</v>
      </c>
      <c r="T31" s="108"/>
      <c r="U31" s="108"/>
      <c r="V31" s="101"/>
      <c r="W31" s="108"/>
      <c r="X31" s="108"/>
      <c r="Y31" s="101"/>
      <c r="Z31" s="106"/>
      <c r="AA31" s="108"/>
      <c r="AB31" s="108"/>
      <c r="AC31" s="108"/>
      <c r="AD31" s="108"/>
      <c r="AE31" s="108"/>
      <c r="AF31" s="108"/>
      <c r="AG31" s="109"/>
      <c r="AH31" s="104" t="s">
        <v>667</v>
      </c>
      <c r="AI31" s="109"/>
      <c r="AJ31" s="108"/>
      <c r="AK31" s="108"/>
      <c r="AL31" s="110"/>
      <c r="AM31" s="107"/>
      <c r="AN31" s="107"/>
    </row>
    <row r="32" spans="1:40" ht="27">
      <c r="A32" s="101"/>
      <c r="B32" s="101"/>
      <c r="C32" s="101"/>
      <c r="D32" s="101"/>
      <c r="E32" s="101"/>
      <c r="F32" s="101"/>
      <c r="G32" s="101" t="s">
        <v>668</v>
      </c>
      <c r="H32" s="101"/>
      <c r="I32" s="101"/>
      <c r="J32" s="101"/>
      <c r="K32" s="101"/>
      <c r="L32" s="102" t="s">
        <v>669</v>
      </c>
      <c r="M32" s="101"/>
      <c r="N32" s="101"/>
      <c r="O32" s="101"/>
      <c r="P32" s="101"/>
      <c r="Q32" s="101"/>
      <c r="R32" s="101"/>
      <c r="S32" s="103" t="s">
        <v>670</v>
      </c>
      <c r="T32" s="108"/>
      <c r="U32" s="108"/>
      <c r="V32" s="101"/>
      <c r="W32" s="108"/>
      <c r="X32" s="108"/>
      <c r="Y32" s="101"/>
      <c r="Z32" s="106"/>
      <c r="AA32" s="108"/>
      <c r="AB32" s="108"/>
      <c r="AC32" s="108"/>
      <c r="AD32" s="108"/>
      <c r="AE32" s="108"/>
      <c r="AF32" s="108"/>
      <c r="AG32" s="109"/>
      <c r="AH32" s="104" t="s">
        <v>671</v>
      </c>
      <c r="AI32" s="109"/>
      <c r="AJ32" s="108"/>
      <c r="AK32" s="108"/>
      <c r="AL32" s="110"/>
      <c r="AM32" s="107"/>
      <c r="AN32" s="107"/>
    </row>
    <row r="33" spans="1:40" ht="43.5">
      <c r="A33" s="101"/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2" t="s">
        <v>672</v>
      </c>
      <c r="M33" s="101"/>
      <c r="N33" s="101"/>
      <c r="O33" s="101"/>
      <c r="P33" s="101"/>
      <c r="Q33" s="101"/>
      <c r="R33" s="101"/>
      <c r="S33" s="103" t="s">
        <v>673</v>
      </c>
      <c r="T33" s="108"/>
      <c r="U33" s="108"/>
      <c r="V33" s="101"/>
      <c r="W33" s="108"/>
      <c r="X33" s="108"/>
      <c r="Y33" s="101"/>
      <c r="Z33" s="106"/>
      <c r="AA33" s="108"/>
      <c r="AB33" s="108"/>
      <c r="AC33" s="108"/>
      <c r="AD33" s="108"/>
      <c r="AE33" s="108"/>
      <c r="AF33" s="108"/>
      <c r="AG33" s="109"/>
      <c r="AH33" s="104" t="s">
        <v>674</v>
      </c>
      <c r="AI33" s="109"/>
      <c r="AJ33" s="108"/>
      <c r="AK33" s="108"/>
      <c r="AL33" s="110"/>
      <c r="AM33" s="107"/>
      <c r="AN33" s="107"/>
    </row>
    <row r="34" spans="1:40" ht="43.5">
      <c r="A34" s="101"/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2" t="s">
        <v>675</v>
      </c>
      <c r="M34" s="101"/>
      <c r="N34" s="101"/>
      <c r="O34" s="101"/>
      <c r="P34" s="101"/>
      <c r="Q34" s="101"/>
      <c r="R34" s="101"/>
      <c r="S34" s="103" t="s">
        <v>676</v>
      </c>
      <c r="T34" s="108"/>
      <c r="U34" s="108"/>
      <c r="V34" s="101"/>
      <c r="W34" s="108"/>
      <c r="X34" s="108"/>
      <c r="Y34" s="101"/>
      <c r="Z34" s="106"/>
      <c r="AA34" s="108"/>
      <c r="AB34" s="108"/>
      <c r="AC34" s="108"/>
      <c r="AD34" s="108"/>
      <c r="AE34" s="108"/>
      <c r="AF34" s="108"/>
      <c r="AG34" s="109"/>
      <c r="AH34" s="104" t="s">
        <v>677</v>
      </c>
      <c r="AI34" s="109"/>
      <c r="AJ34" s="108"/>
      <c r="AK34" s="108"/>
      <c r="AL34" s="110"/>
      <c r="AM34" s="107"/>
      <c r="AN34" s="107"/>
    </row>
    <row r="35" spans="1:40" ht="43.5">
      <c r="A35" s="101"/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2" t="s">
        <v>678</v>
      </c>
      <c r="M35" s="101"/>
      <c r="N35" s="101"/>
      <c r="O35" s="101"/>
      <c r="P35" s="101"/>
      <c r="Q35" s="101"/>
      <c r="R35" s="101"/>
      <c r="S35" s="103" t="s">
        <v>679</v>
      </c>
      <c r="T35" s="108"/>
      <c r="U35" s="108"/>
      <c r="V35" s="101"/>
      <c r="W35" s="108"/>
      <c r="X35" s="108"/>
      <c r="Y35" s="101"/>
      <c r="Z35" s="106"/>
      <c r="AA35" s="108"/>
      <c r="AB35" s="108"/>
      <c r="AC35" s="108"/>
      <c r="AD35" s="108"/>
      <c r="AE35" s="108"/>
      <c r="AF35" s="108"/>
      <c r="AG35" s="109"/>
      <c r="AH35" s="104" t="s">
        <v>680</v>
      </c>
      <c r="AI35" s="109"/>
      <c r="AJ35" s="108"/>
      <c r="AK35" s="108"/>
      <c r="AL35" s="110"/>
      <c r="AM35" s="107"/>
      <c r="AN35" s="107"/>
    </row>
    <row r="36" spans="1:40" ht="29">
      <c r="A36" s="101"/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2" t="s">
        <v>681</v>
      </c>
      <c r="M36" s="101"/>
      <c r="N36" s="101"/>
      <c r="O36" s="101"/>
      <c r="P36" s="101"/>
      <c r="Q36" s="101"/>
      <c r="R36" s="101"/>
      <c r="S36" s="103" t="s">
        <v>682</v>
      </c>
      <c r="T36" s="108"/>
      <c r="U36" s="108"/>
      <c r="V36" s="101"/>
      <c r="W36" s="108"/>
      <c r="X36" s="108"/>
      <c r="Y36" s="101"/>
      <c r="Z36" s="106"/>
      <c r="AA36" s="108"/>
      <c r="AB36" s="108"/>
      <c r="AC36" s="108"/>
      <c r="AD36" s="108"/>
      <c r="AE36" s="108"/>
      <c r="AF36" s="108"/>
      <c r="AG36" s="109"/>
      <c r="AH36" s="104" t="s">
        <v>683</v>
      </c>
      <c r="AI36" s="109"/>
      <c r="AJ36" s="108"/>
      <c r="AK36" s="108"/>
      <c r="AL36" s="110"/>
      <c r="AM36" s="107"/>
      <c r="AN36" s="107"/>
    </row>
    <row r="37" spans="1:40" ht="43.5">
      <c r="A37" s="101"/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2" t="s">
        <v>684</v>
      </c>
      <c r="M37" s="101"/>
      <c r="N37" s="101"/>
      <c r="O37" s="101"/>
      <c r="P37" s="101"/>
      <c r="Q37" s="101"/>
      <c r="R37" s="101"/>
      <c r="S37" s="103" t="s">
        <v>685</v>
      </c>
      <c r="T37" s="108"/>
      <c r="U37" s="108"/>
      <c r="V37" s="101"/>
      <c r="W37" s="108"/>
      <c r="X37" s="108"/>
      <c r="Y37" s="101"/>
      <c r="Z37" s="106"/>
      <c r="AA37" s="108"/>
      <c r="AB37" s="108"/>
      <c r="AC37" s="108"/>
      <c r="AD37" s="108"/>
      <c r="AE37" s="108"/>
      <c r="AF37" s="108"/>
      <c r="AG37" s="109"/>
      <c r="AH37" s="104" t="s">
        <v>686</v>
      </c>
      <c r="AI37" s="109"/>
      <c r="AJ37" s="108"/>
      <c r="AK37" s="108"/>
      <c r="AL37" s="110"/>
      <c r="AM37" s="107"/>
      <c r="AN37" s="107"/>
    </row>
    <row r="38" spans="1:40" ht="58">
      <c r="A38" s="101"/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2" t="s">
        <v>687</v>
      </c>
      <c r="M38" s="101"/>
      <c r="N38" s="101"/>
      <c r="O38" s="101"/>
      <c r="P38" s="101"/>
      <c r="Q38" s="101"/>
      <c r="R38" s="101"/>
      <c r="S38" s="103" t="s">
        <v>688</v>
      </c>
      <c r="T38" s="108"/>
      <c r="U38" s="108"/>
      <c r="V38" s="101"/>
      <c r="W38" s="108"/>
      <c r="X38" s="108"/>
      <c r="Y38" s="101"/>
      <c r="Z38" s="106"/>
      <c r="AA38" s="108"/>
      <c r="AB38" s="108"/>
      <c r="AC38" s="108"/>
      <c r="AD38" s="108"/>
      <c r="AE38" s="108"/>
      <c r="AF38" s="108"/>
      <c r="AG38" s="109"/>
      <c r="AH38" s="104" t="s">
        <v>689</v>
      </c>
      <c r="AI38" s="109"/>
      <c r="AJ38" s="108"/>
      <c r="AK38" s="108"/>
      <c r="AL38" s="110"/>
      <c r="AM38" s="107"/>
      <c r="AN38" s="107"/>
    </row>
    <row r="39" spans="1:40" ht="43.5">
      <c r="A39" s="101"/>
      <c r="B39" s="101"/>
      <c r="C39" s="101"/>
      <c r="D39" s="101"/>
      <c r="E39" s="101"/>
      <c r="F39" s="101"/>
      <c r="G39" s="101"/>
      <c r="H39" s="101"/>
      <c r="I39" s="101"/>
      <c r="J39" s="101"/>
      <c r="K39" s="101"/>
      <c r="L39" s="102" t="s">
        <v>690</v>
      </c>
      <c r="M39" s="101"/>
      <c r="N39" s="101"/>
      <c r="O39" s="101"/>
      <c r="P39" s="101"/>
      <c r="Q39" s="101"/>
      <c r="R39" s="101"/>
      <c r="S39" s="103" t="s">
        <v>691</v>
      </c>
      <c r="T39" s="108"/>
      <c r="U39" s="108"/>
      <c r="V39" s="101"/>
      <c r="W39" s="108"/>
      <c r="X39" s="108"/>
      <c r="Y39" s="101"/>
      <c r="Z39" s="106"/>
      <c r="AA39" s="108"/>
      <c r="AB39" s="108"/>
      <c r="AC39" s="108"/>
      <c r="AD39" s="108"/>
      <c r="AE39" s="108"/>
      <c r="AF39" s="108"/>
      <c r="AG39" s="109"/>
      <c r="AH39" s="104" t="s">
        <v>692</v>
      </c>
      <c r="AI39" s="109"/>
      <c r="AJ39" s="108"/>
      <c r="AK39" s="108"/>
      <c r="AL39" s="110"/>
      <c r="AM39" s="107"/>
      <c r="AN39" s="107"/>
    </row>
    <row r="40" spans="1:40" ht="58">
      <c r="A40" s="101"/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2" t="s">
        <v>693</v>
      </c>
      <c r="M40" s="101"/>
      <c r="N40" s="101"/>
      <c r="O40" s="101"/>
      <c r="P40" s="101"/>
      <c r="Q40" s="101"/>
      <c r="R40" s="101"/>
      <c r="S40" s="103" t="s">
        <v>694</v>
      </c>
      <c r="T40" s="108"/>
      <c r="U40" s="108"/>
      <c r="V40" s="101"/>
      <c r="W40" s="108"/>
      <c r="X40" s="108"/>
      <c r="Y40" s="101"/>
      <c r="Z40" s="106"/>
      <c r="AA40" s="108"/>
      <c r="AB40" s="108"/>
      <c r="AC40" s="108"/>
      <c r="AD40" s="108"/>
      <c r="AE40" s="108"/>
      <c r="AF40" s="108"/>
      <c r="AG40" s="109"/>
      <c r="AH40" s="104" t="s">
        <v>695</v>
      </c>
      <c r="AI40" s="109"/>
      <c r="AJ40" s="108"/>
      <c r="AK40" s="108"/>
      <c r="AL40" s="110"/>
      <c r="AM40" s="107"/>
      <c r="AN40" s="107"/>
    </row>
    <row r="41" spans="1:40" ht="58">
      <c r="A41" s="101"/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2" t="s">
        <v>696</v>
      </c>
      <c r="M41" s="101"/>
      <c r="N41" s="101"/>
      <c r="O41" s="101"/>
      <c r="P41" s="101"/>
      <c r="Q41" s="101"/>
      <c r="R41" s="101"/>
      <c r="S41" s="103" t="s">
        <v>697</v>
      </c>
      <c r="T41" s="108"/>
      <c r="U41" s="108"/>
      <c r="V41" s="101"/>
      <c r="W41" s="108"/>
      <c r="X41" s="108"/>
      <c r="Y41" s="101"/>
      <c r="Z41" s="106"/>
      <c r="AA41" s="108"/>
      <c r="AB41" s="108"/>
      <c r="AC41" s="108"/>
      <c r="AD41" s="108"/>
      <c r="AE41" s="108"/>
      <c r="AF41" s="108"/>
      <c r="AG41" s="109"/>
      <c r="AH41" s="104" t="s">
        <v>698</v>
      </c>
      <c r="AI41" s="109"/>
      <c r="AJ41" s="108"/>
      <c r="AK41" s="108"/>
      <c r="AL41" s="110"/>
      <c r="AM41" s="107"/>
      <c r="AN41" s="107"/>
    </row>
    <row r="42" spans="1:40" ht="43.5">
      <c r="A42" s="101"/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2" t="s">
        <v>699</v>
      </c>
      <c r="M42" s="101"/>
      <c r="N42" s="101"/>
      <c r="O42" s="101"/>
      <c r="P42" s="101"/>
      <c r="Q42" s="101"/>
      <c r="R42" s="101"/>
      <c r="S42" s="103" t="s">
        <v>700</v>
      </c>
      <c r="T42" s="108"/>
      <c r="U42" s="108"/>
      <c r="V42" s="101"/>
      <c r="W42" s="108"/>
      <c r="X42" s="108"/>
      <c r="Y42" s="101"/>
      <c r="Z42" s="106"/>
      <c r="AA42" s="108"/>
      <c r="AB42" s="108"/>
      <c r="AC42" s="108"/>
      <c r="AD42" s="108"/>
      <c r="AE42" s="108"/>
      <c r="AF42" s="108"/>
      <c r="AG42" s="109"/>
      <c r="AH42" s="104" t="s">
        <v>701</v>
      </c>
      <c r="AI42" s="109"/>
      <c r="AJ42" s="108"/>
      <c r="AK42" s="108"/>
      <c r="AL42" s="110"/>
      <c r="AM42" s="107"/>
      <c r="AN42" s="107"/>
    </row>
    <row r="43" spans="1:40" ht="58">
      <c r="A43" s="101"/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2" t="s">
        <v>702</v>
      </c>
      <c r="M43" s="101"/>
      <c r="N43" s="101"/>
      <c r="O43" s="101"/>
      <c r="P43" s="101"/>
      <c r="Q43" s="101"/>
      <c r="R43" s="101"/>
      <c r="S43" s="103" t="s">
        <v>703</v>
      </c>
      <c r="T43" s="108"/>
      <c r="U43" s="108"/>
      <c r="V43" s="101"/>
      <c r="W43" s="108"/>
      <c r="X43" s="108"/>
      <c r="Y43" s="101"/>
      <c r="Z43" s="106"/>
      <c r="AA43" s="108"/>
      <c r="AB43" s="108"/>
      <c r="AC43" s="108"/>
      <c r="AD43" s="108"/>
      <c r="AE43" s="108"/>
      <c r="AF43" s="108"/>
      <c r="AG43" s="109"/>
      <c r="AH43" s="104" t="s">
        <v>704</v>
      </c>
      <c r="AI43" s="109"/>
      <c r="AJ43" s="108"/>
      <c r="AK43" s="108"/>
      <c r="AL43" s="110"/>
      <c r="AM43" s="107"/>
      <c r="AN43" s="107"/>
    </row>
    <row r="44" spans="1:40" ht="29">
      <c r="A44" s="101"/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2" t="s">
        <v>705</v>
      </c>
      <c r="M44" s="101"/>
      <c r="N44" s="101"/>
      <c r="O44" s="101"/>
      <c r="P44" s="101"/>
      <c r="Q44" s="101"/>
      <c r="R44" s="101"/>
      <c r="S44" s="103" t="s">
        <v>706</v>
      </c>
      <c r="T44" s="108"/>
      <c r="U44" s="108"/>
      <c r="V44" s="101"/>
      <c r="W44" s="108"/>
      <c r="X44" s="108"/>
      <c r="Y44" s="101"/>
      <c r="Z44" s="106"/>
      <c r="AA44" s="108"/>
      <c r="AB44" s="108"/>
      <c r="AC44" s="108"/>
      <c r="AD44" s="108"/>
      <c r="AE44" s="108"/>
      <c r="AF44" s="108"/>
      <c r="AG44" s="109"/>
      <c r="AH44" s="104" t="s">
        <v>707</v>
      </c>
      <c r="AI44" s="109"/>
      <c r="AJ44" s="108"/>
      <c r="AK44" s="108"/>
      <c r="AL44" s="110"/>
      <c r="AM44" s="107"/>
      <c r="AN44" s="107"/>
    </row>
    <row r="45" spans="1:40" ht="43.5">
      <c r="A45" s="101"/>
      <c r="B45" s="101"/>
      <c r="C45" s="101"/>
      <c r="D45" s="101"/>
      <c r="E45" s="101"/>
      <c r="F45" s="101"/>
      <c r="G45" s="101"/>
      <c r="H45" s="101"/>
      <c r="I45" s="101"/>
      <c r="J45" s="101"/>
      <c r="K45" s="101"/>
      <c r="L45" s="102" t="s">
        <v>708</v>
      </c>
      <c r="M45" s="101"/>
      <c r="N45" s="101"/>
      <c r="O45" s="101"/>
      <c r="P45" s="101"/>
      <c r="Q45" s="101"/>
      <c r="R45" s="101"/>
      <c r="S45" s="103" t="s">
        <v>709</v>
      </c>
      <c r="T45" s="108"/>
      <c r="U45" s="108"/>
      <c r="V45" s="101"/>
      <c r="W45" s="108"/>
      <c r="X45" s="108"/>
      <c r="Y45" s="101"/>
      <c r="Z45" s="106"/>
      <c r="AA45" s="108"/>
      <c r="AB45" s="108"/>
      <c r="AC45" s="108"/>
      <c r="AD45" s="108"/>
      <c r="AE45" s="108"/>
      <c r="AF45" s="108"/>
      <c r="AG45" s="109"/>
      <c r="AH45" s="104" t="s">
        <v>710</v>
      </c>
      <c r="AI45" s="109"/>
      <c r="AJ45" s="108"/>
      <c r="AK45" s="108"/>
      <c r="AL45" s="110"/>
      <c r="AM45" s="107"/>
      <c r="AN45" s="107"/>
    </row>
    <row r="46" spans="1:40" ht="72.5">
      <c r="A46" s="101"/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02" t="s">
        <v>711</v>
      </c>
      <c r="M46" s="101"/>
      <c r="N46" s="101"/>
      <c r="O46" s="101"/>
      <c r="P46" s="101"/>
      <c r="Q46" s="101"/>
      <c r="R46" s="101"/>
      <c r="S46" s="103" t="s">
        <v>712</v>
      </c>
      <c r="T46" s="108"/>
      <c r="U46" s="108"/>
      <c r="V46" s="101"/>
      <c r="W46" s="108"/>
      <c r="X46" s="108"/>
      <c r="Y46" s="101"/>
      <c r="Z46" s="106"/>
      <c r="AA46" s="108"/>
      <c r="AB46" s="108"/>
      <c r="AC46" s="108"/>
      <c r="AD46" s="108"/>
      <c r="AE46" s="108"/>
      <c r="AF46" s="108"/>
      <c r="AG46" s="109"/>
      <c r="AH46" s="104" t="s">
        <v>713</v>
      </c>
      <c r="AI46" s="109"/>
      <c r="AJ46" s="108"/>
      <c r="AK46" s="108"/>
      <c r="AL46" s="110"/>
      <c r="AM46" s="107"/>
      <c r="AN46" s="107"/>
    </row>
    <row r="47" spans="1:40" ht="116">
      <c r="A47" s="101"/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2" t="s">
        <v>714</v>
      </c>
      <c r="M47" s="101"/>
      <c r="N47" s="101"/>
      <c r="O47" s="101"/>
      <c r="P47" s="101"/>
      <c r="Q47" s="101"/>
      <c r="R47" s="101"/>
      <c r="S47" s="103"/>
      <c r="T47" s="108"/>
      <c r="U47" s="108"/>
      <c r="V47" s="101"/>
      <c r="W47" s="108"/>
      <c r="X47" s="108"/>
      <c r="Y47" s="101"/>
      <c r="Z47" s="106"/>
      <c r="AA47" s="108"/>
      <c r="AB47" s="108"/>
      <c r="AC47" s="108"/>
      <c r="AD47" s="108"/>
      <c r="AE47" s="108"/>
      <c r="AF47" s="108"/>
      <c r="AG47" s="109"/>
      <c r="AH47" s="104" t="s">
        <v>715</v>
      </c>
      <c r="AI47" s="109"/>
      <c r="AJ47" s="108"/>
      <c r="AK47" s="108"/>
      <c r="AL47" s="110"/>
      <c r="AM47" s="107"/>
      <c r="AN47" s="107"/>
    </row>
    <row r="48" spans="1:40" ht="87">
      <c r="A48" s="101"/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2" t="s">
        <v>716</v>
      </c>
      <c r="M48" s="101"/>
      <c r="N48" s="101"/>
      <c r="O48" s="101"/>
      <c r="P48" s="101"/>
      <c r="Q48" s="101"/>
      <c r="R48" s="101"/>
      <c r="S48" s="103"/>
      <c r="T48" s="108"/>
      <c r="U48" s="108"/>
      <c r="V48" s="101"/>
      <c r="W48" s="108"/>
      <c r="X48" s="108"/>
      <c r="Y48" s="101"/>
      <c r="Z48" s="106"/>
      <c r="AA48" s="108"/>
      <c r="AB48" s="108"/>
      <c r="AC48" s="108"/>
      <c r="AD48" s="108"/>
      <c r="AE48" s="108"/>
      <c r="AF48" s="108"/>
      <c r="AG48" s="109"/>
      <c r="AH48" s="104" t="s">
        <v>717</v>
      </c>
      <c r="AI48" s="109"/>
      <c r="AJ48" s="108"/>
      <c r="AK48" s="108"/>
      <c r="AL48" s="110"/>
      <c r="AM48" s="107"/>
      <c r="AN48" s="107"/>
    </row>
    <row r="49" spans="1:40" ht="43.5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2" t="s">
        <v>718</v>
      </c>
      <c r="M49" s="101"/>
      <c r="N49" s="101"/>
      <c r="O49" s="101"/>
      <c r="P49" s="101"/>
      <c r="Q49" s="101"/>
      <c r="R49" s="101"/>
      <c r="S49" s="103"/>
      <c r="T49" s="108"/>
      <c r="U49" s="108"/>
      <c r="V49" s="101"/>
      <c r="W49" s="108"/>
      <c r="X49" s="108"/>
      <c r="Y49" s="101"/>
      <c r="Z49" s="106"/>
      <c r="AA49" s="108"/>
      <c r="AB49" s="108"/>
      <c r="AC49" s="108"/>
      <c r="AD49" s="108"/>
      <c r="AE49" s="108"/>
      <c r="AF49" s="108"/>
      <c r="AG49" s="109"/>
      <c r="AH49" s="104" t="s">
        <v>719</v>
      </c>
      <c r="AI49" s="109"/>
      <c r="AJ49" s="108"/>
      <c r="AK49" s="108"/>
      <c r="AL49" s="110"/>
      <c r="AM49" s="107"/>
      <c r="AN49" s="107"/>
    </row>
    <row r="50" spans="1:40">
      <c r="A50" s="101"/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2" t="s">
        <v>720</v>
      </c>
      <c r="M50" s="101"/>
      <c r="N50" s="101"/>
      <c r="O50" s="101"/>
      <c r="P50" s="101"/>
      <c r="Q50" s="101"/>
      <c r="R50" s="101"/>
      <c r="S50" s="103"/>
      <c r="T50" s="108"/>
      <c r="U50" s="108"/>
      <c r="V50" s="101"/>
      <c r="W50" s="108"/>
      <c r="X50" s="108"/>
      <c r="Y50" s="101"/>
      <c r="Z50" s="106"/>
      <c r="AA50" s="108"/>
      <c r="AB50" s="108"/>
      <c r="AC50" s="108"/>
      <c r="AD50" s="108"/>
      <c r="AE50" s="108"/>
      <c r="AF50" s="108"/>
      <c r="AG50" s="108"/>
      <c r="AH50" s="108"/>
      <c r="AI50" s="108"/>
      <c r="AJ50" s="108"/>
      <c r="AK50" s="108"/>
      <c r="AL50" s="110"/>
      <c r="AM50" s="107"/>
      <c r="AN50" s="107"/>
    </row>
    <row r="51" spans="1:40">
      <c r="A51" s="101"/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2" t="s">
        <v>721</v>
      </c>
      <c r="M51" s="101"/>
      <c r="N51" s="101"/>
      <c r="O51" s="101"/>
      <c r="P51" s="101"/>
      <c r="Q51" s="101"/>
      <c r="R51" s="101"/>
      <c r="S51" s="103"/>
      <c r="T51" s="108"/>
      <c r="U51" s="108"/>
      <c r="V51" s="101"/>
      <c r="W51" s="108"/>
      <c r="X51" s="108"/>
      <c r="Y51" s="101"/>
      <c r="Z51" s="106"/>
      <c r="AA51" s="108"/>
      <c r="AB51" s="108"/>
      <c r="AC51" s="108"/>
      <c r="AD51" s="108"/>
      <c r="AE51" s="108"/>
      <c r="AF51" s="108"/>
      <c r="AG51" s="108"/>
      <c r="AH51" s="108"/>
      <c r="AI51" s="108"/>
      <c r="AJ51" s="108"/>
      <c r="AK51" s="108"/>
      <c r="AL51" s="110"/>
      <c r="AM51" s="107"/>
      <c r="AN51" s="107"/>
    </row>
    <row r="52" spans="1:40">
      <c r="A52" s="101"/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2" t="s">
        <v>722</v>
      </c>
      <c r="M52" s="101"/>
      <c r="N52" s="101"/>
      <c r="O52" s="101"/>
      <c r="P52" s="101"/>
      <c r="Q52" s="101"/>
      <c r="R52" s="101"/>
      <c r="S52" s="103"/>
      <c r="T52" s="108"/>
      <c r="U52" s="108"/>
      <c r="V52" s="101"/>
      <c r="W52" s="108"/>
      <c r="X52" s="108"/>
      <c r="Y52" s="101"/>
      <c r="Z52" s="106"/>
      <c r="AA52" s="108"/>
      <c r="AB52" s="108"/>
      <c r="AC52" s="108"/>
      <c r="AD52" s="108"/>
      <c r="AE52" s="108"/>
      <c r="AF52" s="108"/>
      <c r="AG52" s="108"/>
      <c r="AH52" s="108"/>
      <c r="AI52" s="108"/>
      <c r="AJ52" s="108"/>
      <c r="AK52" s="108"/>
      <c r="AL52" s="110"/>
      <c r="AM52" s="107"/>
      <c r="AN52" s="107"/>
    </row>
    <row r="53" spans="1:40">
      <c r="A53" s="101"/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2" t="s">
        <v>723</v>
      </c>
      <c r="M53" s="101"/>
      <c r="N53" s="101"/>
      <c r="O53" s="101"/>
      <c r="P53" s="101"/>
      <c r="Q53" s="101"/>
      <c r="R53" s="101"/>
      <c r="S53" s="103"/>
      <c r="T53" s="108"/>
      <c r="U53" s="108"/>
      <c r="V53" s="101"/>
      <c r="W53" s="108"/>
      <c r="X53" s="108"/>
      <c r="Y53" s="101"/>
      <c r="Z53" s="106"/>
      <c r="AA53" s="108"/>
      <c r="AB53" s="108"/>
      <c r="AC53" s="108"/>
      <c r="AD53" s="108"/>
      <c r="AE53" s="108"/>
      <c r="AF53" s="108"/>
      <c r="AG53" s="108"/>
      <c r="AH53" s="108"/>
      <c r="AI53" s="108"/>
      <c r="AJ53" s="108"/>
      <c r="AK53" s="108"/>
      <c r="AL53" s="110"/>
      <c r="AM53" s="107"/>
      <c r="AN53" s="107"/>
    </row>
    <row r="54" spans="1:40">
      <c r="A54" s="101"/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2" t="s">
        <v>724</v>
      </c>
      <c r="M54" s="101"/>
      <c r="N54" s="101"/>
      <c r="O54" s="101"/>
      <c r="P54" s="101"/>
      <c r="Q54" s="101"/>
      <c r="R54" s="101"/>
      <c r="S54" s="103"/>
      <c r="T54" s="108"/>
      <c r="U54" s="108"/>
      <c r="V54" s="101"/>
      <c r="W54" s="108"/>
      <c r="X54" s="108"/>
      <c r="Y54" s="101"/>
      <c r="Z54" s="106"/>
      <c r="AA54" s="108"/>
      <c r="AB54" s="108"/>
      <c r="AC54" s="108"/>
      <c r="AD54" s="108"/>
      <c r="AE54" s="108"/>
      <c r="AF54" s="108"/>
      <c r="AG54" s="108"/>
      <c r="AH54" s="108"/>
      <c r="AI54" s="108"/>
      <c r="AJ54" s="108"/>
      <c r="AK54" s="108"/>
      <c r="AL54" s="110"/>
      <c r="AM54" s="107"/>
      <c r="AN54" s="107"/>
    </row>
    <row r="55" spans="1:40">
      <c r="A55" s="101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2" t="s">
        <v>725</v>
      </c>
      <c r="M55" s="101"/>
      <c r="N55" s="101"/>
      <c r="O55" s="101"/>
      <c r="P55" s="101"/>
      <c r="Q55" s="101"/>
      <c r="R55" s="101"/>
      <c r="S55" s="103"/>
      <c r="T55" s="108"/>
      <c r="U55" s="108"/>
      <c r="V55" s="101"/>
      <c r="W55" s="108"/>
      <c r="X55" s="108"/>
      <c r="Y55" s="101"/>
      <c r="Z55" s="106"/>
      <c r="AA55" s="108"/>
      <c r="AB55" s="108"/>
      <c r="AC55" s="108"/>
      <c r="AD55" s="108"/>
      <c r="AE55" s="108"/>
      <c r="AF55" s="108"/>
      <c r="AG55" s="108"/>
      <c r="AH55" s="108"/>
      <c r="AI55" s="108"/>
      <c r="AJ55" s="108"/>
      <c r="AK55" s="108"/>
      <c r="AL55" s="110"/>
      <c r="AM55" s="107"/>
      <c r="AN55" s="107"/>
    </row>
    <row r="56" spans="1:40">
      <c r="A56" s="101"/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2" t="s">
        <v>726</v>
      </c>
      <c r="M56" s="101"/>
      <c r="N56" s="101"/>
      <c r="O56" s="101"/>
      <c r="P56" s="101"/>
      <c r="Q56" s="101"/>
      <c r="R56" s="101"/>
      <c r="S56" s="103"/>
      <c r="T56" s="108"/>
      <c r="U56" s="108"/>
      <c r="V56" s="101"/>
      <c r="W56" s="108"/>
      <c r="X56" s="108"/>
      <c r="Y56" s="101"/>
      <c r="Z56" s="106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10"/>
      <c r="AM56" s="107"/>
      <c r="AN56" s="107"/>
    </row>
    <row r="57" spans="1:40">
      <c r="A57" s="101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2" t="s">
        <v>727</v>
      </c>
      <c r="M57" s="101"/>
      <c r="N57" s="101"/>
      <c r="O57" s="101"/>
      <c r="P57" s="101"/>
      <c r="Q57" s="101"/>
      <c r="R57" s="101"/>
      <c r="S57" s="103"/>
      <c r="T57" s="108"/>
      <c r="U57" s="108"/>
      <c r="V57" s="101"/>
      <c r="W57" s="108"/>
      <c r="X57" s="108"/>
      <c r="Y57" s="101"/>
      <c r="Z57" s="106"/>
      <c r="AA57" s="108"/>
      <c r="AB57" s="108"/>
      <c r="AC57" s="108"/>
      <c r="AD57" s="108"/>
      <c r="AE57" s="108"/>
      <c r="AF57" s="108"/>
      <c r="AG57" s="108"/>
      <c r="AH57" s="108"/>
      <c r="AI57" s="108"/>
      <c r="AJ57" s="108"/>
      <c r="AK57" s="108"/>
      <c r="AL57" s="110"/>
      <c r="AM57" s="107"/>
      <c r="AN57" s="107"/>
    </row>
    <row r="58" spans="1:40">
      <c r="A58" s="101"/>
      <c r="B58" s="101"/>
      <c r="C58" s="101"/>
      <c r="D58" s="101"/>
      <c r="E58" s="101"/>
      <c r="F58" s="101"/>
      <c r="G58" s="101"/>
      <c r="H58" s="101"/>
      <c r="I58" s="101"/>
      <c r="J58" s="101"/>
      <c r="K58" s="101"/>
      <c r="L58" s="102" t="s">
        <v>728</v>
      </c>
      <c r="M58" s="101"/>
      <c r="N58" s="101"/>
      <c r="O58" s="101"/>
      <c r="P58" s="101"/>
      <c r="Q58" s="101"/>
      <c r="R58" s="101"/>
      <c r="S58" s="103"/>
      <c r="T58" s="108"/>
      <c r="U58" s="108"/>
      <c r="V58" s="101"/>
      <c r="W58" s="108"/>
      <c r="X58" s="108"/>
      <c r="Y58" s="101"/>
      <c r="Z58" s="106"/>
      <c r="AA58" s="108"/>
      <c r="AB58" s="108"/>
      <c r="AC58" s="108"/>
      <c r="AD58" s="108"/>
      <c r="AE58" s="108"/>
      <c r="AF58" s="108"/>
      <c r="AG58" s="108"/>
      <c r="AH58" s="108"/>
      <c r="AI58" s="108"/>
      <c r="AJ58" s="108"/>
      <c r="AK58" s="108"/>
      <c r="AL58" s="110"/>
      <c r="AM58" s="107"/>
      <c r="AN58" s="107"/>
    </row>
    <row r="59" spans="1:40">
      <c r="A59" s="101"/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2" t="s">
        <v>729</v>
      </c>
      <c r="M59" s="101"/>
      <c r="N59" s="101"/>
      <c r="O59" s="101"/>
      <c r="P59" s="101"/>
      <c r="Q59" s="101"/>
      <c r="R59" s="101"/>
      <c r="S59" s="103"/>
      <c r="T59" s="108"/>
      <c r="U59" s="108"/>
      <c r="V59" s="101"/>
      <c r="W59" s="108"/>
      <c r="X59" s="108"/>
      <c r="Y59" s="101"/>
      <c r="Z59" s="106"/>
      <c r="AA59" s="108"/>
      <c r="AB59" s="108"/>
      <c r="AC59" s="108"/>
      <c r="AD59" s="108"/>
      <c r="AE59" s="108"/>
      <c r="AF59" s="108"/>
      <c r="AG59" s="108"/>
      <c r="AH59" s="108"/>
      <c r="AI59" s="108"/>
      <c r="AJ59" s="108"/>
      <c r="AK59" s="108"/>
      <c r="AL59" s="110"/>
      <c r="AM59" s="107"/>
      <c r="AN59" s="107"/>
    </row>
    <row r="60" spans="1:40">
      <c r="A60" s="101"/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2" t="s">
        <v>730</v>
      </c>
      <c r="M60" s="101"/>
      <c r="N60" s="101"/>
      <c r="O60" s="101"/>
      <c r="P60" s="101"/>
      <c r="Q60" s="101"/>
      <c r="R60" s="101"/>
      <c r="S60" s="103"/>
      <c r="T60" s="108"/>
      <c r="U60" s="108"/>
      <c r="V60" s="101"/>
      <c r="W60" s="108"/>
      <c r="X60" s="108"/>
      <c r="Y60" s="101"/>
      <c r="Z60" s="106"/>
      <c r="AA60" s="108"/>
      <c r="AB60" s="108"/>
      <c r="AC60" s="108"/>
      <c r="AD60" s="108"/>
      <c r="AE60" s="108"/>
      <c r="AF60" s="108"/>
      <c r="AG60" s="108"/>
      <c r="AH60" s="108"/>
      <c r="AI60" s="108"/>
      <c r="AJ60" s="108"/>
      <c r="AK60" s="108"/>
      <c r="AL60" s="110"/>
      <c r="AM60" s="107"/>
      <c r="AN60" s="107"/>
    </row>
    <row r="61" spans="1:40">
      <c r="A61" s="101"/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2" t="s">
        <v>731</v>
      </c>
      <c r="M61" s="101"/>
      <c r="N61" s="101"/>
      <c r="O61" s="101"/>
      <c r="P61" s="101"/>
      <c r="Q61" s="101"/>
      <c r="R61" s="101"/>
      <c r="S61" s="103"/>
      <c r="T61" s="108"/>
      <c r="U61" s="108"/>
      <c r="V61" s="101"/>
      <c r="W61" s="108"/>
      <c r="X61" s="108"/>
      <c r="Y61" s="101"/>
      <c r="Z61" s="106"/>
      <c r="AA61" s="108"/>
      <c r="AB61" s="108"/>
      <c r="AC61" s="108"/>
      <c r="AD61" s="108"/>
      <c r="AE61" s="108"/>
      <c r="AF61" s="108"/>
      <c r="AG61" s="108"/>
      <c r="AH61" s="108"/>
      <c r="AI61" s="108"/>
      <c r="AJ61" s="108"/>
      <c r="AK61" s="108"/>
      <c r="AL61" s="110"/>
      <c r="AM61" s="107"/>
      <c r="AN61" s="107"/>
    </row>
    <row r="62" spans="1:40">
      <c r="A62" s="101"/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2" t="s">
        <v>732</v>
      </c>
      <c r="M62" s="101"/>
      <c r="N62" s="101"/>
      <c r="O62" s="101"/>
      <c r="P62" s="101"/>
      <c r="Q62" s="101"/>
      <c r="R62" s="101"/>
      <c r="S62" s="103"/>
      <c r="T62" s="108"/>
      <c r="U62" s="108"/>
      <c r="V62" s="101"/>
      <c r="W62" s="108"/>
      <c r="X62" s="108"/>
      <c r="Y62" s="101"/>
      <c r="Z62" s="106"/>
      <c r="AA62" s="108"/>
      <c r="AB62" s="108"/>
      <c r="AC62" s="108"/>
      <c r="AD62" s="108"/>
      <c r="AE62" s="108"/>
      <c r="AF62" s="108"/>
      <c r="AG62" s="108"/>
      <c r="AH62" s="108"/>
      <c r="AI62" s="108"/>
      <c r="AJ62" s="108"/>
      <c r="AK62" s="108"/>
      <c r="AL62" s="110"/>
      <c r="AM62" s="107"/>
      <c r="AN62" s="107"/>
    </row>
    <row r="63" spans="1:40">
      <c r="A63" s="101"/>
      <c r="B63" s="101"/>
      <c r="C63" s="101"/>
      <c r="D63" s="101"/>
      <c r="E63" s="101"/>
      <c r="F63" s="101"/>
      <c r="G63" s="101"/>
      <c r="H63" s="101"/>
      <c r="I63" s="101"/>
      <c r="J63" s="101"/>
      <c r="K63" s="101"/>
      <c r="L63" s="102" t="s">
        <v>733</v>
      </c>
      <c r="M63" s="101"/>
      <c r="N63" s="101"/>
      <c r="O63" s="101"/>
      <c r="P63" s="101"/>
      <c r="Q63" s="101"/>
      <c r="R63" s="101"/>
      <c r="S63" s="103"/>
      <c r="T63" s="108"/>
      <c r="U63" s="108"/>
      <c r="V63" s="101"/>
      <c r="W63" s="108"/>
      <c r="X63" s="108"/>
      <c r="Y63" s="101"/>
      <c r="Z63" s="106"/>
      <c r="AA63" s="108"/>
      <c r="AB63" s="108"/>
      <c r="AC63" s="108"/>
      <c r="AD63" s="108"/>
      <c r="AE63" s="108"/>
      <c r="AF63" s="108"/>
      <c r="AG63" s="108"/>
      <c r="AH63" s="108"/>
      <c r="AI63" s="108"/>
      <c r="AJ63" s="108"/>
      <c r="AK63" s="108"/>
      <c r="AL63" s="110"/>
      <c r="AM63" s="107"/>
      <c r="AN63" s="107"/>
    </row>
    <row r="64" spans="1:40">
      <c r="A64" s="101"/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2" t="s">
        <v>734</v>
      </c>
      <c r="M64" s="101"/>
      <c r="N64" s="101"/>
      <c r="O64" s="101"/>
      <c r="P64" s="101"/>
      <c r="Q64" s="101"/>
      <c r="R64" s="101"/>
      <c r="S64" s="103"/>
      <c r="T64" s="108"/>
      <c r="U64" s="108"/>
      <c r="V64" s="101"/>
      <c r="W64" s="108"/>
      <c r="X64" s="108"/>
      <c r="Y64" s="101"/>
      <c r="Z64" s="106"/>
      <c r="AA64" s="108"/>
      <c r="AB64" s="108"/>
      <c r="AC64" s="108"/>
      <c r="AD64" s="108"/>
      <c r="AE64" s="108"/>
      <c r="AF64" s="108"/>
      <c r="AG64" s="108"/>
      <c r="AH64" s="108"/>
      <c r="AI64" s="108"/>
      <c r="AJ64" s="108"/>
      <c r="AK64" s="108"/>
      <c r="AL64" s="110"/>
      <c r="AM64" s="107"/>
      <c r="AN64" s="107"/>
    </row>
    <row r="65" spans="1:40">
      <c r="A65" s="101"/>
      <c r="B65" s="101"/>
      <c r="C65" s="101"/>
      <c r="D65" s="101"/>
      <c r="E65" s="101"/>
      <c r="F65" s="101"/>
      <c r="G65" s="101"/>
      <c r="H65" s="101"/>
      <c r="I65" s="101"/>
      <c r="J65" s="101"/>
      <c r="K65" s="101"/>
      <c r="L65" s="102" t="s">
        <v>735</v>
      </c>
      <c r="M65" s="101"/>
      <c r="N65" s="101"/>
      <c r="O65" s="101"/>
      <c r="P65" s="101"/>
      <c r="Q65" s="101"/>
      <c r="R65" s="101"/>
      <c r="S65" s="103"/>
      <c r="T65" s="108"/>
      <c r="U65" s="108"/>
      <c r="V65" s="101"/>
      <c r="W65" s="108"/>
      <c r="X65" s="108"/>
      <c r="Y65" s="101"/>
      <c r="Z65" s="106"/>
      <c r="AA65" s="108"/>
      <c r="AB65" s="108"/>
      <c r="AC65" s="108"/>
      <c r="AD65" s="108"/>
      <c r="AE65" s="108"/>
      <c r="AF65" s="108"/>
      <c r="AG65" s="108"/>
      <c r="AH65" s="108"/>
      <c r="AI65" s="108"/>
      <c r="AJ65" s="108"/>
      <c r="AK65" s="108"/>
      <c r="AL65" s="110"/>
      <c r="AM65" s="107"/>
      <c r="AN65" s="107"/>
    </row>
    <row r="66" spans="1:40">
      <c r="A66" s="101"/>
      <c r="B66" s="101"/>
      <c r="C66" s="101"/>
      <c r="D66" s="101"/>
      <c r="E66" s="101"/>
      <c r="F66" s="101"/>
      <c r="G66" s="101"/>
      <c r="H66" s="101"/>
      <c r="I66" s="101"/>
      <c r="J66" s="101"/>
      <c r="K66" s="101"/>
      <c r="L66" s="102" t="s">
        <v>736</v>
      </c>
      <c r="M66" s="101"/>
      <c r="N66" s="101"/>
      <c r="O66" s="101"/>
      <c r="P66" s="101"/>
      <c r="Q66" s="101"/>
      <c r="R66" s="101"/>
      <c r="S66" s="103"/>
      <c r="T66" s="108"/>
      <c r="U66" s="108"/>
      <c r="V66" s="101"/>
      <c r="W66" s="108"/>
      <c r="X66" s="108"/>
      <c r="Y66" s="101"/>
      <c r="Z66" s="106"/>
      <c r="AA66" s="108"/>
      <c r="AB66" s="108"/>
      <c r="AC66" s="108"/>
      <c r="AD66" s="108"/>
      <c r="AE66" s="108"/>
      <c r="AF66" s="108"/>
      <c r="AG66" s="108"/>
      <c r="AH66" s="108"/>
      <c r="AI66" s="108"/>
      <c r="AJ66" s="108"/>
      <c r="AK66" s="108"/>
      <c r="AL66" s="110"/>
      <c r="AM66" s="107"/>
      <c r="AN66" s="107"/>
    </row>
    <row r="67" spans="1:40">
      <c r="A67" s="101"/>
      <c r="B67" s="101"/>
      <c r="C67" s="101"/>
      <c r="D67" s="101"/>
      <c r="E67" s="101"/>
      <c r="F67" s="101"/>
      <c r="G67" s="101"/>
      <c r="H67" s="101"/>
      <c r="I67" s="101"/>
      <c r="J67" s="101"/>
      <c r="K67" s="101"/>
      <c r="L67" s="102" t="s">
        <v>737</v>
      </c>
      <c r="M67" s="101"/>
      <c r="N67" s="101"/>
      <c r="O67" s="101"/>
      <c r="P67" s="101"/>
      <c r="Q67" s="101"/>
      <c r="R67" s="101"/>
      <c r="S67" s="103"/>
      <c r="T67" s="108"/>
      <c r="U67" s="108"/>
      <c r="V67" s="101"/>
      <c r="W67" s="108"/>
      <c r="X67" s="108"/>
      <c r="Y67" s="101"/>
      <c r="Z67" s="106"/>
      <c r="AA67" s="108"/>
      <c r="AB67" s="108"/>
      <c r="AC67" s="108"/>
      <c r="AD67" s="108"/>
      <c r="AE67" s="108"/>
      <c r="AF67" s="108"/>
      <c r="AG67" s="108"/>
      <c r="AH67" s="108"/>
      <c r="AI67" s="108"/>
      <c r="AJ67" s="108"/>
      <c r="AK67" s="108"/>
      <c r="AL67" s="110"/>
      <c r="AM67" s="107"/>
      <c r="AN67" s="107"/>
    </row>
    <row r="68" spans="1:40">
      <c r="A68" s="101"/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2" t="s">
        <v>738</v>
      </c>
      <c r="M68" s="101"/>
      <c r="N68" s="101"/>
      <c r="O68" s="101"/>
      <c r="P68" s="101"/>
      <c r="Q68" s="101"/>
      <c r="R68" s="101"/>
      <c r="S68" s="103"/>
      <c r="T68" s="108"/>
      <c r="U68" s="108"/>
      <c r="V68" s="101"/>
      <c r="W68" s="108"/>
      <c r="X68" s="108"/>
      <c r="Y68" s="101"/>
      <c r="Z68" s="106"/>
      <c r="AA68" s="108"/>
      <c r="AB68" s="108"/>
      <c r="AC68" s="108"/>
      <c r="AD68" s="108"/>
      <c r="AE68" s="108"/>
      <c r="AF68" s="108"/>
      <c r="AG68" s="108"/>
      <c r="AH68" s="108"/>
      <c r="AI68" s="108"/>
      <c r="AJ68" s="108"/>
      <c r="AK68" s="108"/>
      <c r="AL68" s="110"/>
      <c r="AM68" s="107"/>
      <c r="AN68" s="107"/>
    </row>
    <row r="69" spans="1:40">
      <c r="A69" s="101"/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2" t="s">
        <v>739</v>
      </c>
      <c r="M69" s="101"/>
      <c r="N69" s="101"/>
      <c r="O69" s="101"/>
      <c r="P69" s="101"/>
      <c r="Q69" s="101"/>
      <c r="R69" s="101"/>
      <c r="S69" s="103"/>
      <c r="T69" s="108"/>
      <c r="U69" s="108"/>
      <c r="V69" s="101"/>
      <c r="W69" s="108"/>
      <c r="X69" s="108"/>
      <c r="Y69" s="101"/>
      <c r="Z69" s="106"/>
      <c r="AA69" s="108"/>
      <c r="AB69" s="108"/>
      <c r="AC69" s="108"/>
      <c r="AD69" s="108"/>
      <c r="AE69" s="108"/>
      <c r="AF69" s="108"/>
      <c r="AG69" s="108"/>
      <c r="AH69" s="108"/>
      <c r="AI69" s="108"/>
      <c r="AJ69" s="108"/>
      <c r="AK69" s="108"/>
      <c r="AL69" s="110"/>
      <c r="AM69" s="107"/>
      <c r="AN69" s="107"/>
    </row>
    <row r="70" spans="1:40">
      <c r="A70" s="101"/>
      <c r="B70" s="101"/>
      <c r="C70" s="101"/>
      <c r="D70" s="101"/>
      <c r="E70" s="101"/>
      <c r="F70" s="101"/>
      <c r="G70" s="101"/>
      <c r="H70" s="101"/>
      <c r="I70" s="101"/>
      <c r="J70" s="101"/>
      <c r="K70" s="101"/>
      <c r="L70" s="102" t="s">
        <v>740</v>
      </c>
      <c r="M70" s="101"/>
      <c r="N70" s="101"/>
      <c r="O70" s="101"/>
      <c r="P70" s="101"/>
      <c r="Q70" s="101"/>
      <c r="R70" s="101"/>
      <c r="S70" s="103"/>
      <c r="T70" s="108"/>
      <c r="U70" s="108"/>
      <c r="V70" s="101"/>
      <c r="W70" s="108"/>
      <c r="X70" s="108"/>
      <c r="Y70" s="101"/>
      <c r="Z70" s="106"/>
      <c r="AA70" s="108"/>
      <c r="AB70" s="108"/>
      <c r="AC70" s="108"/>
      <c r="AD70" s="108"/>
      <c r="AE70" s="108"/>
      <c r="AF70" s="108"/>
      <c r="AG70" s="108"/>
      <c r="AH70" s="108"/>
      <c r="AI70" s="108"/>
      <c r="AJ70" s="108"/>
      <c r="AK70" s="108"/>
      <c r="AL70" s="110"/>
      <c r="AM70" s="107"/>
      <c r="AN70" s="107"/>
    </row>
    <row r="71" spans="1:40">
      <c r="A71" s="101"/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2" t="s">
        <v>741</v>
      </c>
      <c r="M71" s="101"/>
      <c r="N71" s="101"/>
      <c r="O71" s="101"/>
      <c r="P71" s="101"/>
      <c r="Q71" s="101"/>
      <c r="R71" s="101"/>
      <c r="S71" s="103"/>
      <c r="T71" s="108"/>
      <c r="U71" s="108"/>
      <c r="V71" s="101"/>
      <c r="W71" s="108"/>
      <c r="X71" s="108"/>
      <c r="Y71" s="101"/>
      <c r="Z71" s="106"/>
      <c r="AA71" s="108"/>
      <c r="AB71" s="108"/>
      <c r="AC71" s="108"/>
      <c r="AD71" s="108"/>
      <c r="AE71" s="108"/>
      <c r="AF71" s="108"/>
      <c r="AG71" s="108"/>
      <c r="AH71" s="108"/>
      <c r="AI71" s="108"/>
      <c r="AJ71" s="108"/>
      <c r="AK71" s="108"/>
      <c r="AL71" s="110"/>
      <c r="AM71" s="107"/>
      <c r="AN71" s="107"/>
    </row>
    <row r="72" spans="1:40">
      <c r="A72" s="101"/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2" t="s">
        <v>742</v>
      </c>
      <c r="M72" s="101"/>
      <c r="N72" s="101"/>
      <c r="O72" s="101"/>
      <c r="P72" s="101"/>
      <c r="Q72" s="101"/>
      <c r="R72" s="101"/>
      <c r="S72" s="103"/>
      <c r="T72" s="108"/>
      <c r="U72" s="108"/>
      <c r="V72" s="101"/>
      <c r="W72" s="108"/>
      <c r="X72" s="108"/>
      <c r="Y72" s="101"/>
      <c r="Z72" s="106"/>
      <c r="AA72" s="108"/>
      <c r="AB72" s="108"/>
      <c r="AC72" s="108"/>
      <c r="AD72" s="108"/>
      <c r="AE72" s="108"/>
      <c r="AF72" s="108"/>
      <c r="AG72" s="108"/>
      <c r="AH72" s="108"/>
      <c r="AI72" s="108"/>
      <c r="AJ72" s="108"/>
      <c r="AK72" s="108"/>
      <c r="AL72" s="110"/>
      <c r="AM72" s="107"/>
      <c r="AN72" s="107"/>
    </row>
    <row r="73" spans="1:40">
      <c r="A73" s="101"/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2" t="s">
        <v>743</v>
      </c>
      <c r="M73" s="101"/>
      <c r="N73" s="101"/>
      <c r="O73" s="101"/>
      <c r="P73" s="101"/>
      <c r="Q73" s="101"/>
      <c r="R73" s="101"/>
      <c r="S73" s="103"/>
      <c r="T73" s="108"/>
      <c r="U73" s="108"/>
      <c r="V73" s="101"/>
      <c r="W73" s="108"/>
      <c r="X73" s="108"/>
      <c r="Y73" s="101"/>
      <c r="Z73" s="106"/>
      <c r="AA73" s="108"/>
      <c r="AB73" s="108"/>
      <c r="AC73" s="108"/>
      <c r="AD73" s="108"/>
      <c r="AE73" s="108"/>
      <c r="AF73" s="108"/>
      <c r="AG73" s="108"/>
      <c r="AH73" s="108"/>
      <c r="AI73" s="108"/>
      <c r="AJ73" s="108"/>
      <c r="AK73" s="108"/>
      <c r="AL73" s="110"/>
      <c r="AM73" s="107"/>
      <c r="AN73" s="107"/>
    </row>
    <row r="74" spans="1:40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2" t="s">
        <v>744</v>
      </c>
      <c r="M74" s="101"/>
      <c r="N74" s="101"/>
      <c r="O74" s="101"/>
      <c r="P74" s="101"/>
      <c r="Q74" s="101"/>
      <c r="R74" s="101"/>
      <c r="S74" s="103"/>
      <c r="T74" s="108"/>
      <c r="U74" s="108"/>
      <c r="V74" s="101"/>
      <c r="W74" s="108"/>
      <c r="X74" s="108"/>
      <c r="Y74" s="101"/>
      <c r="Z74" s="106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  <c r="AK74" s="108"/>
      <c r="AL74" s="110"/>
      <c r="AM74" s="107"/>
      <c r="AN74" s="107"/>
    </row>
    <row r="75" spans="1:40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2" t="s">
        <v>745</v>
      </c>
      <c r="M75" s="101"/>
      <c r="N75" s="101"/>
      <c r="O75" s="101"/>
      <c r="P75" s="101"/>
      <c r="Q75" s="101"/>
      <c r="R75" s="101"/>
      <c r="S75" s="103"/>
      <c r="T75" s="108"/>
      <c r="U75" s="108"/>
      <c r="V75" s="101"/>
      <c r="W75" s="108"/>
      <c r="X75" s="108"/>
      <c r="Y75" s="101"/>
      <c r="Z75" s="106"/>
      <c r="AA75" s="108"/>
      <c r="AB75" s="108"/>
      <c r="AC75" s="108"/>
      <c r="AD75" s="108"/>
      <c r="AE75" s="108"/>
      <c r="AF75" s="108"/>
      <c r="AG75" s="108"/>
      <c r="AH75" s="108"/>
      <c r="AI75" s="108"/>
      <c r="AJ75" s="108"/>
      <c r="AK75" s="108"/>
      <c r="AL75" s="110"/>
      <c r="AM75" s="107"/>
      <c r="AN75" s="107"/>
    </row>
    <row r="76" spans="1:40">
      <c r="A76" s="101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2" t="s">
        <v>746</v>
      </c>
      <c r="M76" s="101"/>
      <c r="N76" s="101"/>
      <c r="O76" s="101"/>
      <c r="P76" s="101"/>
      <c r="Q76" s="101"/>
      <c r="R76" s="101"/>
      <c r="S76" s="103"/>
      <c r="T76" s="108"/>
      <c r="U76" s="108"/>
      <c r="V76" s="101"/>
      <c r="W76" s="108"/>
      <c r="X76" s="108"/>
      <c r="Y76" s="101"/>
      <c r="Z76" s="106"/>
      <c r="AA76" s="108"/>
      <c r="AB76" s="108"/>
      <c r="AC76" s="108"/>
      <c r="AD76" s="108"/>
      <c r="AE76" s="108"/>
      <c r="AF76" s="108"/>
      <c r="AG76" s="108"/>
      <c r="AH76" s="108"/>
      <c r="AI76" s="108"/>
      <c r="AJ76" s="108"/>
      <c r="AK76" s="108"/>
      <c r="AL76" s="110"/>
      <c r="AM76" s="107"/>
      <c r="AN76" s="107"/>
    </row>
    <row r="77" spans="1:40">
      <c r="A77" s="101"/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2" t="s">
        <v>747</v>
      </c>
      <c r="M77" s="101"/>
      <c r="N77" s="101"/>
      <c r="O77" s="101"/>
      <c r="P77" s="101"/>
      <c r="Q77" s="101"/>
      <c r="R77" s="101"/>
      <c r="S77" s="103"/>
      <c r="T77" s="108"/>
      <c r="U77" s="108"/>
      <c r="V77" s="101"/>
      <c r="W77" s="108"/>
      <c r="X77" s="108"/>
      <c r="Y77" s="101"/>
      <c r="Z77" s="106"/>
      <c r="AA77" s="108"/>
      <c r="AB77" s="108"/>
      <c r="AC77" s="108"/>
      <c r="AD77" s="108"/>
      <c r="AE77" s="108"/>
      <c r="AF77" s="108"/>
      <c r="AG77" s="108"/>
      <c r="AH77" s="108"/>
      <c r="AI77" s="108"/>
      <c r="AJ77" s="108"/>
      <c r="AK77" s="108"/>
      <c r="AL77" s="110"/>
      <c r="AM77" s="107"/>
      <c r="AN77" s="107"/>
    </row>
    <row r="78" spans="1:40">
      <c r="A78" s="101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2" t="s">
        <v>748</v>
      </c>
      <c r="M78" s="101"/>
      <c r="N78" s="101"/>
      <c r="O78" s="101"/>
      <c r="P78" s="101"/>
      <c r="Q78" s="101"/>
      <c r="R78" s="101"/>
      <c r="S78" s="103"/>
      <c r="T78" s="108"/>
      <c r="U78" s="108"/>
      <c r="V78" s="101"/>
      <c r="W78" s="108"/>
      <c r="X78" s="108"/>
      <c r="Y78" s="101"/>
      <c r="Z78" s="106"/>
      <c r="AA78" s="108"/>
      <c r="AB78" s="108"/>
      <c r="AC78" s="108"/>
      <c r="AD78" s="108"/>
      <c r="AE78" s="108"/>
      <c r="AF78" s="108"/>
      <c r="AG78" s="108"/>
      <c r="AH78" s="108"/>
      <c r="AI78" s="108"/>
      <c r="AJ78" s="108"/>
      <c r="AK78" s="108"/>
      <c r="AL78" s="110"/>
      <c r="AM78" s="107"/>
      <c r="AN78" s="107"/>
    </row>
    <row r="79" spans="1:40">
      <c r="A79" s="101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2" t="s">
        <v>749</v>
      </c>
      <c r="M79" s="101"/>
      <c r="N79" s="101"/>
      <c r="O79" s="101"/>
      <c r="P79" s="101"/>
      <c r="Q79" s="101"/>
      <c r="R79" s="101"/>
      <c r="S79" s="103"/>
      <c r="T79" s="108"/>
      <c r="U79" s="108"/>
      <c r="V79" s="101"/>
      <c r="W79" s="108"/>
      <c r="X79" s="108"/>
      <c r="Y79" s="101"/>
      <c r="Z79" s="106"/>
      <c r="AA79" s="108"/>
      <c r="AB79" s="108"/>
      <c r="AC79" s="108"/>
      <c r="AD79" s="108"/>
      <c r="AE79" s="108"/>
      <c r="AF79" s="108"/>
      <c r="AG79" s="108"/>
      <c r="AH79" s="108"/>
      <c r="AI79" s="108"/>
      <c r="AJ79" s="108"/>
      <c r="AK79" s="108"/>
      <c r="AL79" s="110"/>
      <c r="AM79" s="107"/>
      <c r="AN79" s="107"/>
    </row>
    <row r="80" spans="1:40">
      <c r="A80" s="101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2" t="s">
        <v>750</v>
      </c>
      <c r="M80" s="101"/>
      <c r="N80" s="101"/>
      <c r="O80" s="101"/>
      <c r="P80" s="101"/>
      <c r="Q80" s="101"/>
      <c r="R80" s="101"/>
      <c r="S80" s="103"/>
      <c r="T80" s="108"/>
      <c r="U80" s="108"/>
      <c r="V80" s="101"/>
      <c r="W80" s="108"/>
      <c r="X80" s="108"/>
      <c r="Y80" s="108"/>
      <c r="Z80" s="106"/>
      <c r="AA80" s="108"/>
      <c r="AB80" s="108"/>
      <c r="AC80" s="108"/>
      <c r="AD80" s="108"/>
      <c r="AE80" s="108"/>
      <c r="AF80" s="108"/>
      <c r="AG80" s="108"/>
      <c r="AH80" s="108"/>
      <c r="AI80" s="108"/>
      <c r="AJ80" s="108"/>
      <c r="AK80" s="108"/>
      <c r="AL80" s="110"/>
      <c r="AM80" s="107"/>
      <c r="AN80" s="107"/>
    </row>
    <row r="81" spans="1:40">
      <c r="A81" s="101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2" t="s">
        <v>751</v>
      </c>
      <c r="M81" s="101"/>
      <c r="N81" s="101"/>
      <c r="O81" s="101"/>
      <c r="P81" s="101"/>
      <c r="Q81" s="101"/>
      <c r="R81" s="101"/>
      <c r="S81" s="103"/>
      <c r="T81" s="108"/>
      <c r="U81" s="108"/>
      <c r="V81" s="101"/>
      <c r="W81" s="108"/>
      <c r="X81" s="108"/>
      <c r="Y81" s="108"/>
      <c r="Z81" s="106"/>
      <c r="AA81" s="108"/>
      <c r="AB81" s="108"/>
      <c r="AC81" s="108"/>
      <c r="AD81" s="108"/>
      <c r="AE81" s="108"/>
      <c r="AF81" s="108"/>
      <c r="AG81" s="108"/>
      <c r="AH81" s="108"/>
      <c r="AI81" s="108"/>
      <c r="AJ81" s="108"/>
      <c r="AK81" s="108"/>
      <c r="AL81" s="110"/>
      <c r="AM81" s="107"/>
      <c r="AN81" s="107"/>
    </row>
    <row r="82" spans="1:40">
      <c r="A82" s="101"/>
      <c r="B82" s="101"/>
      <c r="C82" s="101"/>
      <c r="D82" s="101"/>
      <c r="E82" s="101"/>
      <c r="F82" s="101"/>
      <c r="G82" s="101"/>
      <c r="H82" s="101"/>
      <c r="I82" s="101"/>
      <c r="J82" s="101"/>
      <c r="K82" s="101"/>
      <c r="L82" s="102" t="s">
        <v>752</v>
      </c>
      <c r="M82" s="101"/>
      <c r="N82" s="101"/>
      <c r="O82" s="101"/>
      <c r="P82" s="101"/>
      <c r="Q82" s="101"/>
      <c r="R82" s="101"/>
      <c r="S82" s="103"/>
      <c r="T82" s="108"/>
      <c r="U82" s="108"/>
      <c r="V82" s="101"/>
      <c r="W82" s="108"/>
      <c r="X82" s="108"/>
      <c r="Y82" s="108"/>
      <c r="Z82" s="106"/>
      <c r="AA82" s="108"/>
      <c r="AB82" s="108"/>
      <c r="AC82" s="108"/>
      <c r="AD82" s="108"/>
      <c r="AE82" s="108"/>
      <c r="AF82" s="108"/>
      <c r="AG82" s="108"/>
      <c r="AH82" s="108"/>
      <c r="AI82" s="108"/>
      <c r="AJ82" s="108"/>
      <c r="AK82" s="108"/>
      <c r="AL82" s="110"/>
      <c r="AM82" s="107"/>
      <c r="AN82" s="107"/>
    </row>
    <row r="83" spans="1:40">
      <c r="A83" s="101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2" t="s">
        <v>753</v>
      </c>
      <c r="M83" s="101"/>
      <c r="N83" s="101"/>
      <c r="O83" s="101"/>
      <c r="P83" s="101"/>
      <c r="Q83" s="101"/>
      <c r="R83" s="101"/>
      <c r="S83" s="103"/>
      <c r="T83" s="108"/>
      <c r="U83" s="108"/>
      <c r="V83" s="101"/>
      <c r="W83" s="108"/>
      <c r="X83" s="108"/>
      <c r="Y83" s="108"/>
      <c r="Z83" s="106"/>
      <c r="AA83" s="108"/>
      <c r="AB83" s="108"/>
      <c r="AC83" s="108"/>
      <c r="AD83" s="108"/>
      <c r="AE83" s="108"/>
      <c r="AF83" s="108"/>
      <c r="AG83" s="108"/>
      <c r="AH83" s="108"/>
      <c r="AI83" s="108"/>
      <c r="AJ83" s="108"/>
      <c r="AK83" s="108"/>
      <c r="AL83" s="110"/>
      <c r="AM83" s="107"/>
      <c r="AN83" s="107"/>
    </row>
    <row r="84" spans="1:40">
      <c r="A84" s="101"/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2" t="s">
        <v>754</v>
      </c>
      <c r="M84" s="101"/>
      <c r="N84" s="101"/>
      <c r="O84" s="101"/>
      <c r="P84" s="101"/>
      <c r="Q84" s="101"/>
      <c r="R84" s="101"/>
      <c r="S84" s="103"/>
      <c r="T84" s="108"/>
      <c r="U84" s="108"/>
      <c r="V84" s="101"/>
      <c r="W84" s="108"/>
      <c r="X84" s="108"/>
      <c r="Y84" s="108"/>
      <c r="Z84" s="106"/>
      <c r="AA84" s="108"/>
      <c r="AB84" s="108"/>
      <c r="AC84" s="108"/>
      <c r="AD84" s="108"/>
      <c r="AE84" s="108"/>
      <c r="AF84" s="108"/>
      <c r="AG84" s="108"/>
      <c r="AH84" s="108"/>
      <c r="AI84" s="108"/>
      <c r="AJ84" s="108"/>
      <c r="AK84" s="108"/>
      <c r="AL84" s="110"/>
      <c r="AM84" s="107"/>
      <c r="AN84" s="107"/>
    </row>
    <row r="85" spans="1:40">
      <c r="A85" s="101"/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2" t="s">
        <v>755</v>
      </c>
      <c r="M85" s="101"/>
      <c r="N85" s="101"/>
      <c r="O85" s="101"/>
      <c r="P85" s="101"/>
      <c r="Q85" s="101"/>
      <c r="R85" s="101"/>
      <c r="S85" s="103"/>
      <c r="T85" s="108"/>
      <c r="U85" s="108"/>
      <c r="V85" s="101"/>
      <c r="W85" s="108"/>
      <c r="X85" s="108"/>
      <c r="Y85" s="108"/>
      <c r="Z85" s="106"/>
      <c r="AA85" s="108"/>
      <c r="AB85" s="108"/>
      <c r="AC85" s="108"/>
      <c r="AD85" s="108"/>
      <c r="AE85" s="108"/>
      <c r="AF85" s="108"/>
      <c r="AG85" s="108"/>
      <c r="AH85" s="108"/>
      <c r="AI85" s="108"/>
      <c r="AJ85" s="108"/>
      <c r="AK85" s="108"/>
      <c r="AL85" s="110"/>
      <c r="AM85" s="107"/>
      <c r="AN85" s="107"/>
    </row>
    <row r="86" spans="1:40">
      <c r="A86" s="101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2" t="s">
        <v>756</v>
      </c>
      <c r="M86" s="101"/>
      <c r="N86" s="101"/>
      <c r="O86" s="101"/>
      <c r="P86" s="101"/>
      <c r="Q86" s="101"/>
      <c r="R86" s="101"/>
      <c r="S86" s="103"/>
      <c r="T86" s="108"/>
      <c r="U86" s="108"/>
      <c r="V86" s="101"/>
      <c r="W86" s="108"/>
      <c r="X86" s="108"/>
      <c r="Y86" s="108"/>
      <c r="Z86" s="106"/>
      <c r="AA86" s="108"/>
      <c r="AB86" s="108"/>
      <c r="AC86" s="108"/>
      <c r="AD86" s="108"/>
      <c r="AE86" s="108"/>
      <c r="AF86" s="108"/>
      <c r="AG86" s="108"/>
      <c r="AH86" s="108"/>
      <c r="AI86" s="108"/>
      <c r="AJ86" s="108"/>
      <c r="AK86" s="108"/>
      <c r="AL86" s="110"/>
      <c r="AM86" s="107"/>
      <c r="AN86" s="107"/>
    </row>
    <row r="87" spans="1:40">
      <c r="A87" s="101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2" t="s">
        <v>757</v>
      </c>
      <c r="M87" s="101"/>
      <c r="N87" s="101"/>
      <c r="O87" s="101"/>
      <c r="P87" s="101"/>
      <c r="Q87" s="101"/>
      <c r="R87" s="101"/>
      <c r="S87" s="103"/>
      <c r="T87" s="108"/>
      <c r="U87" s="108"/>
      <c r="V87" s="101"/>
      <c r="W87" s="108"/>
      <c r="X87" s="108"/>
      <c r="Y87" s="108"/>
      <c r="Z87" s="106"/>
      <c r="AA87" s="108"/>
      <c r="AB87" s="108"/>
      <c r="AC87" s="108"/>
      <c r="AD87" s="108"/>
      <c r="AE87" s="108"/>
      <c r="AF87" s="108"/>
      <c r="AG87" s="108"/>
      <c r="AH87" s="108"/>
      <c r="AI87" s="108"/>
      <c r="AJ87" s="108"/>
      <c r="AK87" s="108"/>
      <c r="AL87" s="110"/>
      <c r="AM87" s="107"/>
      <c r="AN87" s="107"/>
    </row>
    <row r="88" spans="1:40">
      <c r="A88" s="101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2" t="s">
        <v>758</v>
      </c>
      <c r="M88" s="101"/>
      <c r="N88" s="101"/>
      <c r="O88" s="101"/>
      <c r="P88" s="101"/>
      <c r="Q88" s="101"/>
      <c r="R88" s="101"/>
      <c r="S88" s="103"/>
      <c r="T88" s="108"/>
      <c r="U88" s="108"/>
      <c r="V88" s="101"/>
      <c r="W88" s="108"/>
      <c r="X88" s="108"/>
      <c r="Y88" s="108"/>
      <c r="Z88" s="106"/>
      <c r="AA88" s="108"/>
      <c r="AB88" s="108"/>
      <c r="AC88" s="108"/>
      <c r="AD88" s="108"/>
      <c r="AE88" s="108"/>
      <c r="AF88" s="108"/>
      <c r="AG88" s="108"/>
      <c r="AH88" s="108"/>
      <c r="AI88" s="108"/>
      <c r="AJ88" s="108"/>
      <c r="AK88" s="108"/>
      <c r="AL88" s="110"/>
      <c r="AM88" s="107"/>
      <c r="AN88" s="107"/>
    </row>
    <row r="89" spans="1:40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2" t="s">
        <v>759</v>
      </c>
      <c r="M89" s="101"/>
      <c r="N89" s="101"/>
      <c r="O89" s="101"/>
      <c r="P89" s="101"/>
      <c r="Q89" s="101"/>
      <c r="R89" s="101"/>
      <c r="S89" s="103"/>
      <c r="T89" s="108"/>
      <c r="U89" s="108"/>
      <c r="V89" s="101"/>
      <c r="W89" s="108"/>
      <c r="X89" s="108"/>
      <c r="Y89" s="108"/>
      <c r="Z89" s="106"/>
      <c r="AA89" s="108"/>
      <c r="AB89" s="108"/>
      <c r="AC89" s="108"/>
      <c r="AD89" s="108"/>
      <c r="AE89" s="108"/>
      <c r="AF89" s="108"/>
      <c r="AG89" s="108"/>
      <c r="AH89" s="108"/>
      <c r="AI89" s="108"/>
      <c r="AJ89" s="108"/>
      <c r="AK89" s="108"/>
      <c r="AL89" s="110"/>
      <c r="AM89" s="107"/>
      <c r="AN89" s="107"/>
    </row>
    <row r="90" spans="1:40">
      <c r="A90" s="101"/>
      <c r="B90" s="101"/>
      <c r="C90" s="101"/>
      <c r="D90" s="101"/>
      <c r="E90" s="101"/>
      <c r="F90" s="101"/>
      <c r="G90" s="101"/>
      <c r="H90" s="101"/>
      <c r="I90" s="101"/>
      <c r="J90" s="101"/>
      <c r="K90" s="101"/>
      <c r="L90" s="102" t="s">
        <v>760</v>
      </c>
      <c r="M90" s="101"/>
      <c r="N90" s="101"/>
      <c r="O90" s="101"/>
      <c r="P90" s="101"/>
      <c r="Q90" s="101"/>
      <c r="R90" s="101"/>
      <c r="S90" s="103"/>
      <c r="T90" s="108"/>
      <c r="U90" s="108"/>
      <c r="V90" s="101"/>
      <c r="W90" s="108"/>
      <c r="X90" s="108"/>
      <c r="Y90" s="108"/>
      <c r="Z90" s="106"/>
      <c r="AA90" s="108"/>
      <c r="AB90" s="108"/>
      <c r="AC90" s="108"/>
      <c r="AD90" s="108"/>
      <c r="AE90" s="108"/>
      <c r="AF90" s="108"/>
      <c r="AG90" s="108"/>
      <c r="AH90" s="108"/>
      <c r="AI90" s="108"/>
      <c r="AJ90" s="108"/>
      <c r="AK90" s="108"/>
      <c r="AL90" s="110"/>
      <c r="AM90" s="107"/>
      <c r="AN90" s="107"/>
    </row>
    <row r="91" spans="1:40">
      <c r="A91" s="101"/>
      <c r="B91" s="101"/>
      <c r="C91" s="101"/>
      <c r="D91" s="101"/>
      <c r="E91" s="101"/>
      <c r="F91" s="101"/>
      <c r="G91" s="101"/>
      <c r="H91" s="101"/>
      <c r="I91" s="101"/>
      <c r="J91" s="101"/>
      <c r="K91" s="101"/>
      <c r="L91" s="102" t="s">
        <v>761</v>
      </c>
      <c r="M91" s="101"/>
      <c r="N91" s="101"/>
      <c r="O91" s="101"/>
      <c r="P91" s="101"/>
      <c r="Q91" s="101"/>
      <c r="R91" s="101"/>
      <c r="S91" s="103"/>
      <c r="T91" s="108"/>
      <c r="U91" s="108"/>
      <c r="V91" s="108"/>
      <c r="W91" s="108"/>
      <c r="X91" s="108"/>
      <c r="Y91" s="108"/>
      <c r="Z91" s="108"/>
      <c r="AA91" s="108"/>
      <c r="AB91" s="108"/>
      <c r="AC91" s="108"/>
      <c r="AD91" s="108"/>
      <c r="AE91" s="108"/>
      <c r="AF91" s="108"/>
      <c r="AG91" s="108"/>
      <c r="AH91" s="108"/>
      <c r="AI91" s="108"/>
      <c r="AJ91" s="108"/>
      <c r="AK91" s="108"/>
      <c r="AL91" s="110"/>
      <c r="AM91" s="107"/>
      <c r="AN91" s="107"/>
    </row>
    <row r="92" spans="1:40">
      <c r="A92" s="101"/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102" t="s">
        <v>762</v>
      </c>
      <c r="M92" s="101"/>
      <c r="N92" s="101"/>
      <c r="O92" s="101"/>
      <c r="P92" s="101"/>
      <c r="Q92" s="101"/>
      <c r="R92" s="101"/>
      <c r="S92" s="103"/>
      <c r="T92" s="108"/>
      <c r="U92" s="108"/>
      <c r="V92" s="108"/>
      <c r="W92" s="108"/>
      <c r="X92" s="108"/>
      <c r="Y92" s="108"/>
      <c r="Z92" s="108"/>
      <c r="AA92" s="108"/>
      <c r="AB92" s="108"/>
      <c r="AC92" s="108"/>
      <c r="AD92" s="108"/>
      <c r="AE92" s="108"/>
      <c r="AF92" s="108"/>
      <c r="AG92" s="108"/>
      <c r="AH92" s="108"/>
      <c r="AI92" s="108"/>
      <c r="AJ92" s="108"/>
      <c r="AK92" s="108"/>
      <c r="AL92" s="110"/>
      <c r="AM92" s="107"/>
      <c r="AN92" s="107"/>
    </row>
    <row r="93" spans="1:40">
      <c r="A93" s="101"/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2" t="s">
        <v>763</v>
      </c>
      <c r="M93" s="101"/>
      <c r="N93" s="101"/>
      <c r="O93" s="101"/>
      <c r="P93" s="101"/>
      <c r="Q93" s="101"/>
      <c r="R93" s="101"/>
      <c r="S93" s="103"/>
      <c r="T93" s="108"/>
      <c r="U93" s="108"/>
      <c r="V93" s="108"/>
      <c r="W93" s="108"/>
      <c r="X93" s="108"/>
      <c r="Y93" s="108"/>
      <c r="Z93" s="108"/>
      <c r="AA93" s="108"/>
      <c r="AB93" s="108"/>
      <c r="AC93" s="108"/>
      <c r="AD93" s="108"/>
      <c r="AE93" s="108"/>
      <c r="AF93" s="108"/>
      <c r="AG93" s="108"/>
      <c r="AH93" s="108"/>
      <c r="AI93" s="108"/>
      <c r="AJ93" s="108"/>
      <c r="AK93" s="108"/>
      <c r="AL93" s="110"/>
      <c r="AM93" s="107"/>
      <c r="AN93" s="107"/>
    </row>
    <row r="94" spans="1:40">
      <c r="A94" s="101"/>
      <c r="B94" s="101"/>
      <c r="C94" s="101"/>
      <c r="D94" s="101"/>
      <c r="E94" s="101"/>
      <c r="F94" s="101"/>
      <c r="G94" s="101"/>
      <c r="H94" s="101"/>
      <c r="I94" s="101"/>
      <c r="J94" s="101"/>
      <c r="K94" s="101"/>
      <c r="L94" s="102" t="s">
        <v>764</v>
      </c>
      <c r="M94" s="101"/>
      <c r="N94" s="101"/>
      <c r="O94" s="101"/>
      <c r="P94" s="101"/>
      <c r="Q94" s="101"/>
      <c r="R94" s="101"/>
      <c r="S94" s="103"/>
      <c r="T94" s="108"/>
      <c r="U94" s="108"/>
      <c r="V94" s="108"/>
      <c r="W94" s="108"/>
      <c r="X94" s="108"/>
      <c r="Y94" s="108"/>
      <c r="Z94" s="108"/>
      <c r="AA94" s="108"/>
      <c r="AB94" s="108"/>
      <c r="AC94" s="108"/>
      <c r="AD94" s="108"/>
      <c r="AE94" s="108"/>
      <c r="AF94" s="108"/>
      <c r="AG94" s="108"/>
      <c r="AH94" s="108"/>
      <c r="AI94" s="108"/>
      <c r="AJ94" s="108"/>
      <c r="AK94" s="108"/>
      <c r="AL94" s="110"/>
      <c r="AM94" s="107"/>
      <c r="AN94" s="107"/>
    </row>
    <row r="95" spans="1:40">
      <c r="A95" s="101"/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2" t="s">
        <v>765</v>
      </c>
      <c r="M95" s="101"/>
      <c r="N95" s="101"/>
      <c r="O95" s="101"/>
      <c r="P95" s="101"/>
      <c r="Q95" s="101"/>
      <c r="R95" s="101"/>
      <c r="S95" s="103"/>
      <c r="T95" s="108"/>
      <c r="U95" s="108"/>
      <c r="V95" s="108"/>
      <c r="W95" s="108"/>
      <c r="X95" s="108"/>
      <c r="Y95" s="108"/>
      <c r="Z95" s="108"/>
      <c r="AA95" s="108"/>
      <c r="AB95" s="108"/>
      <c r="AC95" s="108"/>
      <c r="AD95" s="108"/>
      <c r="AE95" s="108"/>
      <c r="AF95" s="108"/>
      <c r="AG95" s="108"/>
      <c r="AH95" s="108"/>
      <c r="AI95" s="108"/>
      <c r="AJ95" s="108"/>
      <c r="AK95" s="108"/>
      <c r="AL95" s="110"/>
      <c r="AM95" s="107"/>
      <c r="AN95" s="107"/>
    </row>
    <row r="96" spans="1:40">
      <c r="A96" s="101"/>
      <c r="B96" s="101"/>
      <c r="C96" s="101"/>
      <c r="D96" s="101"/>
      <c r="E96" s="101"/>
      <c r="F96" s="101"/>
      <c r="G96" s="101"/>
      <c r="H96" s="101"/>
      <c r="I96" s="101"/>
      <c r="J96" s="101"/>
      <c r="K96" s="101"/>
      <c r="L96" s="102" t="s">
        <v>766</v>
      </c>
      <c r="M96" s="101"/>
      <c r="N96" s="101"/>
      <c r="O96" s="101"/>
      <c r="P96" s="101"/>
      <c r="Q96" s="101"/>
      <c r="R96" s="101"/>
      <c r="S96" s="103"/>
      <c r="T96" s="108"/>
      <c r="U96" s="108"/>
      <c r="V96" s="108"/>
      <c r="W96" s="108"/>
      <c r="X96" s="108"/>
      <c r="Y96" s="108"/>
      <c r="Z96" s="108"/>
      <c r="AA96" s="108"/>
      <c r="AB96" s="108"/>
      <c r="AC96" s="108"/>
      <c r="AD96" s="108"/>
      <c r="AE96" s="108"/>
      <c r="AF96" s="108"/>
      <c r="AG96" s="108"/>
      <c r="AH96" s="108"/>
      <c r="AI96" s="108"/>
      <c r="AJ96" s="108"/>
      <c r="AK96" s="108"/>
      <c r="AL96" s="110"/>
      <c r="AM96" s="107"/>
      <c r="AN96" s="107"/>
    </row>
    <row r="97" spans="1:40">
      <c r="A97" s="101"/>
      <c r="B97" s="101"/>
      <c r="C97" s="101"/>
      <c r="D97" s="101"/>
      <c r="E97" s="101"/>
      <c r="F97" s="101"/>
      <c r="G97" s="101"/>
      <c r="H97" s="101"/>
      <c r="I97" s="101"/>
      <c r="J97" s="101"/>
      <c r="K97" s="101"/>
      <c r="L97" s="102" t="s">
        <v>767</v>
      </c>
      <c r="M97" s="101"/>
      <c r="N97" s="101"/>
      <c r="O97" s="101"/>
      <c r="P97" s="101"/>
      <c r="Q97" s="101"/>
      <c r="R97" s="101"/>
      <c r="S97" s="103"/>
      <c r="T97" s="108"/>
      <c r="U97" s="108"/>
      <c r="V97" s="108"/>
      <c r="W97" s="108"/>
      <c r="X97" s="108"/>
      <c r="Y97" s="108"/>
      <c r="Z97" s="108"/>
      <c r="AA97" s="108"/>
      <c r="AB97" s="108"/>
      <c r="AC97" s="108"/>
      <c r="AD97" s="108"/>
      <c r="AE97" s="108"/>
      <c r="AF97" s="108"/>
      <c r="AG97" s="108"/>
      <c r="AH97" s="108"/>
      <c r="AI97" s="108"/>
      <c r="AJ97" s="108"/>
      <c r="AK97" s="108"/>
      <c r="AL97" s="110"/>
      <c r="AM97" s="107"/>
      <c r="AN97" s="107"/>
    </row>
    <row r="98" spans="1:40">
      <c r="A98" s="101"/>
      <c r="B98" s="101"/>
      <c r="C98" s="101"/>
      <c r="D98" s="101"/>
      <c r="E98" s="101"/>
      <c r="F98" s="101"/>
      <c r="G98" s="101"/>
      <c r="H98" s="101"/>
      <c r="I98" s="101"/>
      <c r="J98" s="101"/>
      <c r="K98" s="101"/>
      <c r="L98" s="102" t="s">
        <v>768</v>
      </c>
      <c r="M98" s="101"/>
      <c r="N98" s="101"/>
      <c r="O98" s="101"/>
      <c r="P98" s="101"/>
      <c r="Q98" s="101"/>
      <c r="R98" s="101"/>
      <c r="S98" s="103"/>
      <c r="T98" s="108"/>
      <c r="U98" s="108"/>
      <c r="V98" s="108"/>
      <c r="W98" s="108"/>
      <c r="X98" s="108"/>
      <c r="Y98" s="108"/>
      <c r="Z98" s="108"/>
      <c r="AA98" s="108"/>
      <c r="AB98" s="108"/>
      <c r="AC98" s="108"/>
      <c r="AD98" s="108"/>
      <c r="AE98" s="108"/>
      <c r="AF98" s="108"/>
      <c r="AG98" s="108"/>
      <c r="AH98" s="108"/>
      <c r="AI98" s="108"/>
      <c r="AJ98" s="108"/>
      <c r="AK98" s="108"/>
      <c r="AL98" s="110"/>
      <c r="AM98" s="107"/>
      <c r="AN98" s="107"/>
    </row>
    <row r="99" spans="1:40">
      <c r="A99" s="101"/>
      <c r="B99" s="101"/>
      <c r="C99" s="101"/>
      <c r="D99" s="101"/>
      <c r="E99" s="101"/>
      <c r="F99" s="101"/>
      <c r="G99" s="101"/>
      <c r="H99" s="101"/>
      <c r="I99" s="101"/>
      <c r="J99" s="101"/>
      <c r="K99" s="101"/>
      <c r="L99" s="102" t="s">
        <v>769</v>
      </c>
      <c r="M99" s="101"/>
      <c r="N99" s="101"/>
      <c r="O99" s="101"/>
      <c r="P99" s="101"/>
      <c r="Q99" s="101"/>
      <c r="R99" s="101"/>
      <c r="S99" s="103"/>
      <c r="T99" s="108"/>
      <c r="U99" s="108"/>
      <c r="V99" s="108"/>
      <c r="W99" s="108"/>
      <c r="X99" s="108"/>
      <c r="Y99" s="108"/>
      <c r="Z99" s="108"/>
      <c r="AA99" s="108"/>
      <c r="AB99" s="108"/>
      <c r="AC99" s="108"/>
      <c r="AD99" s="108"/>
      <c r="AE99" s="108"/>
      <c r="AF99" s="108"/>
      <c r="AG99" s="108"/>
      <c r="AH99" s="108"/>
      <c r="AI99" s="108"/>
      <c r="AJ99" s="108"/>
      <c r="AK99" s="108"/>
      <c r="AL99" s="110"/>
      <c r="AM99" s="107"/>
      <c r="AN99" s="107"/>
    </row>
    <row r="100" spans="1:40">
      <c r="A100" s="101"/>
      <c r="B100" s="101"/>
      <c r="C100" s="101"/>
      <c r="D100" s="101"/>
      <c r="E100" s="101"/>
      <c r="F100" s="101"/>
      <c r="G100" s="101"/>
      <c r="H100" s="101"/>
      <c r="I100" s="101"/>
      <c r="J100" s="101"/>
      <c r="K100" s="101"/>
      <c r="L100" s="102" t="s">
        <v>770</v>
      </c>
      <c r="M100" s="101"/>
      <c r="N100" s="101"/>
      <c r="O100" s="101"/>
      <c r="P100" s="101"/>
      <c r="Q100" s="101"/>
      <c r="R100" s="101"/>
      <c r="S100" s="103"/>
      <c r="T100" s="108"/>
      <c r="U100" s="108"/>
      <c r="V100" s="108"/>
      <c r="W100" s="108"/>
      <c r="X100" s="108"/>
      <c r="Y100" s="108"/>
      <c r="Z100" s="108"/>
      <c r="AA100" s="108"/>
      <c r="AB100" s="108"/>
      <c r="AC100" s="108"/>
      <c r="AD100" s="108"/>
      <c r="AE100" s="108"/>
      <c r="AF100" s="108"/>
      <c r="AG100" s="108"/>
      <c r="AH100" s="108"/>
      <c r="AI100" s="108"/>
      <c r="AJ100" s="108"/>
      <c r="AK100" s="108"/>
      <c r="AL100" s="110"/>
      <c r="AM100" s="107"/>
      <c r="AN100" s="107"/>
    </row>
    <row r="101" spans="1:40">
      <c r="A101" s="101"/>
      <c r="B101" s="101"/>
      <c r="C101" s="101"/>
      <c r="D101" s="101"/>
      <c r="E101" s="101"/>
      <c r="F101" s="101"/>
      <c r="G101" s="101"/>
      <c r="H101" s="101"/>
      <c r="I101" s="101"/>
      <c r="J101" s="101"/>
      <c r="K101" s="101"/>
      <c r="L101" s="102" t="s">
        <v>771</v>
      </c>
      <c r="M101" s="101"/>
      <c r="N101" s="101"/>
      <c r="O101" s="101"/>
      <c r="P101" s="101"/>
      <c r="Q101" s="101"/>
      <c r="R101" s="101"/>
      <c r="S101" s="103"/>
      <c r="T101" s="108"/>
      <c r="U101" s="108"/>
      <c r="V101" s="108"/>
      <c r="W101" s="108"/>
      <c r="X101" s="108"/>
      <c r="Y101" s="108"/>
      <c r="Z101" s="108"/>
      <c r="AA101" s="108"/>
      <c r="AB101" s="108"/>
      <c r="AC101" s="108"/>
      <c r="AD101" s="108"/>
      <c r="AE101" s="108"/>
      <c r="AF101" s="108"/>
      <c r="AG101" s="108"/>
      <c r="AH101" s="108"/>
      <c r="AI101" s="108"/>
      <c r="AJ101" s="108"/>
      <c r="AK101" s="108"/>
      <c r="AL101" s="110"/>
      <c r="AM101" s="107"/>
      <c r="AN101" s="107"/>
    </row>
    <row r="102" spans="1:40">
      <c r="A102" s="101"/>
      <c r="B102" s="101"/>
      <c r="C102" s="101"/>
      <c r="D102" s="101"/>
      <c r="E102" s="101"/>
      <c r="F102" s="101"/>
      <c r="G102" s="101"/>
      <c r="H102" s="101"/>
      <c r="I102" s="101"/>
      <c r="J102" s="101"/>
      <c r="K102" s="101"/>
      <c r="L102" s="102" t="s">
        <v>772</v>
      </c>
      <c r="M102" s="101"/>
      <c r="N102" s="101"/>
      <c r="O102" s="101"/>
      <c r="P102" s="101"/>
      <c r="Q102" s="101"/>
      <c r="R102" s="101"/>
      <c r="S102" s="103"/>
      <c r="T102" s="108"/>
      <c r="U102" s="108"/>
      <c r="V102" s="108"/>
      <c r="W102" s="108"/>
      <c r="X102" s="108"/>
      <c r="Y102" s="108"/>
      <c r="Z102" s="108"/>
      <c r="AA102" s="108"/>
      <c r="AB102" s="108"/>
      <c r="AC102" s="108"/>
      <c r="AD102" s="108"/>
      <c r="AE102" s="108"/>
      <c r="AF102" s="108"/>
      <c r="AG102" s="108"/>
      <c r="AH102" s="108"/>
      <c r="AI102" s="108"/>
      <c r="AJ102" s="108"/>
      <c r="AK102" s="108"/>
      <c r="AL102" s="110"/>
      <c r="AM102" s="107"/>
      <c r="AN102" s="107"/>
    </row>
    <row r="103" spans="1:40">
      <c r="A103" s="101"/>
      <c r="B103" s="101"/>
      <c r="C103" s="101"/>
      <c r="D103" s="101"/>
      <c r="E103" s="101"/>
      <c r="F103" s="101"/>
      <c r="G103" s="101"/>
      <c r="H103" s="101"/>
      <c r="I103" s="101"/>
      <c r="J103" s="101"/>
      <c r="K103" s="101"/>
      <c r="L103" s="102" t="s">
        <v>773</v>
      </c>
      <c r="M103" s="101"/>
      <c r="N103" s="101"/>
      <c r="O103" s="101"/>
      <c r="P103" s="101"/>
      <c r="Q103" s="101"/>
      <c r="R103" s="101"/>
      <c r="S103" s="103"/>
      <c r="T103" s="108"/>
      <c r="U103" s="108"/>
      <c r="V103" s="108"/>
      <c r="W103" s="108"/>
      <c r="X103" s="108"/>
      <c r="Y103" s="108"/>
      <c r="Z103" s="108"/>
      <c r="AA103" s="108"/>
      <c r="AB103" s="108"/>
      <c r="AC103" s="108"/>
      <c r="AD103" s="108"/>
      <c r="AE103" s="108"/>
      <c r="AF103" s="108"/>
      <c r="AG103" s="108"/>
      <c r="AH103" s="108"/>
      <c r="AI103" s="108"/>
      <c r="AJ103" s="108"/>
      <c r="AK103" s="108"/>
      <c r="AL103" s="110"/>
      <c r="AM103" s="107"/>
      <c r="AN103" s="107"/>
    </row>
    <row r="104" spans="1:40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2" t="s">
        <v>774</v>
      </c>
      <c r="M104" s="101"/>
      <c r="N104" s="101"/>
      <c r="O104" s="101"/>
      <c r="P104" s="101"/>
      <c r="Q104" s="101"/>
      <c r="R104" s="101"/>
      <c r="S104" s="103"/>
      <c r="T104" s="108"/>
      <c r="U104" s="108"/>
      <c r="V104" s="108"/>
      <c r="W104" s="108"/>
      <c r="X104" s="108"/>
      <c r="Y104" s="108"/>
      <c r="Z104" s="108"/>
      <c r="AA104" s="108"/>
      <c r="AB104" s="108"/>
      <c r="AC104" s="108"/>
      <c r="AD104" s="108"/>
      <c r="AE104" s="108"/>
      <c r="AF104" s="108"/>
      <c r="AG104" s="108"/>
      <c r="AH104" s="108"/>
      <c r="AI104" s="108"/>
      <c r="AJ104" s="108"/>
      <c r="AK104" s="108"/>
      <c r="AL104" s="110"/>
      <c r="AM104" s="107"/>
      <c r="AN104" s="107"/>
    </row>
    <row r="105" spans="1:40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  <c r="K105" s="101"/>
      <c r="L105" s="102" t="s">
        <v>775</v>
      </c>
      <c r="M105" s="101"/>
      <c r="N105" s="101"/>
      <c r="O105" s="101"/>
      <c r="P105" s="101"/>
      <c r="Q105" s="101"/>
      <c r="R105" s="101"/>
      <c r="S105" s="103"/>
      <c r="T105" s="108"/>
      <c r="U105" s="108"/>
      <c r="V105" s="108"/>
      <c r="W105" s="108"/>
      <c r="X105" s="108"/>
      <c r="Y105" s="108"/>
      <c r="Z105" s="108"/>
      <c r="AA105" s="108"/>
      <c r="AB105" s="108"/>
      <c r="AC105" s="108"/>
      <c r="AD105" s="108"/>
      <c r="AE105" s="108"/>
      <c r="AF105" s="108"/>
      <c r="AG105" s="108"/>
      <c r="AH105" s="108"/>
      <c r="AI105" s="108"/>
      <c r="AJ105" s="108"/>
      <c r="AK105" s="108"/>
      <c r="AL105" s="110"/>
      <c r="AM105" s="107"/>
      <c r="AN105" s="107"/>
    </row>
    <row r="106" spans="1:40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102" t="s">
        <v>776</v>
      </c>
      <c r="M106" s="101"/>
      <c r="N106" s="101"/>
      <c r="O106" s="101"/>
      <c r="P106" s="101"/>
      <c r="Q106" s="101"/>
      <c r="R106" s="101"/>
      <c r="S106" s="103"/>
      <c r="T106" s="108"/>
      <c r="U106" s="108"/>
      <c r="V106" s="108"/>
      <c r="W106" s="108"/>
      <c r="X106" s="108"/>
      <c r="Y106" s="108"/>
      <c r="Z106" s="108"/>
      <c r="AA106" s="108"/>
      <c r="AB106" s="108"/>
      <c r="AC106" s="108"/>
      <c r="AD106" s="108"/>
      <c r="AE106" s="108"/>
      <c r="AF106" s="108"/>
      <c r="AG106" s="108"/>
      <c r="AH106" s="108"/>
      <c r="AI106" s="108"/>
      <c r="AJ106" s="108"/>
      <c r="AK106" s="108"/>
      <c r="AL106" s="110"/>
      <c r="AM106" s="107"/>
      <c r="AN106" s="107"/>
    </row>
    <row r="107" spans="1:40">
      <c r="A107" s="101"/>
      <c r="B107" s="101"/>
      <c r="C107" s="101"/>
      <c r="D107" s="101"/>
      <c r="E107" s="101"/>
      <c r="F107" s="101"/>
      <c r="G107" s="101"/>
      <c r="H107" s="101"/>
      <c r="I107" s="101"/>
      <c r="J107" s="101"/>
      <c r="K107" s="101"/>
      <c r="L107" s="102" t="s">
        <v>777</v>
      </c>
      <c r="M107" s="101"/>
      <c r="N107" s="101"/>
      <c r="O107" s="101"/>
      <c r="P107" s="101"/>
      <c r="Q107" s="101"/>
      <c r="R107" s="101"/>
      <c r="S107" s="103"/>
      <c r="T107" s="108"/>
      <c r="U107" s="108"/>
      <c r="V107" s="108"/>
      <c r="W107" s="108"/>
      <c r="X107" s="108"/>
      <c r="Y107" s="108"/>
      <c r="Z107" s="108"/>
      <c r="AA107" s="108"/>
      <c r="AB107" s="108"/>
      <c r="AC107" s="108"/>
      <c r="AD107" s="108"/>
      <c r="AE107" s="108"/>
      <c r="AF107" s="108"/>
      <c r="AG107" s="108"/>
      <c r="AH107" s="108"/>
      <c r="AI107" s="108"/>
      <c r="AJ107" s="108"/>
      <c r="AK107" s="108"/>
      <c r="AL107" s="110"/>
      <c r="AM107" s="107"/>
      <c r="AN107" s="107"/>
    </row>
    <row r="108" spans="1:40">
      <c r="A108" s="101"/>
      <c r="B108" s="101"/>
      <c r="C108" s="101"/>
      <c r="D108" s="101"/>
      <c r="E108" s="101"/>
      <c r="F108" s="101"/>
      <c r="G108" s="101"/>
      <c r="H108" s="101"/>
      <c r="I108" s="101"/>
      <c r="J108" s="101"/>
      <c r="K108" s="101"/>
      <c r="L108" s="102" t="s">
        <v>778</v>
      </c>
      <c r="M108" s="101"/>
      <c r="N108" s="101"/>
      <c r="O108" s="101"/>
      <c r="P108" s="101"/>
      <c r="Q108" s="101"/>
      <c r="R108" s="101"/>
      <c r="S108" s="103"/>
      <c r="T108" s="108"/>
      <c r="U108" s="108"/>
      <c r="V108" s="108"/>
      <c r="W108" s="108"/>
      <c r="X108" s="108"/>
      <c r="Y108" s="108"/>
      <c r="Z108" s="108"/>
      <c r="AA108" s="108"/>
      <c r="AB108" s="108"/>
      <c r="AC108" s="108"/>
      <c r="AD108" s="108"/>
      <c r="AE108" s="108"/>
      <c r="AF108" s="108"/>
      <c r="AG108" s="108"/>
      <c r="AH108" s="108"/>
      <c r="AI108" s="108"/>
      <c r="AJ108" s="108"/>
      <c r="AK108" s="108"/>
      <c r="AL108" s="110"/>
      <c r="AM108" s="107"/>
      <c r="AN108" s="107"/>
    </row>
    <row r="109" spans="1:40">
      <c r="A109" s="101"/>
      <c r="B109" s="101"/>
      <c r="C109" s="101"/>
      <c r="D109" s="101"/>
      <c r="E109" s="101"/>
      <c r="F109" s="101"/>
      <c r="G109" s="101"/>
      <c r="H109" s="101"/>
      <c r="I109" s="101"/>
      <c r="J109" s="101"/>
      <c r="K109" s="101"/>
      <c r="L109" s="102" t="s">
        <v>779</v>
      </c>
      <c r="M109" s="101"/>
      <c r="N109" s="101"/>
      <c r="O109" s="101"/>
      <c r="P109" s="101"/>
      <c r="Q109" s="101"/>
      <c r="R109" s="101"/>
      <c r="S109" s="103"/>
      <c r="T109" s="108"/>
      <c r="U109" s="108"/>
      <c r="V109" s="108"/>
      <c r="W109" s="108"/>
      <c r="X109" s="108"/>
      <c r="Y109" s="108"/>
      <c r="Z109" s="108"/>
      <c r="AA109" s="108"/>
      <c r="AB109" s="108"/>
      <c r="AC109" s="108"/>
      <c r="AD109" s="108"/>
      <c r="AE109" s="108"/>
      <c r="AF109" s="108"/>
      <c r="AG109" s="108"/>
      <c r="AH109" s="108"/>
      <c r="AI109" s="108"/>
      <c r="AJ109" s="108"/>
      <c r="AK109" s="108"/>
      <c r="AL109" s="110"/>
      <c r="AM109" s="107"/>
      <c r="AN109" s="107"/>
    </row>
    <row r="110" spans="1:40">
      <c r="A110" s="101"/>
      <c r="B110" s="101"/>
      <c r="C110" s="101"/>
      <c r="D110" s="101"/>
      <c r="E110" s="101"/>
      <c r="F110" s="101"/>
      <c r="G110" s="101"/>
      <c r="H110" s="101"/>
      <c r="I110" s="101"/>
      <c r="J110" s="101"/>
      <c r="K110" s="101"/>
      <c r="L110" s="101" t="s">
        <v>780</v>
      </c>
      <c r="M110" s="101"/>
      <c r="N110" s="101"/>
      <c r="O110" s="101"/>
      <c r="P110" s="101"/>
      <c r="Q110" s="101"/>
      <c r="R110" s="101"/>
      <c r="S110" s="103"/>
      <c r="T110" s="108"/>
      <c r="U110" s="108"/>
      <c r="V110" s="108"/>
      <c r="W110" s="108"/>
      <c r="X110" s="108"/>
      <c r="Y110" s="108"/>
      <c r="Z110" s="108"/>
      <c r="AA110" s="108"/>
      <c r="AB110" s="108"/>
      <c r="AC110" s="108"/>
      <c r="AD110" s="108"/>
      <c r="AE110" s="108"/>
      <c r="AF110" s="108"/>
      <c r="AG110" s="108"/>
      <c r="AH110" s="108"/>
      <c r="AI110" s="108"/>
      <c r="AJ110" s="108"/>
      <c r="AK110" s="108"/>
      <c r="AL110" s="110"/>
      <c r="AM110" s="107"/>
      <c r="AN110" s="107"/>
    </row>
    <row r="111" spans="1:40">
      <c r="A111" s="101"/>
      <c r="B111" s="101"/>
      <c r="C111" s="101"/>
      <c r="D111" s="101"/>
      <c r="E111" s="101"/>
      <c r="F111" s="101"/>
      <c r="G111" s="101"/>
      <c r="H111" s="101"/>
      <c r="I111" s="101"/>
      <c r="J111" s="101"/>
      <c r="K111" s="101"/>
      <c r="L111" s="102" t="s">
        <v>781</v>
      </c>
      <c r="M111" s="101"/>
      <c r="N111" s="101"/>
      <c r="O111" s="101"/>
      <c r="P111" s="101"/>
      <c r="Q111" s="101"/>
      <c r="R111" s="101"/>
      <c r="S111" s="103"/>
      <c r="T111" s="108"/>
      <c r="U111" s="108"/>
      <c r="V111" s="108"/>
      <c r="W111" s="108"/>
      <c r="X111" s="108"/>
      <c r="Y111" s="108"/>
      <c r="Z111" s="108"/>
      <c r="AA111" s="108"/>
      <c r="AB111" s="108"/>
      <c r="AC111" s="108"/>
      <c r="AD111" s="108"/>
      <c r="AE111" s="108"/>
      <c r="AF111" s="108"/>
      <c r="AG111" s="108"/>
      <c r="AH111" s="108"/>
      <c r="AI111" s="108"/>
      <c r="AJ111" s="108"/>
      <c r="AK111" s="108"/>
      <c r="AL111" s="110"/>
      <c r="AM111" s="107"/>
      <c r="AN111" s="107"/>
    </row>
    <row r="112" spans="1:40">
      <c r="A112" s="101"/>
      <c r="B112" s="101"/>
      <c r="C112" s="101"/>
      <c r="D112" s="101"/>
      <c r="E112" s="101"/>
      <c r="F112" s="101"/>
      <c r="G112" s="101"/>
      <c r="H112" s="101"/>
      <c r="I112" s="101"/>
      <c r="J112" s="101"/>
      <c r="K112" s="101"/>
      <c r="L112" s="102" t="s">
        <v>782</v>
      </c>
      <c r="M112" s="101"/>
      <c r="N112" s="101"/>
      <c r="O112" s="101"/>
      <c r="P112" s="101"/>
      <c r="Q112" s="101"/>
      <c r="R112" s="101"/>
      <c r="S112" s="103"/>
      <c r="T112" s="108"/>
      <c r="U112" s="108"/>
      <c r="V112" s="108"/>
      <c r="W112" s="108"/>
      <c r="X112" s="108"/>
      <c r="Y112" s="108"/>
      <c r="Z112" s="108"/>
      <c r="AA112" s="108"/>
      <c r="AB112" s="108"/>
      <c r="AC112" s="108"/>
      <c r="AD112" s="108"/>
      <c r="AE112" s="108"/>
      <c r="AF112" s="108"/>
      <c r="AG112" s="108"/>
      <c r="AH112" s="108"/>
      <c r="AI112" s="108"/>
      <c r="AJ112" s="108"/>
      <c r="AK112" s="108"/>
      <c r="AL112" s="110"/>
      <c r="AM112" s="107"/>
      <c r="AN112" s="107"/>
    </row>
    <row r="113" spans="1:40">
      <c r="A113" s="101"/>
      <c r="B113" s="101"/>
      <c r="C113" s="101"/>
      <c r="D113" s="101"/>
      <c r="E113" s="101"/>
      <c r="F113" s="101"/>
      <c r="G113" s="101"/>
      <c r="H113" s="101"/>
      <c r="I113" s="101"/>
      <c r="J113" s="101"/>
      <c r="K113" s="101"/>
      <c r="L113" s="102" t="s">
        <v>783</v>
      </c>
      <c r="M113" s="101"/>
      <c r="N113" s="101"/>
      <c r="O113" s="101"/>
      <c r="P113" s="101"/>
      <c r="Q113" s="101"/>
      <c r="R113" s="101"/>
      <c r="S113" s="103"/>
      <c r="T113" s="108"/>
      <c r="U113" s="108"/>
      <c r="V113" s="108"/>
      <c r="W113" s="108"/>
      <c r="X113" s="108"/>
      <c r="Y113" s="108"/>
      <c r="Z113" s="108"/>
      <c r="AA113" s="108"/>
      <c r="AB113" s="108"/>
      <c r="AC113" s="108"/>
      <c r="AD113" s="108"/>
      <c r="AE113" s="108"/>
      <c r="AF113" s="108"/>
      <c r="AG113" s="108"/>
      <c r="AH113" s="108"/>
      <c r="AI113" s="108"/>
      <c r="AJ113" s="108"/>
      <c r="AK113" s="108"/>
      <c r="AL113" s="110"/>
      <c r="AM113" s="107"/>
      <c r="AN113" s="107"/>
    </row>
    <row r="114" spans="1:40">
      <c r="A114" s="101"/>
      <c r="B114" s="101"/>
      <c r="C114" s="101"/>
      <c r="D114" s="101"/>
      <c r="E114" s="101"/>
      <c r="F114" s="101"/>
      <c r="G114" s="101"/>
      <c r="H114" s="101"/>
      <c r="I114" s="101"/>
      <c r="J114" s="101"/>
      <c r="K114" s="101"/>
      <c r="L114" s="102" t="s">
        <v>784</v>
      </c>
      <c r="M114" s="101"/>
      <c r="N114" s="101"/>
      <c r="O114" s="101"/>
      <c r="P114" s="101"/>
      <c r="Q114" s="101"/>
      <c r="R114" s="101"/>
      <c r="S114" s="103"/>
      <c r="T114" s="108"/>
      <c r="U114" s="108"/>
      <c r="V114" s="108"/>
      <c r="W114" s="108"/>
      <c r="X114" s="108"/>
      <c r="Y114" s="108"/>
      <c r="Z114" s="108"/>
      <c r="AA114" s="108"/>
      <c r="AB114" s="108"/>
      <c r="AC114" s="108"/>
      <c r="AD114" s="108"/>
      <c r="AE114" s="108"/>
      <c r="AF114" s="108"/>
      <c r="AG114" s="108"/>
      <c r="AH114" s="108"/>
      <c r="AI114" s="108"/>
      <c r="AJ114" s="108"/>
      <c r="AK114" s="108"/>
      <c r="AL114" s="110"/>
      <c r="AM114" s="107"/>
      <c r="AN114" s="107"/>
    </row>
    <row r="115" spans="1:40">
      <c r="A115" s="101"/>
      <c r="B115" s="101"/>
      <c r="C115" s="101"/>
      <c r="D115" s="101"/>
      <c r="E115" s="101"/>
      <c r="F115" s="101"/>
      <c r="G115" s="101"/>
      <c r="H115" s="101"/>
      <c r="I115" s="101"/>
      <c r="J115" s="101"/>
      <c r="K115" s="101"/>
      <c r="L115" s="102" t="s">
        <v>785</v>
      </c>
      <c r="M115" s="101"/>
      <c r="N115" s="101"/>
      <c r="O115" s="101"/>
      <c r="P115" s="101"/>
      <c r="Q115" s="101"/>
      <c r="R115" s="101"/>
      <c r="S115" s="103"/>
      <c r="T115" s="108"/>
      <c r="U115" s="108"/>
      <c r="V115" s="108"/>
      <c r="W115" s="108"/>
      <c r="X115" s="108"/>
      <c r="Y115" s="108"/>
      <c r="Z115" s="108"/>
      <c r="AA115" s="108"/>
      <c r="AB115" s="108"/>
      <c r="AC115" s="108"/>
      <c r="AD115" s="108"/>
      <c r="AE115" s="108"/>
      <c r="AF115" s="108"/>
      <c r="AG115" s="108"/>
      <c r="AH115" s="108"/>
      <c r="AI115" s="108"/>
      <c r="AJ115" s="108"/>
      <c r="AK115" s="108"/>
      <c r="AL115" s="110"/>
      <c r="AM115" s="107"/>
      <c r="AN115" s="107"/>
    </row>
    <row r="116" spans="1:40">
      <c r="A116" s="101"/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2" t="s">
        <v>786</v>
      </c>
      <c r="M116" s="101"/>
      <c r="N116" s="101"/>
      <c r="O116" s="101"/>
      <c r="P116" s="101"/>
      <c r="Q116" s="101"/>
      <c r="R116" s="101"/>
      <c r="S116" s="103"/>
      <c r="T116" s="108"/>
      <c r="U116" s="108"/>
      <c r="V116" s="108"/>
      <c r="W116" s="108"/>
      <c r="X116" s="108"/>
      <c r="Y116" s="108"/>
      <c r="Z116" s="108"/>
      <c r="AA116" s="108"/>
      <c r="AB116" s="108"/>
      <c r="AC116" s="108"/>
      <c r="AD116" s="108"/>
      <c r="AE116" s="108"/>
      <c r="AF116" s="108"/>
      <c r="AG116" s="108"/>
      <c r="AH116" s="108"/>
      <c r="AI116" s="108"/>
      <c r="AJ116" s="108"/>
      <c r="AK116" s="108"/>
      <c r="AL116" s="110"/>
      <c r="AM116" s="107"/>
      <c r="AN116" s="107"/>
    </row>
    <row r="117" spans="1:40">
      <c r="A117" s="101"/>
      <c r="B117" s="101"/>
      <c r="C117" s="101"/>
      <c r="D117" s="101"/>
      <c r="E117" s="101"/>
      <c r="F117" s="101"/>
      <c r="G117" s="101"/>
      <c r="H117" s="101"/>
      <c r="I117" s="101"/>
      <c r="J117" s="101"/>
      <c r="K117" s="101"/>
      <c r="L117" s="102" t="s">
        <v>787</v>
      </c>
      <c r="M117" s="101"/>
      <c r="N117" s="101"/>
      <c r="O117" s="101"/>
      <c r="P117" s="101"/>
      <c r="Q117" s="101"/>
      <c r="R117" s="101"/>
      <c r="S117" s="103"/>
      <c r="T117" s="108"/>
      <c r="U117" s="108"/>
      <c r="V117" s="108"/>
      <c r="W117" s="108"/>
      <c r="X117" s="108"/>
      <c r="Y117" s="108"/>
      <c r="Z117" s="108"/>
      <c r="AA117" s="108"/>
      <c r="AB117" s="108"/>
      <c r="AC117" s="108"/>
      <c r="AD117" s="108"/>
      <c r="AE117" s="108"/>
      <c r="AF117" s="108"/>
      <c r="AG117" s="108"/>
      <c r="AH117" s="108"/>
      <c r="AI117" s="108"/>
      <c r="AJ117" s="108"/>
      <c r="AK117" s="108"/>
      <c r="AL117" s="110"/>
      <c r="AM117" s="107"/>
      <c r="AN117" s="107"/>
    </row>
    <row r="118" spans="1:40">
      <c r="A118" s="101"/>
      <c r="B118" s="101"/>
      <c r="C118" s="101"/>
      <c r="D118" s="101"/>
      <c r="E118" s="101"/>
      <c r="F118" s="101"/>
      <c r="G118" s="101"/>
      <c r="H118" s="101"/>
      <c r="I118" s="101"/>
      <c r="J118" s="101"/>
      <c r="K118" s="101"/>
      <c r="L118" s="102" t="s">
        <v>788</v>
      </c>
      <c r="M118" s="101"/>
      <c r="N118" s="101"/>
      <c r="O118" s="101"/>
      <c r="P118" s="101"/>
      <c r="Q118" s="101"/>
      <c r="R118" s="101"/>
      <c r="S118" s="103"/>
      <c r="T118" s="108"/>
      <c r="U118" s="108"/>
      <c r="V118" s="108"/>
      <c r="W118" s="108"/>
      <c r="X118" s="108"/>
      <c r="Y118" s="108"/>
      <c r="Z118" s="108"/>
      <c r="AA118" s="108"/>
      <c r="AB118" s="108"/>
      <c r="AC118" s="108"/>
      <c r="AD118" s="108"/>
      <c r="AE118" s="108"/>
      <c r="AF118" s="108"/>
      <c r="AG118" s="108"/>
      <c r="AH118" s="108"/>
      <c r="AI118" s="108"/>
      <c r="AJ118" s="108"/>
      <c r="AK118" s="108"/>
      <c r="AL118" s="110"/>
      <c r="AM118" s="107"/>
      <c r="AN118" s="107"/>
    </row>
    <row r="119" spans="1:40">
      <c r="A119" s="101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2" t="s">
        <v>789</v>
      </c>
      <c r="M119" s="101"/>
      <c r="N119" s="101"/>
      <c r="O119" s="101"/>
      <c r="P119" s="101"/>
      <c r="Q119" s="101"/>
      <c r="R119" s="101"/>
      <c r="S119" s="103"/>
      <c r="T119" s="108"/>
      <c r="U119" s="108"/>
      <c r="V119" s="108"/>
      <c r="W119" s="108"/>
      <c r="X119" s="108"/>
      <c r="Y119" s="108"/>
      <c r="Z119" s="108"/>
      <c r="AA119" s="108"/>
      <c r="AB119" s="108"/>
      <c r="AC119" s="108"/>
      <c r="AD119" s="108"/>
      <c r="AE119" s="108"/>
      <c r="AF119" s="108"/>
      <c r="AG119" s="108"/>
      <c r="AH119" s="108"/>
      <c r="AI119" s="108"/>
      <c r="AJ119" s="108"/>
      <c r="AK119" s="108"/>
      <c r="AL119" s="110"/>
      <c r="AM119" s="107"/>
      <c r="AN119" s="107"/>
    </row>
    <row r="120" spans="1:40">
      <c r="A120" s="101"/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2" t="s">
        <v>790</v>
      </c>
      <c r="M120" s="101"/>
      <c r="N120" s="101"/>
      <c r="O120" s="101"/>
      <c r="P120" s="101"/>
      <c r="Q120" s="101"/>
      <c r="R120" s="101"/>
      <c r="S120" s="103"/>
      <c r="T120" s="108"/>
      <c r="U120" s="108"/>
      <c r="V120" s="108"/>
      <c r="W120" s="108"/>
      <c r="X120" s="108"/>
      <c r="Y120" s="108"/>
      <c r="Z120" s="108"/>
      <c r="AA120" s="108"/>
      <c r="AB120" s="108"/>
      <c r="AC120" s="108"/>
      <c r="AD120" s="108"/>
      <c r="AE120" s="108"/>
      <c r="AF120" s="108"/>
      <c r="AG120" s="108"/>
      <c r="AH120" s="108"/>
      <c r="AI120" s="108"/>
      <c r="AJ120" s="108"/>
      <c r="AK120" s="108"/>
      <c r="AL120" s="110"/>
      <c r="AM120" s="107"/>
      <c r="AN120" s="107"/>
    </row>
    <row r="121" spans="1:40">
      <c r="A121" s="101"/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2" t="s">
        <v>791</v>
      </c>
      <c r="M121" s="101"/>
      <c r="N121" s="101"/>
      <c r="O121" s="101"/>
      <c r="P121" s="101"/>
      <c r="Q121" s="101"/>
      <c r="R121" s="101"/>
      <c r="S121" s="103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10"/>
      <c r="AM121" s="107"/>
      <c r="AN121" s="107"/>
    </row>
    <row r="122" spans="1:40">
      <c r="A122" s="101"/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2" t="s">
        <v>792</v>
      </c>
      <c r="M122" s="101"/>
      <c r="N122" s="101"/>
      <c r="O122" s="101"/>
      <c r="P122" s="101"/>
      <c r="Q122" s="101"/>
      <c r="R122" s="101"/>
      <c r="S122" s="103"/>
      <c r="T122" s="108"/>
      <c r="U122" s="108"/>
      <c r="V122" s="108"/>
      <c r="W122" s="108"/>
      <c r="X122" s="108"/>
      <c r="Y122" s="108"/>
      <c r="Z122" s="108"/>
      <c r="AA122" s="108"/>
      <c r="AB122" s="108"/>
      <c r="AC122" s="108"/>
      <c r="AD122" s="108"/>
      <c r="AE122" s="108"/>
      <c r="AF122" s="108"/>
      <c r="AG122" s="108"/>
      <c r="AH122" s="108"/>
      <c r="AI122" s="108"/>
      <c r="AJ122" s="108"/>
      <c r="AK122" s="108"/>
      <c r="AL122" s="110"/>
      <c r="AM122" s="107"/>
      <c r="AN122" s="107"/>
    </row>
    <row r="123" spans="1:40">
      <c r="A123" s="101"/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2" t="s">
        <v>793</v>
      </c>
      <c r="M123" s="101"/>
      <c r="N123" s="101"/>
      <c r="O123" s="101"/>
      <c r="P123" s="101"/>
      <c r="Q123" s="101"/>
      <c r="R123" s="101"/>
      <c r="S123" s="103"/>
      <c r="T123" s="108"/>
      <c r="U123" s="108"/>
      <c r="V123" s="108"/>
      <c r="W123" s="108"/>
      <c r="X123" s="108"/>
      <c r="Y123" s="108"/>
      <c r="Z123" s="108"/>
      <c r="AA123" s="108"/>
      <c r="AB123" s="108"/>
      <c r="AC123" s="108"/>
      <c r="AD123" s="108"/>
      <c r="AE123" s="108"/>
      <c r="AF123" s="108"/>
      <c r="AG123" s="108"/>
      <c r="AH123" s="108"/>
      <c r="AI123" s="108"/>
      <c r="AJ123" s="108"/>
      <c r="AK123" s="108"/>
      <c r="AL123" s="110"/>
      <c r="AM123" s="107"/>
      <c r="AN123" s="107"/>
    </row>
    <row r="124" spans="1:40">
      <c r="A124" s="101"/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2" t="s">
        <v>794</v>
      </c>
      <c r="M124" s="101"/>
      <c r="N124" s="101"/>
      <c r="O124" s="101"/>
      <c r="P124" s="101"/>
      <c r="Q124" s="101"/>
      <c r="R124" s="101"/>
      <c r="S124" s="103"/>
      <c r="T124" s="111"/>
      <c r="U124" s="111"/>
      <c r="V124" s="111"/>
      <c r="W124" s="111"/>
      <c r="X124" s="111"/>
      <c r="Y124" s="111"/>
      <c r="Z124" s="111"/>
      <c r="AA124" s="111"/>
      <c r="AB124" s="111"/>
      <c r="AC124" s="111"/>
      <c r="AD124" s="111"/>
      <c r="AE124" s="111"/>
      <c r="AF124" s="111"/>
      <c r="AG124" s="111"/>
      <c r="AH124" s="111"/>
      <c r="AI124" s="111"/>
      <c r="AJ124" s="111"/>
      <c r="AK124" s="111"/>
      <c r="AL124" s="112"/>
      <c r="AM124" s="107"/>
      <c r="AN124" s="107"/>
    </row>
    <row r="125" spans="1:40">
      <c r="A125" s="101"/>
      <c r="B125" s="101"/>
      <c r="C125" s="101"/>
      <c r="D125" s="101"/>
      <c r="E125" s="101"/>
      <c r="F125" s="101"/>
      <c r="G125" s="101"/>
      <c r="H125" s="101"/>
      <c r="I125" s="101"/>
      <c r="J125" s="101"/>
      <c r="K125" s="101"/>
      <c r="L125" s="102" t="s">
        <v>795</v>
      </c>
      <c r="M125" s="101"/>
      <c r="N125" s="101"/>
      <c r="O125" s="101"/>
      <c r="P125" s="101"/>
      <c r="Q125" s="101"/>
      <c r="R125" s="101"/>
      <c r="S125" s="103"/>
      <c r="T125" s="108"/>
      <c r="U125" s="108"/>
      <c r="V125" s="108"/>
      <c r="W125" s="108"/>
      <c r="X125" s="108"/>
      <c r="Y125" s="108"/>
      <c r="Z125" s="108"/>
      <c r="AA125" s="108"/>
      <c r="AB125" s="108"/>
      <c r="AC125" s="108"/>
      <c r="AD125" s="108"/>
      <c r="AE125" s="108"/>
      <c r="AF125" s="108"/>
      <c r="AG125" s="108"/>
      <c r="AH125" s="108"/>
      <c r="AI125" s="108"/>
      <c r="AJ125" s="108"/>
      <c r="AK125" s="108"/>
      <c r="AL125" s="110"/>
      <c r="AM125" s="107"/>
      <c r="AN125" s="107"/>
    </row>
    <row r="126" spans="1:40">
      <c r="A126" s="101"/>
      <c r="B126" s="101"/>
      <c r="C126" s="101"/>
      <c r="D126" s="101"/>
      <c r="E126" s="101"/>
      <c r="F126" s="101"/>
      <c r="G126" s="101"/>
      <c r="H126" s="101"/>
      <c r="I126" s="101"/>
      <c r="J126" s="101"/>
      <c r="K126" s="101"/>
      <c r="L126" s="102" t="s">
        <v>796</v>
      </c>
      <c r="M126" s="101"/>
      <c r="N126" s="101"/>
      <c r="O126" s="101"/>
      <c r="P126" s="101"/>
      <c r="Q126" s="101"/>
      <c r="R126" s="101"/>
      <c r="S126" s="103"/>
      <c r="T126" s="108"/>
      <c r="U126" s="108"/>
      <c r="V126" s="108"/>
      <c r="W126" s="108"/>
      <c r="X126" s="108"/>
      <c r="Y126" s="108"/>
      <c r="Z126" s="108"/>
      <c r="AA126" s="108"/>
      <c r="AB126" s="108"/>
      <c r="AC126" s="108"/>
      <c r="AD126" s="108"/>
      <c r="AE126" s="108"/>
      <c r="AF126" s="108"/>
      <c r="AG126" s="108"/>
      <c r="AH126" s="108"/>
      <c r="AI126" s="108"/>
      <c r="AJ126" s="108"/>
      <c r="AK126" s="108"/>
      <c r="AL126" s="110"/>
      <c r="AM126" s="107"/>
      <c r="AN126" s="107"/>
    </row>
    <row r="127" spans="1:40">
      <c r="A127" s="101"/>
      <c r="B127" s="101"/>
      <c r="C127" s="101"/>
      <c r="D127" s="101"/>
      <c r="E127" s="101"/>
      <c r="F127" s="101"/>
      <c r="G127" s="101"/>
      <c r="H127" s="101"/>
      <c r="I127" s="101"/>
      <c r="J127" s="101"/>
      <c r="K127" s="101"/>
      <c r="L127" s="102" t="s">
        <v>797</v>
      </c>
      <c r="M127" s="101"/>
      <c r="N127" s="101"/>
      <c r="O127" s="101"/>
      <c r="P127" s="101"/>
      <c r="Q127" s="101"/>
      <c r="R127" s="101"/>
      <c r="S127" s="103"/>
      <c r="T127" s="108"/>
      <c r="U127" s="108"/>
      <c r="V127" s="108"/>
      <c r="W127" s="108"/>
      <c r="X127" s="108"/>
      <c r="Y127" s="108"/>
      <c r="Z127" s="108"/>
      <c r="AA127" s="108"/>
      <c r="AB127" s="108"/>
      <c r="AC127" s="108"/>
      <c r="AD127" s="108"/>
      <c r="AE127" s="108"/>
      <c r="AF127" s="108"/>
      <c r="AG127" s="108"/>
      <c r="AH127" s="108"/>
      <c r="AI127" s="108"/>
      <c r="AJ127" s="108"/>
      <c r="AK127" s="108"/>
      <c r="AL127" s="110"/>
      <c r="AM127" s="107"/>
      <c r="AN127" s="107"/>
    </row>
    <row r="128" spans="1:40">
      <c r="A128" s="101"/>
      <c r="B128" s="101"/>
      <c r="C128" s="101"/>
      <c r="D128" s="101"/>
      <c r="E128" s="101"/>
      <c r="F128" s="101"/>
      <c r="G128" s="101"/>
      <c r="H128" s="101"/>
      <c r="I128" s="101"/>
      <c r="J128" s="101"/>
      <c r="K128" s="101"/>
      <c r="L128" s="102" t="s">
        <v>798</v>
      </c>
      <c r="M128" s="101"/>
      <c r="N128" s="101"/>
      <c r="O128" s="101"/>
      <c r="P128" s="101"/>
      <c r="Q128" s="101"/>
      <c r="R128" s="101"/>
      <c r="S128" s="103"/>
      <c r="T128" s="108"/>
      <c r="U128" s="108"/>
      <c r="V128" s="108"/>
      <c r="W128" s="108"/>
      <c r="X128" s="108"/>
      <c r="Y128" s="108"/>
      <c r="Z128" s="108"/>
      <c r="AA128" s="108"/>
      <c r="AB128" s="108"/>
      <c r="AC128" s="108"/>
      <c r="AD128" s="108"/>
      <c r="AE128" s="108"/>
      <c r="AF128" s="108"/>
      <c r="AG128" s="108"/>
      <c r="AH128" s="108"/>
      <c r="AI128" s="108"/>
      <c r="AJ128" s="108"/>
      <c r="AK128" s="108"/>
      <c r="AL128" s="110"/>
      <c r="AM128" s="107"/>
      <c r="AN128" s="107"/>
    </row>
    <row r="129" spans="1:40">
      <c r="A129" s="101"/>
      <c r="B129" s="101"/>
      <c r="C129" s="101"/>
      <c r="D129" s="101"/>
      <c r="E129" s="101"/>
      <c r="F129" s="101"/>
      <c r="G129" s="101"/>
      <c r="H129" s="101"/>
      <c r="I129" s="101"/>
      <c r="J129" s="101"/>
      <c r="K129" s="101"/>
      <c r="L129" s="102" t="s">
        <v>799</v>
      </c>
      <c r="M129" s="101"/>
      <c r="N129" s="101"/>
      <c r="O129" s="101"/>
      <c r="P129" s="101"/>
      <c r="Q129" s="101"/>
      <c r="R129" s="101"/>
      <c r="S129" s="103"/>
      <c r="T129" s="108"/>
      <c r="U129" s="108"/>
      <c r="V129" s="108"/>
      <c r="W129" s="108"/>
      <c r="X129" s="108"/>
      <c r="Y129" s="108"/>
      <c r="Z129" s="108"/>
      <c r="AA129" s="108"/>
      <c r="AB129" s="108"/>
      <c r="AC129" s="108"/>
      <c r="AD129" s="108"/>
      <c r="AE129" s="108"/>
      <c r="AF129" s="108"/>
      <c r="AG129" s="108"/>
      <c r="AH129" s="108"/>
      <c r="AI129" s="108"/>
      <c r="AJ129" s="108"/>
      <c r="AK129" s="108"/>
      <c r="AL129" s="110"/>
      <c r="AM129" s="107"/>
      <c r="AN129" s="107"/>
    </row>
    <row r="130" spans="1:40">
      <c r="A130" s="101"/>
      <c r="B130" s="101"/>
      <c r="C130" s="101"/>
      <c r="D130" s="101"/>
      <c r="E130" s="101"/>
      <c r="F130" s="101"/>
      <c r="G130" s="101"/>
      <c r="H130" s="101"/>
      <c r="I130" s="101"/>
      <c r="J130" s="101"/>
      <c r="K130" s="101"/>
      <c r="L130" s="102" t="s">
        <v>800</v>
      </c>
      <c r="M130" s="101"/>
      <c r="N130" s="101"/>
      <c r="O130" s="101"/>
      <c r="P130" s="101"/>
      <c r="Q130" s="101"/>
      <c r="R130" s="101"/>
      <c r="S130" s="103"/>
      <c r="T130" s="108"/>
      <c r="U130" s="108"/>
      <c r="V130" s="108"/>
      <c r="W130" s="108"/>
      <c r="X130" s="108"/>
      <c r="Y130" s="108"/>
      <c r="Z130" s="108"/>
      <c r="AA130" s="108"/>
      <c r="AB130" s="108"/>
      <c r="AC130" s="108"/>
      <c r="AD130" s="108"/>
      <c r="AE130" s="108"/>
      <c r="AF130" s="108"/>
      <c r="AG130" s="108"/>
      <c r="AH130" s="108"/>
      <c r="AI130" s="108"/>
      <c r="AJ130" s="108"/>
      <c r="AK130" s="108"/>
      <c r="AL130" s="110"/>
      <c r="AM130" s="107"/>
      <c r="AN130" s="107"/>
    </row>
    <row r="131" spans="1:40">
      <c r="A131" s="101"/>
      <c r="B131" s="101"/>
      <c r="C131" s="101"/>
      <c r="D131" s="101"/>
      <c r="E131" s="101"/>
      <c r="F131" s="101"/>
      <c r="G131" s="101"/>
      <c r="H131" s="101"/>
      <c r="I131" s="101"/>
      <c r="J131" s="101"/>
      <c r="K131" s="101"/>
      <c r="L131" s="102" t="s">
        <v>801</v>
      </c>
      <c r="M131" s="101"/>
      <c r="N131" s="101"/>
      <c r="O131" s="101"/>
      <c r="P131" s="101"/>
      <c r="Q131" s="101"/>
      <c r="R131" s="101"/>
      <c r="S131" s="103"/>
      <c r="T131" s="108"/>
      <c r="U131" s="108"/>
      <c r="V131" s="108"/>
      <c r="W131" s="108"/>
      <c r="X131" s="108"/>
      <c r="Y131" s="108"/>
      <c r="Z131" s="108"/>
      <c r="AA131" s="108"/>
      <c r="AB131" s="108"/>
      <c r="AC131" s="108"/>
      <c r="AD131" s="108"/>
      <c r="AE131" s="108"/>
      <c r="AF131" s="108"/>
      <c r="AG131" s="108"/>
      <c r="AH131" s="108"/>
      <c r="AI131" s="108"/>
      <c r="AJ131" s="108"/>
      <c r="AK131" s="108"/>
      <c r="AL131" s="110"/>
      <c r="AM131" s="107"/>
      <c r="AN131" s="107"/>
    </row>
    <row r="132" spans="1:40">
      <c r="A132" s="101"/>
      <c r="B132" s="101"/>
      <c r="C132" s="101"/>
      <c r="D132" s="101"/>
      <c r="E132" s="101"/>
      <c r="F132" s="101"/>
      <c r="G132" s="101"/>
      <c r="H132" s="101"/>
      <c r="I132" s="101"/>
      <c r="J132" s="101"/>
      <c r="K132" s="101"/>
      <c r="L132" s="102" t="s">
        <v>802</v>
      </c>
      <c r="M132" s="101"/>
      <c r="N132" s="101"/>
      <c r="O132" s="101"/>
      <c r="P132" s="101"/>
      <c r="Q132" s="101"/>
      <c r="R132" s="101"/>
      <c r="S132" s="103"/>
      <c r="T132" s="108"/>
      <c r="U132" s="108"/>
      <c r="V132" s="108"/>
      <c r="W132" s="108"/>
      <c r="X132" s="108"/>
      <c r="Y132" s="108"/>
      <c r="Z132" s="108"/>
      <c r="AA132" s="108"/>
      <c r="AB132" s="108"/>
      <c r="AC132" s="108"/>
      <c r="AD132" s="108"/>
      <c r="AE132" s="108"/>
      <c r="AF132" s="108"/>
      <c r="AG132" s="108"/>
      <c r="AH132" s="108"/>
      <c r="AI132" s="108"/>
      <c r="AJ132" s="108"/>
      <c r="AK132" s="108"/>
      <c r="AL132" s="110"/>
      <c r="AM132" s="107"/>
      <c r="AN132" s="107"/>
    </row>
    <row r="133" spans="1:40">
      <c r="A133" s="101"/>
      <c r="B133" s="101"/>
      <c r="C133" s="101"/>
      <c r="D133" s="101"/>
      <c r="E133" s="101"/>
      <c r="F133" s="101"/>
      <c r="G133" s="101"/>
      <c r="H133" s="101"/>
      <c r="I133" s="101"/>
      <c r="J133" s="101"/>
      <c r="K133" s="101"/>
      <c r="L133" s="102" t="s">
        <v>803</v>
      </c>
      <c r="M133" s="101"/>
      <c r="N133" s="101"/>
      <c r="O133" s="101"/>
      <c r="P133" s="101"/>
      <c r="Q133" s="101"/>
      <c r="R133" s="101"/>
      <c r="S133" s="103"/>
      <c r="T133" s="108"/>
      <c r="U133" s="108"/>
      <c r="V133" s="108"/>
      <c r="W133" s="108"/>
      <c r="X133" s="108"/>
      <c r="Y133" s="108"/>
      <c r="Z133" s="108"/>
      <c r="AA133" s="108"/>
      <c r="AB133" s="108"/>
      <c r="AC133" s="108"/>
      <c r="AD133" s="108"/>
      <c r="AE133" s="108"/>
      <c r="AF133" s="108"/>
      <c r="AG133" s="108"/>
      <c r="AH133" s="108"/>
      <c r="AI133" s="108"/>
      <c r="AJ133" s="108"/>
      <c r="AK133" s="108"/>
      <c r="AL133" s="110"/>
      <c r="AM133" s="107"/>
      <c r="AN133" s="107"/>
    </row>
    <row r="134" spans="1:40">
      <c r="A134" s="101"/>
      <c r="B134" s="101"/>
      <c r="C134" s="101"/>
      <c r="D134" s="101"/>
      <c r="E134" s="101"/>
      <c r="F134" s="101"/>
      <c r="G134" s="101"/>
      <c r="H134" s="101"/>
      <c r="I134" s="101"/>
      <c r="J134" s="101"/>
      <c r="K134" s="101"/>
      <c r="L134" s="102" t="s">
        <v>804</v>
      </c>
      <c r="M134" s="101"/>
      <c r="N134" s="101"/>
      <c r="O134" s="101"/>
      <c r="P134" s="101"/>
      <c r="Q134" s="101"/>
      <c r="R134" s="101"/>
      <c r="S134" s="103"/>
      <c r="T134" s="108"/>
      <c r="U134" s="108"/>
      <c r="V134" s="108"/>
      <c r="W134" s="108"/>
      <c r="X134" s="108"/>
      <c r="Y134" s="108"/>
      <c r="Z134" s="108"/>
      <c r="AA134" s="108"/>
      <c r="AB134" s="108"/>
      <c r="AC134" s="108"/>
      <c r="AD134" s="108"/>
      <c r="AE134" s="108"/>
      <c r="AF134" s="108"/>
      <c r="AG134" s="108"/>
      <c r="AH134" s="108"/>
      <c r="AI134" s="108"/>
      <c r="AJ134" s="108"/>
      <c r="AK134" s="108"/>
      <c r="AL134" s="110"/>
      <c r="AM134" s="107"/>
      <c r="AN134" s="107"/>
    </row>
    <row r="135" spans="1:40">
      <c r="A135" s="101"/>
      <c r="B135" s="101"/>
      <c r="C135" s="101"/>
      <c r="D135" s="101"/>
      <c r="E135" s="101"/>
      <c r="F135" s="101"/>
      <c r="G135" s="101"/>
      <c r="H135" s="101"/>
      <c r="I135" s="101"/>
      <c r="J135" s="101"/>
      <c r="K135" s="101"/>
      <c r="L135" s="102" t="s">
        <v>805</v>
      </c>
      <c r="M135" s="101"/>
      <c r="N135" s="101"/>
      <c r="O135" s="101"/>
      <c r="P135" s="101"/>
      <c r="Q135" s="101"/>
      <c r="R135" s="101"/>
      <c r="S135" s="103"/>
      <c r="T135" s="108"/>
      <c r="U135" s="108"/>
      <c r="V135" s="108"/>
      <c r="W135" s="108"/>
      <c r="X135" s="108"/>
      <c r="Y135" s="108"/>
      <c r="Z135" s="108"/>
      <c r="AA135" s="108"/>
      <c r="AB135" s="108"/>
      <c r="AC135" s="108"/>
      <c r="AD135" s="108"/>
      <c r="AE135" s="108"/>
      <c r="AF135" s="108"/>
      <c r="AG135" s="108"/>
      <c r="AH135" s="108"/>
      <c r="AI135" s="108"/>
      <c r="AJ135" s="108"/>
      <c r="AK135" s="108"/>
      <c r="AL135" s="110"/>
      <c r="AM135" s="107"/>
      <c r="AN135" s="107"/>
    </row>
    <row r="136" spans="1:40">
      <c r="A136" s="101"/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2" t="s">
        <v>806</v>
      </c>
      <c r="M136" s="101"/>
      <c r="N136" s="101"/>
      <c r="O136" s="101"/>
      <c r="P136" s="101"/>
      <c r="Q136" s="101"/>
      <c r="R136" s="101"/>
      <c r="S136" s="103"/>
      <c r="T136" s="108"/>
      <c r="U136" s="108"/>
      <c r="V136" s="108"/>
      <c r="W136" s="108"/>
      <c r="X136" s="108"/>
      <c r="Y136" s="108"/>
      <c r="Z136" s="108"/>
      <c r="AA136" s="108"/>
      <c r="AB136" s="108"/>
      <c r="AC136" s="108"/>
      <c r="AD136" s="108"/>
      <c r="AE136" s="108"/>
      <c r="AF136" s="108"/>
      <c r="AG136" s="108"/>
      <c r="AH136" s="108"/>
      <c r="AI136" s="108"/>
      <c r="AJ136" s="108"/>
      <c r="AK136" s="108"/>
      <c r="AL136" s="110"/>
      <c r="AM136" s="107"/>
      <c r="AN136" s="107"/>
    </row>
    <row r="137" spans="1:40">
      <c r="A137" s="101"/>
      <c r="B137" s="101"/>
      <c r="C137" s="101"/>
      <c r="D137" s="101"/>
      <c r="E137" s="101"/>
      <c r="F137" s="101"/>
      <c r="G137" s="101"/>
      <c r="H137" s="101"/>
      <c r="I137" s="101"/>
      <c r="J137" s="101"/>
      <c r="K137" s="101"/>
      <c r="L137" s="102" t="s">
        <v>807</v>
      </c>
      <c r="M137" s="101"/>
      <c r="N137" s="101"/>
      <c r="O137" s="101"/>
      <c r="P137" s="101"/>
      <c r="Q137" s="101"/>
      <c r="R137" s="101"/>
      <c r="S137" s="103"/>
      <c r="T137" s="108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8"/>
      <c r="AE137" s="108"/>
      <c r="AF137" s="108"/>
      <c r="AG137" s="108"/>
      <c r="AH137" s="108"/>
      <c r="AI137" s="108"/>
      <c r="AJ137" s="108"/>
      <c r="AK137" s="108"/>
      <c r="AL137" s="110"/>
      <c r="AM137" s="107"/>
      <c r="AN137" s="107"/>
    </row>
    <row r="138" spans="1:40">
      <c r="A138" s="101"/>
      <c r="B138" s="101"/>
      <c r="C138" s="101"/>
      <c r="D138" s="101"/>
      <c r="E138" s="101"/>
      <c r="F138" s="101"/>
      <c r="G138" s="101"/>
      <c r="H138" s="101"/>
      <c r="I138" s="101"/>
      <c r="J138" s="101"/>
      <c r="K138" s="101"/>
      <c r="L138" s="102" t="s">
        <v>808</v>
      </c>
      <c r="M138" s="101"/>
      <c r="N138" s="101"/>
      <c r="O138" s="101"/>
      <c r="P138" s="101"/>
      <c r="Q138" s="101"/>
      <c r="R138" s="101"/>
      <c r="S138" s="103"/>
      <c r="T138" s="108"/>
      <c r="U138" s="108"/>
      <c r="V138" s="108"/>
      <c r="W138" s="108"/>
      <c r="X138" s="108"/>
      <c r="Y138" s="108"/>
      <c r="Z138" s="108"/>
      <c r="AA138" s="108"/>
      <c r="AB138" s="108"/>
      <c r="AC138" s="108"/>
      <c r="AD138" s="108"/>
      <c r="AE138" s="108"/>
      <c r="AF138" s="108"/>
      <c r="AG138" s="108"/>
      <c r="AH138" s="108"/>
      <c r="AI138" s="108"/>
      <c r="AJ138" s="108"/>
      <c r="AK138" s="108"/>
      <c r="AL138" s="110"/>
      <c r="AM138" s="107"/>
      <c r="AN138" s="107"/>
    </row>
    <row r="139" spans="1:40">
      <c r="A139" s="101"/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2" t="s">
        <v>809</v>
      </c>
      <c r="M139" s="101"/>
      <c r="N139" s="101"/>
      <c r="O139" s="101"/>
      <c r="P139" s="101"/>
      <c r="Q139" s="101"/>
      <c r="R139" s="101"/>
      <c r="S139" s="103"/>
      <c r="T139" s="108"/>
      <c r="U139" s="108"/>
      <c r="V139" s="108"/>
      <c r="W139" s="108"/>
      <c r="X139" s="108"/>
      <c r="Y139" s="108"/>
      <c r="Z139" s="108"/>
      <c r="AA139" s="108"/>
      <c r="AB139" s="108"/>
      <c r="AC139" s="108"/>
      <c r="AD139" s="108"/>
      <c r="AE139" s="108"/>
      <c r="AF139" s="108"/>
      <c r="AG139" s="108"/>
      <c r="AH139" s="108"/>
      <c r="AI139" s="108"/>
      <c r="AJ139" s="108"/>
      <c r="AK139" s="108"/>
      <c r="AL139" s="110"/>
      <c r="AM139" s="107"/>
      <c r="AN139" s="107"/>
    </row>
    <row r="140" spans="1:40">
      <c r="A140" s="101"/>
      <c r="B140" s="101"/>
      <c r="C140" s="101"/>
      <c r="D140" s="101"/>
      <c r="E140" s="101"/>
      <c r="F140" s="101"/>
      <c r="G140" s="101"/>
      <c r="H140" s="101"/>
      <c r="I140" s="101"/>
      <c r="J140" s="101"/>
      <c r="K140" s="101"/>
      <c r="L140" s="102" t="s">
        <v>810</v>
      </c>
      <c r="M140" s="101"/>
      <c r="N140" s="101"/>
      <c r="O140" s="101"/>
      <c r="P140" s="101"/>
      <c r="Q140" s="101"/>
      <c r="R140" s="101"/>
      <c r="S140" s="103"/>
      <c r="T140" s="108"/>
      <c r="U140" s="108"/>
      <c r="V140" s="108"/>
      <c r="W140" s="108"/>
      <c r="X140" s="108"/>
      <c r="Y140" s="108"/>
      <c r="Z140" s="108"/>
      <c r="AA140" s="108"/>
      <c r="AB140" s="108"/>
      <c r="AC140" s="108"/>
      <c r="AD140" s="108"/>
      <c r="AE140" s="108"/>
      <c r="AF140" s="108"/>
      <c r="AG140" s="108"/>
      <c r="AH140" s="108"/>
      <c r="AI140" s="108"/>
      <c r="AJ140" s="108"/>
      <c r="AK140" s="108"/>
      <c r="AL140" s="110"/>
      <c r="AM140" s="107"/>
      <c r="AN140" s="107"/>
    </row>
    <row r="141" spans="1:40">
      <c r="A141" s="101"/>
      <c r="B141" s="101"/>
      <c r="C141" s="101"/>
      <c r="D141" s="101"/>
      <c r="E141" s="101"/>
      <c r="F141" s="101"/>
      <c r="G141" s="101"/>
      <c r="H141" s="101"/>
      <c r="I141" s="101"/>
      <c r="J141" s="101"/>
      <c r="K141" s="101"/>
      <c r="L141" s="102" t="s">
        <v>811</v>
      </c>
      <c r="M141" s="101"/>
      <c r="N141" s="101"/>
      <c r="O141" s="101"/>
      <c r="P141" s="101"/>
      <c r="Q141" s="101"/>
      <c r="R141" s="101"/>
      <c r="S141" s="103"/>
      <c r="T141" s="108"/>
      <c r="U141" s="108"/>
      <c r="V141" s="108"/>
      <c r="W141" s="108"/>
      <c r="X141" s="108"/>
      <c r="Y141" s="108"/>
      <c r="Z141" s="108"/>
      <c r="AA141" s="108"/>
      <c r="AB141" s="108"/>
      <c r="AC141" s="108"/>
      <c r="AD141" s="108"/>
      <c r="AE141" s="108"/>
      <c r="AF141" s="108"/>
      <c r="AG141" s="108"/>
      <c r="AH141" s="108"/>
      <c r="AI141" s="108"/>
      <c r="AJ141" s="108"/>
      <c r="AK141" s="108"/>
      <c r="AL141" s="110"/>
      <c r="AM141" s="107"/>
      <c r="AN141" s="107"/>
    </row>
    <row r="142" spans="1:40">
      <c r="A142" s="101"/>
      <c r="B142" s="101"/>
      <c r="C142" s="101"/>
      <c r="D142" s="101"/>
      <c r="E142" s="101"/>
      <c r="F142" s="101"/>
      <c r="G142" s="101"/>
      <c r="H142" s="101"/>
      <c r="I142" s="101"/>
      <c r="J142" s="101"/>
      <c r="K142" s="101"/>
      <c r="L142" s="102" t="s">
        <v>812</v>
      </c>
      <c r="M142" s="101"/>
      <c r="N142" s="101"/>
      <c r="O142" s="101"/>
      <c r="P142" s="101"/>
      <c r="Q142" s="101"/>
      <c r="R142" s="101"/>
      <c r="S142" s="103"/>
      <c r="T142" s="108"/>
      <c r="U142" s="108"/>
      <c r="V142" s="108"/>
      <c r="W142" s="108"/>
      <c r="X142" s="108"/>
      <c r="Y142" s="108"/>
      <c r="Z142" s="108"/>
      <c r="AA142" s="108"/>
      <c r="AB142" s="108"/>
      <c r="AC142" s="108"/>
      <c r="AD142" s="108"/>
      <c r="AE142" s="108"/>
      <c r="AF142" s="108"/>
      <c r="AG142" s="108"/>
      <c r="AH142" s="108"/>
      <c r="AI142" s="108"/>
      <c r="AJ142" s="108"/>
      <c r="AK142" s="108"/>
      <c r="AL142" s="110"/>
      <c r="AM142" s="107"/>
      <c r="AN142" s="107"/>
    </row>
    <row r="143" spans="1:40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2" t="s">
        <v>813</v>
      </c>
      <c r="M143" s="101"/>
      <c r="N143" s="101"/>
      <c r="O143" s="101"/>
      <c r="P143" s="101"/>
      <c r="Q143" s="101"/>
      <c r="R143" s="101"/>
      <c r="S143" s="103"/>
      <c r="T143" s="108"/>
      <c r="U143" s="108"/>
      <c r="V143" s="108"/>
      <c r="W143" s="108"/>
      <c r="X143" s="108"/>
      <c r="Y143" s="108"/>
      <c r="Z143" s="108"/>
      <c r="AA143" s="108"/>
      <c r="AB143" s="108"/>
      <c r="AC143" s="108"/>
      <c r="AD143" s="108"/>
      <c r="AE143" s="108"/>
      <c r="AF143" s="108"/>
      <c r="AG143" s="108"/>
      <c r="AH143" s="108"/>
      <c r="AI143" s="108"/>
      <c r="AJ143" s="108"/>
      <c r="AK143" s="108"/>
      <c r="AL143" s="110"/>
      <c r="AM143" s="107"/>
      <c r="AN143" s="107"/>
    </row>
    <row r="144" spans="1:40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2" t="s">
        <v>814</v>
      </c>
      <c r="M144" s="101"/>
      <c r="N144" s="101"/>
      <c r="O144" s="101"/>
      <c r="P144" s="101"/>
      <c r="Q144" s="101"/>
      <c r="R144" s="101"/>
      <c r="S144" s="103"/>
      <c r="T144" s="108"/>
      <c r="U144" s="108"/>
      <c r="V144" s="108"/>
      <c r="W144" s="108"/>
      <c r="X144" s="108"/>
      <c r="Y144" s="108"/>
      <c r="Z144" s="108"/>
      <c r="AA144" s="108"/>
      <c r="AB144" s="108"/>
      <c r="AC144" s="108"/>
      <c r="AD144" s="108"/>
      <c r="AE144" s="108"/>
      <c r="AF144" s="108"/>
      <c r="AG144" s="108"/>
      <c r="AH144" s="108"/>
      <c r="AI144" s="108"/>
      <c r="AJ144" s="108"/>
      <c r="AK144" s="108"/>
      <c r="AL144" s="110"/>
      <c r="AM144" s="107"/>
      <c r="AN144" s="107"/>
    </row>
    <row r="145" spans="1:40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2" t="s">
        <v>815</v>
      </c>
      <c r="M145" s="101"/>
      <c r="N145" s="101"/>
      <c r="O145" s="101"/>
      <c r="P145" s="101"/>
      <c r="Q145" s="101"/>
      <c r="R145" s="101"/>
      <c r="S145" s="103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8"/>
      <c r="AF145" s="108"/>
      <c r="AG145" s="108"/>
      <c r="AH145" s="108"/>
      <c r="AI145" s="108"/>
      <c r="AJ145" s="108"/>
      <c r="AK145" s="108"/>
      <c r="AL145" s="110"/>
      <c r="AM145" s="107"/>
      <c r="AN145" s="107"/>
    </row>
    <row r="146" spans="1:40">
      <c r="A146" s="101"/>
      <c r="B146" s="101"/>
      <c r="C146" s="101"/>
      <c r="D146" s="101"/>
      <c r="E146" s="101"/>
      <c r="F146" s="101"/>
      <c r="G146" s="101"/>
      <c r="H146" s="101"/>
      <c r="I146" s="101"/>
      <c r="J146" s="101"/>
      <c r="K146" s="101"/>
      <c r="L146" s="102" t="s">
        <v>816</v>
      </c>
      <c r="M146" s="101"/>
      <c r="N146" s="101"/>
      <c r="O146" s="101"/>
      <c r="P146" s="101"/>
      <c r="Q146" s="101"/>
      <c r="R146" s="101"/>
      <c r="S146" s="103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  <c r="AE146" s="108"/>
      <c r="AF146" s="108"/>
      <c r="AG146" s="108"/>
      <c r="AH146" s="108"/>
      <c r="AI146" s="108"/>
      <c r="AJ146" s="108"/>
      <c r="AK146" s="108"/>
      <c r="AL146" s="110"/>
      <c r="AM146" s="107"/>
      <c r="AN146" s="107"/>
    </row>
    <row r="147" spans="1:40">
      <c r="A147" s="101"/>
      <c r="B147" s="101"/>
      <c r="C147" s="101"/>
      <c r="D147" s="101"/>
      <c r="E147" s="101"/>
      <c r="F147" s="101"/>
      <c r="G147" s="101"/>
      <c r="H147" s="101"/>
      <c r="I147" s="101"/>
      <c r="J147" s="101"/>
      <c r="K147" s="101"/>
      <c r="L147" s="102" t="s">
        <v>817</v>
      </c>
      <c r="M147" s="101"/>
      <c r="N147" s="101"/>
      <c r="O147" s="101"/>
      <c r="P147" s="101"/>
      <c r="Q147" s="101"/>
      <c r="R147" s="101"/>
      <c r="S147" s="103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  <c r="AE147" s="108"/>
      <c r="AF147" s="108"/>
      <c r="AG147" s="108"/>
      <c r="AH147" s="108"/>
      <c r="AI147" s="108"/>
      <c r="AJ147" s="108"/>
      <c r="AK147" s="108"/>
      <c r="AL147" s="110"/>
      <c r="AM147" s="107"/>
      <c r="AN147" s="107"/>
    </row>
    <row r="148" spans="1:40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2" t="s">
        <v>818</v>
      </c>
      <c r="M148" s="101"/>
      <c r="N148" s="101"/>
      <c r="O148" s="101"/>
      <c r="P148" s="101"/>
      <c r="Q148" s="101"/>
      <c r="R148" s="101"/>
      <c r="S148" s="103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  <c r="AE148" s="108"/>
      <c r="AF148" s="108"/>
      <c r="AG148" s="108"/>
      <c r="AH148" s="108"/>
      <c r="AI148" s="108"/>
      <c r="AJ148" s="108"/>
      <c r="AK148" s="108"/>
      <c r="AL148" s="110"/>
      <c r="AM148" s="107"/>
      <c r="AN148" s="107"/>
    </row>
    <row r="149" spans="1:40">
      <c r="A149" s="101"/>
      <c r="B149" s="101"/>
      <c r="C149" s="101"/>
      <c r="D149" s="101"/>
      <c r="E149" s="101"/>
      <c r="F149" s="101"/>
      <c r="G149" s="101"/>
      <c r="H149" s="101"/>
      <c r="I149" s="101"/>
      <c r="J149" s="101"/>
      <c r="K149" s="101"/>
      <c r="L149" s="102" t="s">
        <v>819</v>
      </c>
      <c r="M149" s="101"/>
      <c r="N149" s="101"/>
      <c r="O149" s="101"/>
      <c r="P149" s="101"/>
      <c r="Q149" s="101"/>
      <c r="R149" s="101"/>
      <c r="S149" s="103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8"/>
      <c r="AF149" s="108"/>
      <c r="AG149" s="108"/>
      <c r="AH149" s="108"/>
      <c r="AI149" s="108"/>
      <c r="AJ149" s="108"/>
      <c r="AK149" s="108"/>
      <c r="AL149" s="110"/>
      <c r="AM149" s="107"/>
      <c r="AN149" s="107"/>
    </row>
    <row r="150" spans="1:40">
      <c r="A150" s="101"/>
      <c r="B150" s="101"/>
      <c r="C150" s="101"/>
      <c r="D150" s="101"/>
      <c r="E150" s="101"/>
      <c r="F150" s="101"/>
      <c r="G150" s="101"/>
      <c r="H150" s="101"/>
      <c r="I150" s="101"/>
      <c r="J150" s="101"/>
      <c r="K150" s="101"/>
      <c r="L150" s="102" t="s">
        <v>820</v>
      </c>
      <c r="M150" s="101"/>
      <c r="N150" s="101"/>
      <c r="O150" s="101"/>
      <c r="P150" s="101"/>
      <c r="Q150" s="101"/>
      <c r="R150" s="101"/>
      <c r="S150" s="103"/>
      <c r="T150" s="108"/>
      <c r="U150" s="108"/>
      <c r="V150" s="108"/>
      <c r="W150" s="108"/>
      <c r="X150" s="108"/>
      <c r="Y150" s="108"/>
      <c r="Z150" s="108"/>
      <c r="AA150" s="108"/>
      <c r="AB150" s="108"/>
      <c r="AC150" s="108"/>
      <c r="AD150" s="108"/>
      <c r="AE150" s="108"/>
      <c r="AF150" s="108"/>
      <c r="AG150" s="108"/>
      <c r="AH150" s="108"/>
      <c r="AI150" s="108"/>
      <c r="AJ150" s="108"/>
      <c r="AK150" s="108"/>
      <c r="AL150" s="110"/>
      <c r="AM150" s="107"/>
      <c r="AN150" s="107"/>
    </row>
    <row r="151" spans="1:40">
      <c r="A151" s="101"/>
      <c r="B151" s="101"/>
      <c r="C151" s="101"/>
      <c r="D151" s="101"/>
      <c r="E151" s="101"/>
      <c r="F151" s="101"/>
      <c r="G151" s="101"/>
      <c r="H151" s="101"/>
      <c r="I151" s="101"/>
      <c r="J151" s="101"/>
      <c r="K151" s="101"/>
      <c r="L151" s="102" t="s">
        <v>821</v>
      </c>
      <c r="M151" s="101"/>
      <c r="N151" s="101"/>
      <c r="O151" s="101"/>
      <c r="P151" s="101"/>
      <c r="Q151" s="101"/>
      <c r="R151" s="101"/>
      <c r="S151" s="103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8"/>
      <c r="AF151" s="108"/>
      <c r="AG151" s="108"/>
      <c r="AH151" s="108"/>
      <c r="AI151" s="108"/>
      <c r="AJ151" s="108"/>
      <c r="AK151" s="108"/>
      <c r="AL151" s="110"/>
      <c r="AM151" s="107"/>
      <c r="AN151" s="107"/>
    </row>
    <row r="152" spans="1:40">
      <c r="A152" s="101"/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2" t="s">
        <v>822</v>
      </c>
      <c r="M152" s="101"/>
      <c r="N152" s="101"/>
      <c r="O152" s="101"/>
      <c r="P152" s="101"/>
      <c r="Q152" s="101"/>
      <c r="R152" s="101"/>
      <c r="S152" s="103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  <c r="AE152" s="108"/>
      <c r="AF152" s="108"/>
      <c r="AG152" s="108"/>
      <c r="AH152" s="108"/>
      <c r="AI152" s="108"/>
      <c r="AJ152" s="108"/>
      <c r="AK152" s="108"/>
      <c r="AL152" s="110"/>
      <c r="AM152" s="107"/>
      <c r="AN152" s="107"/>
    </row>
    <row r="153" spans="1:40">
      <c r="A153" s="101"/>
      <c r="B153" s="101"/>
      <c r="C153" s="101"/>
      <c r="D153" s="101"/>
      <c r="E153" s="101"/>
      <c r="F153" s="101"/>
      <c r="G153" s="101"/>
      <c r="H153" s="101"/>
      <c r="I153" s="101"/>
      <c r="J153" s="101"/>
      <c r="K153" s="101"/>
      <c r="L153" s="102" t="s">
        <v>823</v>
      </c>
      <c r="M153" s="101"/>
      <c r="N153" s="101"/>
      <c r="O153" s="101"/>
      <c r="P153" s="101"/>
      <c r="Q153" s="101"/>
      <c r="R153" s="101"/>
      <c r="S153" s="103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  <c r="AE153" s="108"/>
      <c r="AF153" s="108"/>
      <c r="AG153" s="108"/>
      <c r="AH153" s="108"/>
      <c r="AI153" s="108"/>
      <c r="AJ153" s="108"/>
      <c r="AK153" s="108"/>
      <c r="AL153" s="110"/>
      <c r="AM153" s="107"/>
      <c r="AN153" s="107"/>
    </row>
    <row r="154" spans="1:40">
      <c r="A154" s="101"/>
      <c r="B154" s="101"/>
      <c r="C154" s="101"/>
      <c r="D154" s="101"/>
      <c r="E154" s="101"/>
      <c r="F154" s="101"/>
      <c r="G154" s="101"/>
      <c r="H154" s="101"/>
      <c r="I154" s="101"/>
      <c r="J154" s="101"/>
      <c r="K154" s="101"/>
      <c r="L154" s="102" t="s">
        <v>824</v>
      </c>
      <c r="M154" s="101"/>
      <c r="N154" s="101"/>
      <c r="O154" s="101"/>
      <c r="P154" s="101"/>
      <c r="Q154" s="101"/>
      <c r="R154" s="101"/>
      <c r="S154" s="103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  <c r="AE154" s="108"/>
      <c r="AF154" s="108"/>
      <c r="AG154" s="108"/>
      <c r="AH154" s="108"/>
      <c r="AI154" s="108"/>
      <c r="AJ154" s="108"/>
      <c r="AK154" s="108"/>
      <c r="AL154" s="110"/>
      <c r="AM154" s="107"/>
      <c r="AN154" s="107"/>
    </row>
    <row r="155" spans="1:40">
      <c r="A155" s="101"/>
      <c r="B155" s="101"/>
      <c r="C155" s="101"/>
      <c r="D155" s="101"/>
      <c r="E155" s="101"/>
      <c r="F155" s="101"/>
      <c r="G155" s="101"/>
      <c r="H155" s="101"/>
      <c r="I155" s="101"/>
      <c r="J155" s="101"/>
      <c r="K155" s="101"/>
      <c r="L155" s="102" t="s">
        <v>825</v>
      </c>
      <c r="M155" s="101"/>
      <c r="N155" s="101"/>
      <c r="O155" s="101"/>
      <c r="P155" s="101"/>
      <c r="Q155" s="101"/>
      <c r="R155" s="101"/>
      <c r="S155" s="103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8"/>
      <c r="AD155" s="108"/>
      <c r="AE155" s="108"/>
      <c r="AF155" s="108"/>
      <c r="AG155" s="108"/>
      <c r="AH155" s="108"/>
      <c r="AI155" s="108"/>
      <c r="AJ155" s="108"/>
      <c r="AK155" s="108"/>
      <c r="AL155" s="110"/>
      <c r="AM155" s="107"/>
      <c r="AN155" s="107"/>
    </row>
    <row r="156" spans="1:40">
      <c r="A156" s="101"/>
      <c r="B156" s="101"/>
      <c r="C156" s="101"/>
      <c r="D156" s="101"/>
      <c r="E156" s="101"/>
      <c r="F156" s="101"/>
      <c r="G156" s="101"/>
      <c r="H156" s="101"/>
      <c r="I156" s="101"/>
      <c r="J156" s="101"/>
      <c r="K156" s="101"/>
      <c r="L156" s="102" t="s">
        <v>826</v>
      </c>
      <c r="M156" s="101"/>
      <c r="N156" s="101"/>
      <c r="O156" s="101"/>
      <c r="P156" s="101"/>
      <c r="Q156" s="101"/>
      <c r="R156" s="101"/>
      <c r="S156" s="103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  <c r="AE156" s="108"/>
      <c r="AF156" s="108"/>
      <c r="AG156" s="108"/>
      <c r="AH156" s="108"/>
      <c r="AI156" s="108"/>
      <c r="AJ156" s="108"/>
      <c r="AK156" s="108"/>
      <c r="AL156" s="110"/>
      <c r="AM156" s="107"/>
      <c r="AN156" s="107"/>
    </row>
    <row r="157" spans="1:40">
      <c r="A157" s="101"/>
      <c r="B157" s="101"/>
      <c r="C157" s="101"/>
      <c r="D157" s="101"/>
      <c r="E157" s="101"/>
      <c r="F157" s="101"/>
      <c r="G157" s="101"/>
      <c r="H157" s="101"/>
      <c r="I157" s="101"/>
      <c r="J157" s="101"/>
      <c r="K157" s="101"/>
      <c r="L157" s="102" t="s">
        <v>827</v>
      </c>
      <c r="M157" s="101"/>
      <c r="N157" s="101"/>
      <c r="O157" s="101"/>
      <c r="P157" s="101"/>
      <c r="Q157" s="101"/>
      <c r="R157" s="101"/>
      <c r="S157" s="103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10"/>
      <c r="AM157" s="107"/>
      <c r="AN157" s="107"/>
    </row>
    <row r="158" spans="1:40">
      <c r="A158" s="101"/>
      <c r="B158" s="101"/>
      <c r="C158" s="101"/>
      <c r="D158" s="101"/>
      <c r="E158" s="101"/>
      <c r="F158" s="101"/>
      <c r="G158" s="101"/>
      <c r="H158" s="101"/>
      <c r="I158" s="101"/>
      <c r="J158" s="101"/>
      <c r="K158" s="101"/>
      <c r="L158" s="102" t="s">
        <v>828</v>
      </c>
      <c r="M158" s="101"/>
      <c r="N158" s="101"/>
      <c r="O158" s="101"/>
      <c r="P158" s="101"/>
      <c r="Q158" s="101"/>
      <c r="R158" s="101"/>
      <c r="S158" s="103"/>
      <c r="T158" s="108"/>
      <c r="U158" s="108"/>
      <c r="V158" s="108"/>
      <c r="W158" s="108"/>
      <c r="X158" s="108"/>
      <c r="Y158" s="108"/>
      <c r="Z158" s="108"/>
      <c r="AA158" s="108"/>
      <c r="AB158" s="108"/>
      <c r="AC158" s="108"/>
      <c r="AD158" s="108"/>
      <c r="AE158" s="108"/>
      <c r="AF158" s="108"/>
      <c r="AG158" s="108"/>
      <c r="AH158" s="108"/>
      <c r="AI158" s="108"/>
      <c r="AJ158" s="108"/>
      <c r="AK158" s="108"/>
      <c r="AL158" s="110"/>
      <c r="AM158" s="107"/>
      <c r="AN158" s="107"/>
    </row>
    <row r="159" spans="1:40">
      <c r="A159" s="101"/>
      <c r="B159" s="101"/>
      <c r="C159" s="101"/>
      <c r="D159" s="101"/>
      <c r="E159" s="101"/>
      <c r="F159" s="101"/>
      <c r="G159" s="101"/>
      <c r="H159" s="101"/>
      <c r="I159" s="101"/>
      <c r="J159" s="101"/>
      <c r="K159" s="101"/>
      <c r="L159" s="102" t="s">
        <v>829</v>
      </c>
      <c r="M159" s="101"/>
      <c r="N159" s="101"/>
      <c r="O159" s="101"/>
      <c r="P159" s="101"/>
      <c r="Q159" s="101"/>
      <c r="R159" s="101"/>
      <c r="S159" s="103"/>
      <c r="T159" s="108"/>
      <c r="U159" s="108"/>
      <c r="V159" s="108"/>
      <c r="W159" s="108"/>
      <c r="X159" s="108"/>
      <c r="Y159" s="108"/>
      <c r="Z159" s="108"/>
      <c r="AA159" s="108"/>
      <c r="AB159" s="108"/>
      <c r="AC159" s="108"/>
      <c r="AD159" s="108"/>
      <c r="AE159" s="108"/>
      <c r="AF159" s="108"/>
      <c r="AG159" s="108"/>
      <c r="AH159" s="108"/>
      <c r="AI159" s="108"/>
      <c r="AJ159" s="108"/>
      <c r="AK159" s="108"/>
      <c r="AL159" s="110"/>
      <c r="AM159" s="107"/>
      <c r="AN159" s="107"/>
    </row>
    <row r="160" spans="1:40">
      <c r="A160" s="101"/>
      <c r="B160" s="101"/>
      <c r="C160" s="101"/>
      <c r="D160" s="101"/>
      <c r="E160" s="101"/>
      <c r="F160" s="101"/>
      <c r="G160" s="101"/>
      <c r="H160" s="101"/>
      <c r="I160" s="101"/>
      <c r="J160" s="101"/>
      <c r="K160" s="101"/>
      <c r="L160" s="102" t="s">
        <v>830</v>
      </c>
      <c r="M160" s="101"/>
      <c r="N160" s="101"/>
      <c r="O160" s="101"/>
      <c r="P160" s="101"/>
      <c r="Q160" s="101"/>
      <c r="R160" s="101"/>
      <c r="S160" s="103"/>
      <c r="T160" s="108"/>
      <c r="U160" s="108"/>
      <c r="V160" s="108"/>
      <c r="W160" s="108"/>
      <c r="X160" s="108"/>
      <c r="Y160" s="108"/>
      <c r="Z160" s="108"/>
      <c r="AA160" s="108"/>
      <c r="AB160" s="108"/>
      <c r="AC160" s="108"/>
      <c r="AD160" s="108"/>
      <c r="AE160" s="108"/>
      <c r="AF160" s="108"/>
      <c r="AG160" s="108"/>
      <c r="AH160" s="108"/>
      <c r="AI160" s="108"/>
      <c r="AJ160" s="108"/>
      <c r="AK160" s="108"/>
      <c r="AL160" s="110"/>
      <c r="AM160" s="107"/>
      <c r="AN160" s="107"/>
    </row>
    <row r="161" spans="1:40">
      <c r="A161" s="101"/>
      <c r="B161" s="101"/>
      <c r="C161" s="101"/>
      <c r="D161" s="101"/>
      <c r="E161" s="101"/>
      <c r="F161" s="101"/>
      <c r="G161" s="101"/>
      <c r="H161" s="101"/>
      <c r="I161" s="101"/>
      <c r="J161" s="101"/>
      <c r="K161" s="101"/>
      <c r="L161" s="102" t="s">
        <v>831</v>
      </c>
      <c r="M161" s="101"/>
      <c r="N161" s="101"/>
      <c r="O161" s="101"/>
      <c r="P161" s="101"/>
      <c r="Q161" s="101"/>
      <c r="R161" s="101"/>
      <c r="S161" s="103"/>
      <c r="T161" s="108"/>
      <c r="U161" s="108"/>
      <c r="V161" s="108"/>
      <c r="W161" s="108"/>
      <c r="X161" s="108"/>
      <c r="Y161" s="108"/>
      <c r="Z161" s="108"/>
      <c r="AA161" s="108"/>
      <c r="AB161" s="108"/>
      <c r="AC161" s="108"/>
      <c r="AD161" s="108"/>
      <c r="AE161" s="108"/>
      <c r="AF161" s="108"/>
      <c r="AG161" s="108"/>
      <c r="AH161" s="108"/>
      <c r="AI161" s="108"/>
      <c r="AJ161" s="108"/>
      <c r="AK161" s="108"/>
      <c r="AL161" s="110"/>
      <c r="AM161" s="107"/>
      <c r="AN161" s="107"/>
    </row>
    <row r="162" spans="1:40">
      <c r="A162" s="101"/>
      <c r="B162" s="101"/>
      <c r="C162" s="101"/>
      <c r="D162" s="101"/>
      <c r="E162" s="101"/>
      <c r="F162" s="101"/>
      <c r="G162" s="101"/>
      <c r="H162" s="101"/>
      <c r="I162" s="101"/>
      <c r="J162" s="101"/>
      <c r="K162" s="101"/>
      <c r="L162" s="102" t="s">
        <v>832</v>
      </c>
      <c r="M162" s="101"/>
      <c r="N162" s="101"/>
      <c r="O162" s="101"/>
      <c r="P162" s="101"/>
      <c r="Q162" s="101"/>
      <c r="R162" s="101"/>
      <c r="S162" s="103"/>
      <c r="T162" s="108"/>
      <c r="U162" s="108"/>
      <c r="V162" s="108"/>
      <c r="W162" s="108"/>
      <c r="X162" s="108"/>
      <c r="Y162" s="108"/>
      <c r="Z162" s="108"/>
      <c r="AA162" s="108"/>
      <c r="AB162" s="108"/>
      <c r="AC162" s="108"/>
      <c r="AD162" s="108"/>
      <c r="AE162" s="108"/>
      <c r="AF162" s="108"/>
      <c r="AG162" s="108"/>
      <c r="AH162" s="108"/>
      <c r="AI162" s="108"/>
      <c r="AJ162" s="108"/>
      <c r="AK162" s="108"/>
      <c r="AL162" s="110"/>
      <c r="AM162" s="107"/>
      <c r="AN162" s="107"/>
    </row>
    <row r="163" spans="1:40">
      <c r="A163" s="101"/>
      <c r="B163" s="101"/>
      <c r="C163" s="101"/>
      <c r="D163" s="101"/>
      <c r="E163" s="101"/>
      <c r="F163" s="101"/>
      <c r="G163" s="101"/>
      <c r="H163" s="101"/>
      <c r="I163" s="101"/>
      <c r="J163" s="101"/>
      <c r="K163" s="101"/>
      <c r="L163" s="102" t="s">
        <v>833</v>
      </c>
      <c r="M163" s="101"/>
      <c r="N163" s="101"/>
      <c r="O163" s="101"/>
      <c r="P163" s="101"/>
      <c r="Q163" s="101"/>
      <c r="R163" s="101"/>
      <c r="S163" s="103"/>
      <c r="T163" s="108"/>
      <c r="U163" s="108"/>
      <c r="V163" s="108"/>
      <c r="W163" s="108"/>
      <c r="X163" s="108"/>
      <c r="Y163" s="108"/>
      <c r="Z163" s="108"/>
      <c r="AA163" s="108"/>
      <c r="AB163" s="108"/>
      <c r="AC163" s="108"/>
      <c r="AD163" s="108"/>
      <c r="AE163" s="108"/>
      <c r="AF163" s="108"/>
      <c r="AG163" s="108"/>
      <c r="AH163" s="108"/>
      <c r="AI163" s="108"/>
      <c r="AJ163" s="108"/>
      <c r="AK163" s="108"/>
      <c r="AL163" s="110"/>
      <c r="AM163" s="107"/>
      <c r="AN163" s="107"/>
    </row>
    <row r="164" spans="1:40">
      <c r="A164" s="101"/>
      <c r="B164" s="101"/>
      <c r="C164" s="101"/>
      <c r="D164" s="101"/>
      <c r="E164" s="101"/>
      <c r="F164" s="101"/>
      <c r="G164" s="101"/>
      <c r="H164" s="101"/>
      <c r="I164" s="101"/>
      <c r="J164" s="101"/>
      <c r="K164" s="101"/>
      <c r="L164" s="102" t="s">
        <v>834</v>
      </c>
      <c r="M164" s="101"/>
      <c r="N164" s="101"/>
      <c r="O164" s="101"/>
      <c r="P164" s="101"/>
      <c r="Q164" s="101"/>
      <c r="R164" s="101"/>
      <c r="S164" s="103"/>
      <c r="T164" s="108"/>
      <c r="U164" s="108"/>
      <c r="V164" s="108"/>
      <c r="W164" s="108"/>
      <c r="X164" s="108"/>
      <c r="Y164" s="108"/>
      <c r="Z164" s="108"/>
      <c r="AA164" s="108"/>
      <c r="AB164" s="108"/>
      <c r="AC164" s="108"/>
      <c r="AD164" s="108"/>
      <c r="AE164" s="108"/>
      <c r="AF164" s="108"/>
      <c r="AG164" s="108"/>
      <c r="AH164" s="108"/>
      <c r="AI164" s="108"/>
      <c r="AJ164" s="108"/>
      <c r="AK164" s="108"/>
      <c r="AL164" s="110"/>
      <c r="AM164" s="107"/>
      <c r="AN164" s="107"/>
    </row>
    <row r="165" spans="1:40">
      <c r="A165" s="101"/>
      <c r="B165" s="101"/>
      <c r="C165" s="101"/>
      <c r="D165" s="101"/>
      <c r="E165" s="101"/>
      <c r="F165" s="101"/>
      <c r="G165" s="101"/>
      <c r="H165" s="101"/>
      <c r="I165" s="101"/>
      <c r="J165" s="101"/>
      <c r="K165" s="101"/>
      <c r="L165" s="102" t="s">
        <v>835</v>
      </c>
      <c r="M165" s="101"/>
      <c r="N165" s="101"/>
      <c r="O165" s="101"/>
      <c r="P165" s="101"/>
      <c r="Q165" s="101"/>
      <c r="R165" s="101"/>
      <c r="S165" s="103"/>
      <c r="T165" s="108"/>
      <c r="U165" s="108"/>
      <c r="V165" s="108"/>
      <c r="W165" s="108"/>
      <c r="X165" s="108"/>
      <c r="Y165" s="108"/>
      <c r="Z165" s="108"/>
      <c r="AA165" s="108"/>
      <c r="AB165" s="108"/>
      <c r="AC165" s="108"/>
      <c r="AD165" s="108"/>
      <c r="AE165" s="108"/>
      <c r="AF165" s="108"/>
      <c r="AG165" s="108"/>
      <c r="AH165" s="108"/>
      <c r="AI165" s="108"/>
      <c r="AJ165" s="108"/>
      <c r="AK165" s="108"/>
      <c r="AL165" s="110"/>
      <c r="AM165" s="107"/>
      <c r="AN165" s="107"/>
    </row>
    <row r="166" spans="1:40">
      <c r="A166" s="101"/>
      <c r="B166" s="101"/>
      <c r="C166" s="101"/>
      <c r="D166" s="101"/>
      <c r="E166" s="101"/>
      <c r="F166" s="101"/>
      <c r="G166" s="101"/>
      <c r="H166" s="101"/>
      <c r="I166" s="101"/>
      <c r="J166" s="101"/>
      <c r="K166" s="101"/>
      <c r="L166" s="102" t="s">
        <v>836</v>
      </c>
      <c r="M166" s="101"/>
      <c r="N166" s="101"/>
      <c r="O166" s="101"/>
      <c r="P166" s="101"/>
      <c r="Q166" s="101"/>
      <c r="R166" s="101"/>
      <c r="S166" s="103"/>
      <c r="T166" s="108"/>
      <c r="U166" s="108"/>
      <c r="V166" s="108"/>
      <c r="W166" s="108"/>
      <c r="X166" s="108"/>
      <c r="Y166" s="108"/>
      <c r="Z166" s="108"/>
      <c r="AA166" s="108"/>
      <c r="AB166" s="108"/>
      <c r="AC166" s="108"/>
      <c r="AD166" s="108"/>
      <c r="AE166" s="108"/>
      <c r="AF166" s="108"/>
      <c r="AG166" s="108"/>
      <c r="AH166" s="108"/>
      <c r="AI166" s="108"/>
      <c r="AJ166" s="108"/>
      <c r="AK166" s="108"/>
      <c r="AL166" s="110"/>
      <c r="AM166" s="107"/>
      <c r="AN166" s="107"/>
    </row>
    <row r="167" spans="1:40">
      <c r="A167" s="101"/>
      <c r="B167" s="101"/>
      <c r="C167" s="101"/>
      <c r="D167" s="101"/>
      <c r="E167" s="101"/>
      <c r="F167" s="101"/>
      <c r="G167" s="101"/>
      <c r="H167" s="101"/>
      <c r="I167" s="101"/>
      <c r="J167" s="101"/>
      <c r="K167" s="101"/>
      <c r="L167" s="102" t="s">
        <v>837</v>
      </c>
      <c r="M167" s="101"/>
      <c r="N167" s="101"/>
      <c r="O167" s="101"/>
      <c r="P167" s="101"/>
      <c r="Q167" s="101"/>
      <c r="R167" s="101"/>
      <c r="S167" s="103"/>
      <c r="T167" s="108"/>
      <c r="U167" s="108"/>
      <c r="V167" s="108"/>
      <c r="W167" s="108"/>
      <c r="X167" s="108"/>
      <c r="Y167" s="108"/>
      <c r="Z167" s="108"/>
      <c r="AA167" s="108"/>
      <c r="AB167" s="108"/>
      <c r="AC167" s="108"/>
      <c r="AD167" s="108"/>
      <c r="AE167" s="108"/>
      <c r="AF167" s="108"/>
      <c r="AG167" s="108"/>
      <c r="AH167" s="108"/>
      <c r="AI167" s="108"/>
      <c r="AJ167" s="108"/>
      <c r="AK167" s="108"/>
      <c r="AL167" s="110"/>
      <c r="AM167" s="107"/>
      <c r="AN167" s="107"/>
    </row>
    <row r="168" spans="1:40">
      <c r="A168" s="101"/>
      <c r="B168" s="101"/>
      <c r="C168" s="101"/>
      <c r="D168" s="101"/>
      <c r="E168" s="101"/>
      <c r="F168" s="101"/>
      <c r="G168" s="101"/>
      <c r="H168" s="101"/>
      <c r="I168" s="101"/>
      <c r="J168" s="101"/>
      <c r="K168" s="101"/>
      <c r="L168" s="102" t="s">
        <v>838</v>
      </c>
      <c r="M168" s="101"/>
      <c r="N168" s="101"/>
      <c r="O168" s="101"/>
      <c r="P168" s="101"/>
      <c r="Q168" s="101"/>
      <c r="R168" s="101"/>
      <c r="S168" s="103"/>
      <c r="T168" s="108"/>
      <c r="U168" s="108"/>
      <c r="V168" s="108"/>
      <c r="W168" s="108"/>
      <c r="X168" s="108"/>
      <c r="Y168" s="108"/>
      <c r="Z168" s="108"/>
      <c r="AA168" s="108"/>
      <c r="AB168" s="108"/>
      <c r="AC168" s="108"/>
      <c r="AD168" s="108"/>
      <c r="AE168" s="108"/>
      <c r="AF168" s="108"/>
      <c r="AG168" s="108"/>
      <c r="AH168" s="108"/>
      <c r="AI168" s="108"/>
      <c r="AJ168" s="108"/>
      <c r="AK168" s="108"/>
      <c r="AL168" s="110"/>
      <c r="AM168" s="107"/>
      <c r="AN168" s="107"/>
    </row>
    <row r="169" spans="1:40">
      <c r="A169" s="101"/>
      <c r="B169" s="101"/>
      <c r="C169" s="101"/>
      <c r="D169" s="101"/>
      <c r="E169" s="101"/>
      <c r="F169" s="101"/>
      <c r="G169" s="101"/>
      <c r="H169" s="101"/>
      <c r="I169" s="101"/>
      <c r="J169" s="101"/>
      <c r="K169" s="101"/>
      <c r="L169" s="102" t="s">
        <v>839</v>
      </c>
      <c r="M169" s="101"/>
      <c r="N169" s="101"/>
      <c r="O169" s="101"/>
      <c r="P169" s="101"/>
      <c r="Q169" s="101"/>
      <c r="R169" s="101"/>
      <c r="S169" s="103"/>
      <c r="T169" s="108"/>
      <c r="U169" s="108"/>
      <c r="V169" s="108"/>
      <c r="W169" s="108"/>
      <c r="X169" s="108"/>
      <c r="Y169" s="108"/>
      <c r="Z169" s="108"/>
      <c r="AA169" s="108"/>
      <c r="AB169" s="108"/>
      <c r="AC169" s="108"/>
      <c r="AD169" s="108"/>
      <c r="AE169" s="108"/>
      <c r="AF169" s="108"/>
      <c r="AG169" s="108"/>
      <c r="AH169" s="108"/>
      <c r="AI169" s="108"/>
      <c r="AJ169" s="108"/>
      <c r="AK169" s="108"/>
      <c r="AL169" s="110"/>
      <c r="AM169" s="107"/>
      <c r="AN169" s="107"/>
    </row>
    <row r="170" spans="1:40">
      <c r="A170" s="101"/>
      <c r="B170" s="101"/>
      <c r="C170" s="101"/>
      <c r="D170" s="101"/>
      <c r="E170" s="101"/>
      <c r="F170" s="101"/>
      <c r="G170" s="101"/>
      <c r="H170" s="101"/>
      <c r="I170" s="101"/>
      <c r="J170" s="101"/>
      <c r="K170" s="101"/>
      <c r="L170" s="102" t="s">
        <v>840</v>
      </c>
      <c r="M170" s="101"/>
      <c r="N170" s="101"/>
      <c r="O170" s="101"/>
      <c r="P170" s="101"/>
      <c r="Q170" s="101"/>
      <c r="R170" s="101"/>
      <c r="S170" s="103"/>
      <c r="T170" s="108"/>
      <c r="U170" s="108"/>
      <c r="V170" s="108"/>
      <c r="W170" s="108"/>
      <c r="X170" s="108"/>
      <c r="Y170" s="108"/>
      <c r="Z170" s="108"/>
      <c r="AA170" s="108"/>
      <c r="AB170" s="108"/>
      <c r="AC170" s="108"/>
      <c r="AD170" s="108"/>
      <c r="AE170" s="108"/>
      <c r="AF170" s="108"/>
      <c r="AG170" s="108"/>
      <c r="AH170" s="108"/>
      <c r="AI170" s="108"/>
      <c r="AJ170" s="108"/>
      <c r="AK170" s="108"/>
      <c r="AL170" s="110"/>
      <c r="AM170" s="107"/>
      <c r="AN170" s="107"/>
    </row>
    <row r="171" spans="1:40">
      <c r="A171" s="101"/>
      <c r="B171" s="101"/>
      <c r="C171" s="101"/>
      <c r="D171" s="101"/>
      <c r="E171" s="101"/>
      <c r="F171" s="101"/>
      <c r="G171" s="101"/>
      <c r="H171" s="101"/>
      <c r="I171" s="101"/>
      <c r="J171" s="101"/>
      <c r="K171" s="101"/>
      <c r="L171" s="102" t="s">
        <v>841</v>
      </c>
      <c r="M171" s="101"/>
      <c r="N171" s="101"/>
      <c r="O171" s="101"/>
      <c r="P171" s="101"/>
      <c r="Q171" s="101"/>
      <c r="R171" s="101"/>
      <c r="S171" s="103"/>
      <c r="T171" s="108"/>
      <c r="U171" s="108"/>
      <c r="V171" s="108"/>
      <c r="W171" s="108"/>
      <c r="X171" s="108"/>
      <c r="Y171" s="108"/>
      <c r="Z171" s="108"/>
      <c r="AA171" s="108"/>
      <c r="AB171" s="108"/>
      <c r="AC171" s="108"/>
      <c r="AD171" s="108"/>
      <c r="AE171" s="108"/>
      <c r="AF171" s="108"/>
      <c r="AG171" s="108"/>
      <c r="AH171" s="108"/>
      <c r="AI171" s="108"/>
      <c r="AJ171" s="108"/>
      <c r="AK171" s="108"/>
      <c r="AL171" s="110"/>
      <c r="AM171" s="107"/>
      <c r="AN171" s="107"/>
    </row>
    <row r="172" spans="1:40">
      <c r="A172" s="101"/>
      <c r="B172" s="101"/>
      <c r="C172" s="101"/>
      <c r="D172" s="101"/>
      <c r="E172" s="101"/>
      <c r="F172" s="101"/>
      <c r="G172" s="101"/>
      <c r="H172" s="101"/>
      <c r="I172" s="101"/>
      <c r="J172" s="101"/>
      <c r="K172" s="101"/>
      <c r="L172" s="102" t="s">
        <v>842</v>
      </c>
      <c r="M172" s="101"/>
      <c r="N172" s="101"/>
      <c r="O172" s="101"/>
      <c r="P172" s="101"/>
      <c r="Q172" s="101"/>
      <c r="R172" s="101"/>
      <c r="S172" s="103"/>
      <c r="T172" s="108"/>
      <c r="U172" s="108"/>
      <c r="V172" s="108"/>
      <c r="W172" s="108"/>
      <c r="X172" s="108"/>
      <c r="Y172" s="108"/>
      <c r="Z172" s="108"/>
      <c r="AA172" s="108"/>
      <c r="AB172" s="108"/>
      <c r="AC172" s="108"/>
      <c r="AD172" s="108"/>
      <c r="AE172" s="108"/>
      <c r="AF172" s="108"/>
      <c r="AG172" s="108"/>
      <c r="AH172" s="108"/>
      <c r="AI172" s="108"/>
      <c r="AJ172" s="108"/>
      <c r="AK172" s="108"/>
      <c r="AL172" s="110"/>
      <c r="AM172" s="107"/>
      <c r="AN172" s="107"/>
    </row>
    <row r="173" spans="1:40">
      <c r="A173" s="101"/>
      <c r="B173" s="101"/>
      <c r="C173" s="101"/>
      <c r="D173" s="101"/>
      <c r="E173" s="101"/>
      <c r="F173" s="101"/>
      <c r="G173" s="101"/>
      <c r="H173" s="101"/>
      <c r="I173" s="101"/>
      <c r="J173" s="101"/>
      <c r="K173" s="101"/>
      <c r="L173" s="102" t="s">
        <v>843</v>
      </c>
      <c r="M173" s="101"/>
      <c r="N173" s="101"/>
      <c r="O173" s="101"/>
      <c r="P173" s="101"/>
      <c r="Q173" s="101"/>
      <c r="R173" s="101"/>
      <c r="S173" s="103"/>
      <c r="T173" s="108"/>
      <c r="U173" s="108"/>
      <c r="V173" s="108"/>
      <c r="W173" s="108"/>
      <c r="X173" s="108"/>
      <c r="Y173" s="108"/>
      <c r="Z173" s="108"/>
      <c r="AA173" s="108"/>
      <c r="AB173" s="108"/>
      <c r="AC173" s="108"/>
      <c r="AD173" s="108"/>
      <c r="AE173" s="108"/>
      <c r="AF173" s="108"/>
      <c r="AG173" s="108"/>
      <c r="AH173" s="108"/>
      <c r="AI173" s="108"/>
      <c r="AJ173" s="108"/>
      <c r="AK173" s="108"/>
      <c r="AL173" s="110"/>
      <c r="AM173" s="107"/>
      <c r="AN173" s="107"/>
    </row>
    <row r="174" spans="1:40">
      <c r="A174" s="101"/>
      <c r="B174" s="101"/>
      <c r="C174" s="101"/>
      <c r="D174" s="101"/>
      <c r="E174" s="101"/>
      <c r="F174" s="101"/>
      <c r="G174" s="101"/>
      <c r="H174" s="101"/>
      <c r="I174" s="101"/>
      <c r="J174" s="101"/>
      <c r="K174" s="101"/>
      <c r="L174" s="102" t="s">
        <v>844</v>
      </c>
      <c r="M174" s="101"/>
      <c r="N174" s="101"/>
      <c r="O174" s="101"/>
      <c r="P174" s="101"/>
      <c r="Q174" s="101"/>
      <c r="R174" s="101"/>
      <c r="S174" s="103"/>
      <c r="T174" s="108"/>
      <c r="U174" s="108"/>
      <c r="V174" s="108"/>
      <c r="W174" s="108"/>
      <c r="X174" s="108"/>
      <c r="Y174" s="108"/>
      <c r="Z174" s="108"/>
      <c r="AA174" s="108"/>
      <c r="AB174" s="108"/>
      <c r="AC174" s="108"/>
      <c r="AD174" s="108"/>
      <c r="AE174" s="108"/>
      <c r="AF174" s="108"/>
      <c r="AG174" s="108"/>
      <c r="AH174" s="108"/>
      <c r="AI174" s="108"/>
      <c r="AJ174" s="108"/>
      <c r="AK174" s="108"/>
      <c r="AL174" s="110"/>
      <c r="AM174" s="107"/>
      <c r="AN174" s="107"/>
    </row>
    <row r="175" spans="1:40">
      <c r="A175" s="101"/>
      <c r="B175" s="101"/>
      <c r="C175" s="101"/>
      <c r="D175" s="101"/>
      <c r="E175" s="101"/>
      <c r="F175" s="101"/>
      <c r="G175" s="101"/>
      <c r="H175" s="101"/>
      <c r="I175" s="101"/>
      <c r="J175" s="101"/>
      <c r="K175" s="101"/>
      <c r="L175" s="102" t="s">
        <v>845</v>
      </c>
      <c r="M175" s="101"/>
      <c r="N175" s="101"/>
      <c r="O175" s="101"/>
      <c r="P175" s="101"/>
      <c r="Q175" s="101"/>
      <c r="R175" s="101"/>
      <c r="S175" s="103"/>
      <c r="T175" s="108"/>
      <c r="U175" s="108"/>
      <c r="V175" s="108"/>
      <c r="W175" s="108"/>
      <c r="X175" s="108"/>
      <c r="Y175" s="108"/>
      <c r="Z175" s="108"/>
      <c r="AA175" s="108"/>
      <c r="AB175" s="108"/>
      <c r="AC175" s="108"/>
      <c r="AD175" s="108"/>
      <c r="AE175" s="108"/>
      <c r="AF175" s="108"/>
      <c r="AG175" s="108"/>
      <c r="AH175" s="108"/>
      <c r="AI175" s="108"/>
      <c r="AJ175" s="108"/>
      <c r="AK175" s="108"/>
      <c r="AL175" s="110"/>
      <c r="AM175" s="107"/>
      <c r="AN175" s="107"/>
    </row>
    <row r="176" spans="1:40">
      <c r="A176" s="101"/>
      <c r="B176" s="101"/>
      <c r="C176" s="101"/>
      <c r="D176" s="101"/>
      <c r="E176" s="101"/>
      <c r="F176" s="101"/>
      <c r="G176" s="101"/>
      <c r="H176" s="101"/>
      <c r="I176" s="101"/>
      <c r="J176" s="101"/>
      <c r="K176" s="101"/>
      <c r="L176" s="102" t="s">
        <v>846</v>
      </c>
      <c r="M176" s="101"/>
      <c r="N176" s="101"/>
      <c r="O176" s="101"/>
      <c r="P176" s="101"/>
      <c r="Q176" s="101"/>
      <c r="R176" s="101"/>
      <c r="S176" s="103"/>
      <c r="T176" s="108"/>
      <c r="U176" s="108"/>
      <c r="V176" s="108"/>
      <c r="W176" s="108"/>
      <c r="X176" s="108"/>
      <c r="Y176" s="108"/>
      <c r="Z176" s="108"/>
      <c r="AA176" s="108"/>
      <c r="AB176" s="108"/>
      <c r="AC176" s="108"/>
      <c r="AD176" s="108"/>
      <c r="AE176" s="108"/>
      <c r="AF176" s="108"/>
      <c r="AG176" s="108"/>
      <c r="AH176" s="108"/>
      <c r="AI176" s="108"/>
      <c r="AJ176" s="108"/>
      <c r="AK176" s="108"/>
      <c r="AL176" s="110"/>
      <c r="AM176" s="107"/>
      <c r="AN176" s="107"/>
    </row>
    <row r="177" spans="1:40">
      <c r="A177" s="101"/>
      <c r="B177" s="101"/>
      <c r="C177" s="101"/>
      <c r="D177" s="101"/>
      <c r="E177" s="101"/>
      <c r="F177" s="101"/>
      <c r="G177" s="101"/>
      <c r="H177" s="101"/>
      <c r="I177" s="101"/>
      <c r="J177" s="101"/>
      <c r="K177" s="101"/>
      <c r="L177" s="102" t="s">
        <v>847</v>
      </c>
      <c r="M177" s="101"/>
      <c r="N177" s="101"/>
      <c r="O177" s="101"/>
      <c r="P177" s="101"/>
      <c r="Q177" s="101"/>
      <c r="R177" s="101"/>
      <c r="S177" s="103"/>
      <c r="T177" s="108"/>
      <c r="U177" s="108"/>
      <c r="V177" s="108"/>
      <c r="W177" s="108"/>
      <c r="X177" s="108"/>
      <c r="Y177" s="108"/>
      <c r="Z177" s="108"/>
      <c r="AA177" s="108"/>
      <c r="AB177" s="108"/>
      <c r="AC177" s="108"/>
      <c r="AD177" s="108"/>
      <c r="AE177" s="108"/>
      <c r="AF177" s="108"/>
      <c r="AG177" s="108"/>
      <c r="AH177" s="108"/>
      <c r="AI177" s="108"/>
      <c r="AJ177" s="108"/>
      <c r="AK177" s="108"/>
      <c r="AL177" s="110"/>
      <c r="AM177" s="107"/>
      <c r="AN177" s="107"/>
    </row>
    <row r="178" spans="1:40">
      <c r="A178" s="101"/>
      <c r="B178" s="101"/>
      <c r="C178" s="101"/>
      <c r="D178" s="101"/>
      <c r="E178" s="101"/>
      <c r="F178" s="101"/>
      <c r="G178" s="101"/>
      <c r="H178" s="101"/>
      <c r="I178" s="101"/>
      <c r="J178" s="101"/>
      <c r="K178" s="101"/>
      <c r="L178" s="102" t="s">
        <v>848</v>
      </c>
      <c r="M178" s="101"/>
      <c r="N178" s="101"/>
      <c r="O178" s="101"/>
      <c r="P178" s="101"/>
      <c r="Q178" s="101"/>
      <c r="R178" s="101"/>
      <c r="S178" s="103"/>
      <c r="T178" s="108"/>
      <c r="U178" s="108"/>
      <c r="V178" s="108"/>
      <c r="W178" s="108"/>
      <c r="X178" s="108"/>
      <c r="Y178" s="108"/>
      <c r="Z178" s="108"/>
      <c r="AA178" s="108"/>
      <c r="AB178" s="108"/>
      <c r="AC178" s="108"/>
      <c r="AD178" s="108"/>
      <c r="AE178" s="108"/>
      <c r="AF178" s="108"/>
      <c r="AG178" s="108"/>
      <c r="AH178" s="108"/>
      <c r="AI178" s="108"/>
      <c r="AJ178" s="108"/>
      <c r="AK178" s="108"/>
      <c r="AL178" s="110"/>
      <c r="AM178" s="107"/>
      <c r="AN178" s="107"/>
    </row>
    <row r="179" spans="1:40">
      <c r="A179" s="101"/>
      <c r="B179" s="101"/>
      <c r="C179" s="101"/>
      <c r="D179" s="101"/>
      <c r="E179" s="101"/>
      <c r="F179" s="101"/>
      <c r="G179" s="101"/>
      <c r="H179" s="101"/>
      <c r="I179" s="101"/>
      <c r="J179" s="101"/>
      <c r="K179" s="101"/>
      <c r="L179" s="102" t="s">
        <v>849</v>
      </c>
      <c r="M179" s="101"/>
      <c r="N179" s="101"/>
      <c r="O179" s="101"/>
      <c r="P179" s="101"/>
      <c r="Q179" s="101"/>
      <c r="R179" s="101"/>
      <c r="S179" s="103"/>
      <c r="T179" s="108"/>
      <c r="U179" s="108"/>
      <c r="V179" s="108"/>
      <c r="W179" s="108"/>
      <c r="X179" s="108"/>
      <c r="Y179" s="108"/>
      <c r="Z179" s="108"/>
      <c r="AA179" s="108"/>
      <c r="AB179" s="108"/>
      <c r="AC179" s="108"/>
      <c r="AD179" s="108"/>
      <c r="AE179" s="108"/>
      <c r="AF179" s="108"/>
      <c r="AG179" s="108"/>
      <c r="AH179" s="108"/>
      <c r="AI179" s="108"/>
      <c r="AJ179" s="108"/>
      <c r="AK179" s="108"/>
      <c r="AL179" s="110"/>
      <c r="AM179" s="107"/>
      <c r="AN179" s="107"/>
    </row>
    <row r="180" spans="1:40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2" t="s">
        <v>850</v>
      </c>
      <c r="M180" s="101"/>
      <c r="N180" s="101"/>
      <c r="O180" s="101"/>
      <c r="P180" s="101"/>
      <c r="Q180" s="101"/>
      <c r="R180" s="101"/>
      <c r="S180" s="103"/>
      <c r="T180" s="108"/>
      <c r="U180" s="108"/>
      <c r="V180" s="108"/>
      <c r="W180" s="108"/>
      <c r="X180" s="108"/>
      <c r="Y180" s="108"/>
      <c r="Z180" s="108"/>
      <c r="AA180" s="108"/>
      <c r="AB180" s="108"/>
      <c r="AC180" s="108"/>
      <c r="AD180" s="108"/>
      <c r="AE180" s="108"/>
      <c r="AF180" s="108"/>
      <c r="AG180" s="108"/>
      <c r="AH180" s="108"/>
      <c r="AI180" s="108"/>
      <c r="AJ180" s="108"/>
      <c r="AK180" s="108"/>
      <c r="AL180" s="110"/>
      <c r="AM180" s="107"/>
      <c r="AN180" s="107"/>
    </row>
    <row r="181" spans="1:40">
      <c r="A181" s="101"/>
      <c r="B181" s="101"/>
      <c r="C181" s="101"/>
      <c r="D181" s="101"/>
      <c r="E181" s="101"/>
      <c r="F181" s="101"/>
      <c r="G181" s="101"/>
      <c r="H181" s="101"/>
      <c r="I181" s="101"/>
      <c r="J181" s="101"/>
      <c r="K181" s="101"/>
      <c r="L181" s="102" t="s">
        <v>851</v>
      </c>
      <c r="M181" s="101"/>
      <c r="N181" s="101"/>
      <c r="O181" s="101"/>
      <c r="P181" s="101"/>
      <c r="Q181" s="101"/>
      <c r="R181" s="101"/>
      <c r="S181" s="103"/>
      <c r="T181" s="108"/>
      <c r="U181" s="108"/>
      <c r="V181" s="108"/>
      <c r="W181" s="108"/>
      <c r="X181" s="108"/>
      <c r="Y181" s="108"/>
      <c r="Z181" s="108"/>
      <c r="AA181" s="108"/>
      <c r="AB181" s="108"/>
      <c r="AC181" s="108"/>
      <c r="AD181" s="108"/>
      <c r="AE181" s="108"/>
      <c r="AF181" s="108"/>
      <c r="AG181" s="108"/>
      <c r="AH181" s="108"/>
      <c r="AI181" s="108"/>
      <c r="AJ181" s="108"/>
      <c r="AK181" s="108"/>
      <c r="AL181" s="110"/>
      <c r="AM181" s="107"/>
      <c r="AN181" s="107"/>
    </row>
    <row r="182" spans="1:40">
      <c r="A182" s="101"/>
      <c r="B182" s="101"/>
      <c r="C182" s="101"/>
      <c r="D182" s="101"/>
      <c r="E182" s="101"/>
      <c r="F182" s="101"/>
      <c r="G182" s="101"/>
      <c r="H182" s="101"/>
      <c r="I182" s="101"/>
      <c r="J182" s="101"/>
      <c r="K182" s="101"/>
      <c r="L182" s="102" t="s">
        <v>852</v>
      </c>
      <c r="M182" s="101"/>
      <c r="N182" s="101"/>
      <c r="O182" s="101"/>
      <c r="P182" s="101"/>
      <c r="Q182" s="101"/>
      <c r="R182" s="101"/>
      <c r="S182" s="103"/>
      <c r="T182" s="108"/>
      <c r="U182" s="108"/>
      <c r="V182" s="108"/>
      <c r="W182" s="108"/>
      <c r="X182" s="108"/>
      <c r="Y182" s="108"/>
      <c r="Z182" s="108"/>
      <c r="AA182" s="108"/>
      <c r="AB182" s="108"/>
      <c r="AC182" s="108"/>
      <c r="AD182" s="108"/>
      <c r="AE182" s="108"/>
      <c r="AF182" s="108"/>
      <c r="AG182" s="108"/>
      <c r="AH182" s="108"/>
      <c r="AI182" s="108"/>
      <c r="AJ182" s="108"/>
      <c r="AK182" s="108"/>
      <c r="AL182" s="110"/>
      <c r="AM182" s="107"/>
      <c r="AN182" s="107"/>
    </row>
    <row r="183" spans="1:40">
      <c r="A183" s="101"/>
      <c r="B183" s="101"/>
      <c r="C183" s="101"/>
      <c r="D183" s="101"/>
      <c r="E183" s="101"/>
      <c r="F183" s="101"/>
      <c r="G183" s="101"/>
      <c r="H183" s="101"/>
      <c r="I183" s="101"/>
      <c r="J183" s="101"/>
      <c r="K183" s="101"/>
      <c r="L183" s="102" t="s">
        <v>853</v>
      </c>
      <c r="M183" s="101"/>
      <c r="N183" s="101"/>
      <c r="O183" s="101"/>
      <c r="P183" s="101"/>
      <c r="Q183" s="101"/>
      <c r="R183" s="101"/>
      <c r="S183" s="103"/>
      <c r="T183" s="108"/>
      <c r="U183" s="108"/>
      <c r="V183" s="108"/>
      <c r="W183" s="108"/>
      <c r="X183" s="108"/>
      <c r="Y183" s="108"/>
      <c r="Z183" s="108"/>
      <c r="AA183" s="108"/>
      <c r="AB183" s="108"/>
      <c r="AC183" s="108"/>
      <c r="AD183" s="108"/>
      <c r="AE183" s="108"/>
      <c r="AF183" s="108"/>
      <c r="AG183" s="108"/>
      <c r="AH183" s="108"/>
      <c r="AI183" s="108"/>
      <c r="AJ183" s="108"/>
      <c r="AK183" s="108"/>
      <c r="AL183" s="110"/>
      <c r="AM183" s="107"/>
      <c r="AN183" s="107"/>
    </row>
    <row r="184" spans="1:40">
      <c r="A184" s="101"/>
      <c r="B184" s="101"/>
      <c r="C184" s="101"/>
      <c r="D184" s="101"/>
      <c r="E184" s="101"/>
      <c r="F184" s="101"/>
      <c r="G184" s="101"/>
      <c r="H184" s="101"/>
      <c r="I184" s="101"/>
      <c r="J184" s="101"/>
      <c r="K184" s="101"/>
      <c r="L184" s="102" t="s">
        <v>854</v>
      </c>
      <c r="M184" s="101"/>
      <c r="N184" s="101"/>
      <c r="O184" s="101"/>
      <c r="P184" s="101"/>
      <c r="Q184" s="101"/>
      <c r="R184" s="101"/>
      <c r="S184" s="103"/>
      <c r="T184" s="108"/>
      <c r="U184" s="108"/>
      <c r="V184" s="108"/>
      <c r="W184" s="108"/>
      <c r="X184" s="108"/>
      <c r="Y184" s="108"/>
      <c r="Z184" s="108"/>
      <c r="AA184" s="108"/>
      <c r="AB184" s="108"/>
      <c r="AC184" s="108"/>
      <c r="AD184" s="108"/>
      <c r="AE184" s="108"/>
      <c r="AF184" s="108"/>
      <c r="AG184" s="108"/>
      <c r="AH184" s="108"/>
      <c r="AI184" s="108"/>
      <c r="AJ184" s="108"/>
      <c r="AK184" s="108"/>
      <c r="AL184" s="110"/>
      <c r="AM184" s="107"/>
      <c r="AN184" s="107"/>
    </row>
    <row r="185" spans="1:40">
      <c r="A185" s="101"/>
      <c r="B185" s="101"/>
      <c r="C185" s="101"/>
      <c r="D185" s="101"/>
      <c r="E185" s="101"/>
      <c r="F185" s="101"/>
      <c r="G185" s="101"/>
      <c r="H185" s="101"/>
      <c r="I185" s="101"/>
      <c r="J185" s="101"/>
      <c r="K185" s="101"/>
      <c r="L185" s="102" t="s">
        <v>855</v>
      </c>
      <c r="M185" s="101"/>
      <c r="N185" s="101"/>
      <c r="O185" s="101"/>
      <c r="P185" s="101"/>
      <c r="Q185" s="101"/>
      <c r="R185" s="101"/>
      <c r="S185" s="103"/>
      <c r="T185" s="108"/>
      <c r="U185" s="108"/>
      <c r="V185" s="108"/>
      <c r="W185" s="108"/>
      <c r="X185" s="108"/>
      <c r="Y185" s="108"/>
      <c r="Z185" s="108"/>
      <c r="AA185" s="108"/>
      <c r="AB185" s="108"/>
      <c r="AC185" s="108"/>
      <c r="AD185" s="108"/>
      <c r="AE185" s="108"/>
      <c r="AF185" s="108"/>
      <c r="AG185" s="108"/>
      <c r="AH185" s="108"/>
      <c r="AI185" s="108"/>
      <c r="AJ185" s="108"/>
      <c r="AK185" s="108"/>
      <c r="AL185" s="110"/>
      <c r="AM185" s="107"/>
      <c r="AN185" s="107"/>
    </row>
    <row r="186" spans="1:40">
      <c r="A186" s="101"/>
      <c r="B186" s="101"/>
      <c r="C186" s="101"/>
      <c r="D186" s="101"/>
      <c r="E186" s="101"/>
      <c r="F186" s="101"/>
      <c r="G186" s="101"/>
      <c r="H186" s="101"/>
      <c r="I186" s="101"/>
      <c r="J186" s="101"/>
      <c r="K186" s="101"/>
      <c r="L186" s="102" t="s">
        <v>856</v>
      </c>
      <c r="M186" s="101"/>
      <c r="N186" s="101"/>
      <c r="O186" s="101"/>
      <c r="P186" s="101"/>
      <c r="Q186" s="101"/>
      <c r="R186" s="101"/>
      <c r="S186" s="103"/>
      <c r="T186" s="108"/>
      <c r="U186" s="108"/>
      <c r="V186" s="108"/>
      <c r="W186" s="108"/>
      <c r="X186" s="108"/>
      <c r="Y186" s="108"/>
      <c r="Z186" s="108"/>
      <c r="AA186" s="108"/>
      <c r="AB186" s="108"/>
      <c r="AC186" s="108"/>
      <c r="AD186" s="108"/>
      <c r="AE186" s="108"/>
      <c r="AF186" s="108"/>
      <c r="AG186" s="108"/>
      <c r="AH186" s="108"/>
      <c r="AI186" s="108"/>
      <c r="AJ186" s="108"/>
      <c r="AK186" s="108"/>
      <c r="AL186" s="110"/>
      <c r="AM186" s="107"/>
      <c r="AN186" s="107"/>
    </row>
    <row r="187" spans="1:40">
      <c r="A187" s="101"/>
      <c r="B187" s="101"/>
      <c r="C187" s="101"/>
      <c r="D187" s="101"/>
      <c r="E187" s="101"/>
      <c r="F187" s="101"/>
      <c r="G187" s="101"/>
      <c r="H187" s="101"/>
      <c r="I187" s="101"/>
      <c r="J187" s="101"/>
      <c r="K187" s="101"/>
      <c r="L187" s="102" t="s">
        <v>857</v>
      </c>
      <c r="M187" s="101"/>
      <c r="N187" s="101"/>
      <c r="O187" s="101"/>
      <c r="P187" s="101"/>
      <c r="Q187" s="101"/>
      <c r="R187" s="101"/>
      <c r="S187" s="103"/>
      <c r="T187" s="108"/>
      <c r="U187" s="108"/>
      <c r="V187" s="108"/>
      <c r="W187" s="108"/>
      <c r="X187" s="108"/>
      <c r="Y187" s="108"/>
      <c r="Z187" s="108"/>
      <c r="AA187" s="108"/>
      <c r="AB187" s="108"/>
      <c r="AC187" s="108"/>
      <c r="AD187" s="108"/>
      <c r="AE187" s="108"/>
      <c r="AF187" s="108"/>
      <c r="AG187" s="108"/>
      <c r="AH187" s="108"/>
      <c r="AI187" s="108"/>
      <c r="AJ187" s="108"/>
      <c r="AK187" s="108"/>
      <c r="AL187" s="110"/>
      <c r="AM187" s="107"/>
      <c r="AN187" s="107"/>
    </row>
    <row r="188" spans="1:40">
      <c r="A188" s="101"/>
      <c r="B188" s="101"/>
      <c r="C188" s="101"/>
      <c r="D188" s="101"/>
      <c r="E188" s="101"/>
      <c r="F188" s="101"/>
      <c r="G188" s="101"/>
      <c r="H188" s="101"/>
      <c r="I188" s="101"/>
      <c r="J188" s="101"/>
      <c r="K188" s="101"/>
      <c r="L188" s="102" t="s">
        <v>858</v>
      </c>
      <c r="M188" s="101"/>
      <c r="N188" s="101"/>
      <c r="O188" s="101"/>
      <c r="P188" s="101"/>
      <c r="Q188" s="101"/>
      <c r="R188" s="101"/>
      <c r="S188" s="103"/>
      <c r="T188" s="108"/>
      <c r="U188" s="108"/>
      <c r="V188" s="108"/>
      <c r="W188" s="108"/>
      <c r="X188" s="108"/>
      <c r="Y188" s="108"/>
      <c r="Z188" s="108"/>
      <c r="AA188" s="108"/>
      <c r="AB188" s="108"/>
      <c r="AC188" s="108"/>
      <c r="AD188" s="108"/>
      <c r="AE188" s="108"/>
      <c r="AF188" s="108"/>
      <c r="AG188" s="108"/>
      <c r="AH188" s="108"/>
      <c r="AI188" s="108"/>
      <c r="AJ188" s="108"/>
      <c r="AK188" s="108"/>
      <c r="AL188" s="110"/>
      <c r="AM188" s="107"/>
      <c r="AN188" s="107"/>
    </row>
    <row r="189" spans="1:40">
      <c r="A189" s="101"/>
      <c r="B189" s="101"/>
      <c r="C189" s="101"/>
      <c r="D189" s="101"/>
      <c r="E189" s="101"/>
      <c r="F189" s="101"/>
      <c r="G189" s="101"/>
      <c r="H189" s="101"/>
      <c r="I189" s="101"/>
      <c r="J189" s="101"/>
      <c r="K189" s="101"/>
      <c r="L189" s="102" t="s">
        <v>859</v>
      </c>
      <c r="M189" s="101"/>
      <c r="N189" s="101"/>
      <c r="O189" s="101"/>
      <c r="P189" s="101"/>
      <c r="Q189" s="101"/>
      <c r="R189" s="101"/>
      <c r="S189" s="103"/>
      <c r="T189" s="108"/>
      <c r="U189" s="108"/>
      <c r="V189" s="108"/>
      <c r="W189" s="108"/>
      <c r="X189" s="108"/>
      <c r="Y189" s="108"/>
      <c r="Z189" s="108"/>
      <c r="AA189" s="108"/>
      <c r="AB189" s="108"/>
      <c r="AC189" s="108"/>
      <c r="AD189" s="108"/>
      <c r="AE189" s="108"/>
      <c r="AF189" s="108"/>
      <c r="AG189" s="108"/>
      <c r="AH189" s="108"/>
      <c r="AI189" s="108"/>
      <c r="AJ189" s="108"/>
      <c r="AK189" s="108"/>
      <c r="AL189" s="110"/>
      <c r="AM189" s="107"/>
      <c r="AN189" s="107"/>
    </row>
    <row r="190" spans="1:40">
      <c r="A190" s="101"/>
      <c r="B190" s="101"/>
      <c r="C190" s="101"/>
      <c r="D190" s="101"/>
      <c r="E190" s="101"/>
      <c r="F190" s="101"/>
      <c r="G190" s="101"/>
      <c r="H190" s="101"/>
      <c r="I190" s="101"/>
      <c r="J190" s="101"/>
      <c r="K190" s="101"/>
      <c r="L190" s="102" t="s">
        <v>860</v>
      </c>
      <c r="M190" s="101"/>
      <c r="N190" s="101"/>
      <c r="O190" s="101"/>
      <c r="P190" s="101"/>
      <c r="Q190" s="101"/>
      <c r="R190" s="101"/>
      <c r="S190" s="103"/>
      <c r="T190" s="108"/>
      <c r="U190" s="108"/>
      <c r="V190" s="108"/>
      <c r="W190" s="108"/>
      <c r="X190" s="108"/>
      <c r="Y190" s="108"/>
      <c r="Z190" s="108"/>
      <c r="AA190" s="108"/>
      <c r="AB190" s="108"/>
      <c r="AC190" s="108"/>
      <c r="AD190" s="108"/>
      <c r="AE190" s="108"/>
      <c r="AF190" s="108"/>
      <c r="AG190" s="108"/>
      <c r="AH190" s="108"/>
      <c r="AI190" s="108"/>
      <c r="AJ190" s="108"/>
      <c r="AK190" s="108"/>
      <c r="AL190" s="110"/>
      <c r="AM190" s="107"/>
      <c r="AN190" s="107"/>
    </row>
    <row r="191" spans="1:40">
      <c r="A191" s="101"/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2" t="s">
        <v>861</v>
      </c>
      <c r="M191" s="101"/>
      <c r="N191" s="101"/>
      <c r="O191" s="101"/>
      <c r="P191" s="101"/>
      <c r="Q191" s="101"/>
      <c r="R191" s="101"/>
      <c r="S191" s="103"/>
      <c r="T191" s="108"/>
      <c r="U191" s="108"/>
      <c r="V191" s="108"/>
      <c r="W191" s="108"/>
      <c r="X191" s="108"/>
      <c r="Y191" s="108"/>
      <c r="Z191" s="108"/>
      <c r="AA191" s="108"/>
      <c r="AB191" s="108"/>
      <c r="AC191" s="108"/>
      <c r="AD191" s="108"/>
      <c r="AE191" s="108"/>
      <c r="AF191" s="108"/>
      <c r="AG191" s="108"/>
      <c r="AH191" s="108"/>
      <c r="AI191" s="108"/>
      <c r="AJ191" s="108"/>
      <c r="AK191" s="108"/>
      <c r="AL191" s="110"/>
      <c r="AM191" s="107"/>
      <c r="AN191" s="107"/>
    </row>
    <row r="192" spans="1:40">
      <c r="A192" s="101"/>
      <c r="B192" s="101"/>
      <c r="C192" s="101"/>
      <c r="D192" s="101"/>
      <c r="E192" s="101"/>
      <c r="F192" s="101"/>
      <c r="G192" s="101"/>
      <c r="H192" s="101"/>
      <c r="I192" s="101"/>
      <c r="J192" s="101"/>
      <c r="K192" s="101"/>
      <c r="L192" s="102" t="s">
        <v>862</v>
      </c>
      <c r="M192" s="101"/>
      <c r="N192" s="101"/>
      <c r="O192" s="101"/>
      <c r="P192" s="101"/>
      <c r="Q192" s="101"/>
      <c r="R192" s="101"/>
      <c r="S192" s="103"/>
      <c r="T192" s="108"/>
      <c r="U192" s="108"/>
      <c r="V192" s="108"/>
      <c r="W192" s="108"/>
      <c r="X192" s="108"/>
      <c r="Y192" s="108"/>
      <c r="Z192" s="108"/>
      <c r="AA192" s="108"/>
      <c r="AB192" s="108"/>
      <c r="AC192" s="108"/>
      <c r="AD192" s="108"/>
      <c r="AE192" s="108"/>
      <c r="AF192" s="108"/>
      <c r="AG192" s="108"/>
      <c r="AH192" s="108"/>
      <c r="AI192" s="108"/>
      <c r="AJ192" s="108"/>
      <c r="AK192" s="108"/>
      <c r="AL192" s="110"/>
      <c r="AM192" s="107"/>
      <c r="AN192" s="107"/>
    </row>
    <row r="193" spans="1:40">
      <c r="A193" s="101"/>
      <c r="B193" s="101"/>
      <c r="C193" s="101"/>
      <c r="D193" s="101"/>
      <c r="E193" s="101"/>
      <c r="F193" s="101"/>
      <c r="G193" s="101"/>
      <c r="H193" s="101"/>
      <c r="I193" s="101"/>
      <c r="J193" s="101"/>
      <c r="K193" s="101"/>
      <c r="L193" s="102" t="s">
        <v>863</v>
      </c>
      <c r="M193" s="101"/>
      <c r="N193" s="101"/>
      <c r="O193" s="101"/>
      <c r="P193" s="101"/>
      <c r="Q193" s="101"/>
      <c r="R193" s="101"/>
      <c r="S193" s="103"/>
      <c r="T193" s="108"/>
      <c r="U193" s="108"/>
      <c r="V193" s="108"/>
      <c r="W193" s="108"/>
      <c r="X193" s="108"/>
      <c r="Y193" s="108"/>
      <c r="Z193" s="108"/>
      <c r="AA193" s="108"/>
      <c r="AB193" s="108"/>
      <c r="AC193" s="108"/>
      <c r="AD193" s="108"/>
      <c r="AE193" s="108"/>
      <c r="AF193" s="108"/>
      <c r="AG193" s="108"/>
      <c r="AH193" s="108"/>
      <c r="AI193" s="108"/>
      <c r="AJ193" s="108"/>
      <c r="AK193" s="108"/>
      <c r="AL193" s="110"/>
      <c r="AM193" s="107"/>
      <c r="AN193" s="107"/>
    </row>
    <row r="194" spans="1:40">
      <c r="A194" s="101"/>
      <c r="B194" s="101"/>
      <c r="C194" s="101"/>
      <c r="D194" s="101"/>
      <c r="E194" s="101"/>
      <c r="F194" s="101"/>
      <c r="G194" s="101"/>
      <c r="H194" s="101"/>
      <c r="I194" s="101"/>
      <c r="J194" s="101"/>
      <c r="K194" s="101"/>
      <c r="L194" s="102" t="s">
        <v>864</v>
      </c>
      <c r="M194" s="101"/>
      <c r="N194" s="101"/>
      <c r="O194" s="101"/>
      <c r="P194" s="101"/>
      <c r="Q194" s="101"/>
      <c r="R194" s="101"/>
      <c r="S194" s="103"/>
      <c r="T194" s="108"/>
      <c r="U194" s="108"/>
      <c r="V194" s="108"/>
      <c r="W194" s="108"/>
      <c r="X194" s="108"/>
      <c r="Y194" s="108"/>
      <c r="Z194" s="108"/>
      <c r="AA194" s="108"/>
      <c r="AB194" s="108"/>
      <c r="AC194" s="108"/>
      <c r="AD194" s="108"/>
      <c r="AE194" s="108"/>
      <c r="AF194" s="108"/>
      <c r="AG194" s="108"/>
      <c r="AH194" s="108"/>
      <c r="AI194" s="108"/>
      <c r="AJ194" s="108"/>
      <c r="AK194" s="108"/>
      <c r="AL194" s="110"/>
      <c r="AM194" s="107"/>
      <c r="AN194" s="107"/>
    </row>
    <row r="195" spans="1:40">
      <c r="A195" s="101"/>
      <c r="B195" s="101"/>
      <c r="C195" s="101"/>
      <c r="D195" s="101"/>
      <c r="E195" s="101"/>
      <c r="F195" s="101"/>
      <c r="G195" s="101"/>
      <c r="H195" s="101"/>
      <c r="I195" s="101"/>
      <c r="J195" s="101"/>
      <c r="K195" s="101"/>
      <c r="L195" s="102" t="s">
        <v>865</v>
      </c>
      <c r="M195" s="101"/>
      <c r="N195" s="101"/>
      <c r="O195" s="101"/>
      <c r="P195" s="101"/>
      <c r="Q195" s="101"/>
      <c r="R195" s="101"/>
      <c r="S195" s="103"/>
      <c r="T195" s="108"/>
      <c r="U195" s="108"/>
      <c r="V195" s="108"/>
      <c r="W195" s="108"/>
      <c r="X195" s="108"/>
      <c r="Y195" s="108"/>
      <c r="Z195" s="108"/>
      <c r="AA195" s="108"/>
      <c r="AB195" s="108"/>
      <c r="AC195" s="108"/>
      <c r="AD195" s="108"/>
      <c r="AE195" s="108"/>
      <c r="AF195" s="108"/>
      <c r="AG195" s="108"/>
      <c r="AH195" s="108"/>
      <c r="AI195" s="108"/>
      <c r="AJ195" s="108"/>
      <c r="AK195" s="108"/>
      <c r="AL195" s="110"/>
      <c r="AM195" s="107"/>
      <c r="AN195" s="107"/>
    </row>
    <row r="196" spans="1:40">
      <c r="A196" s="101"/>
      <c r="B196" s="101"/>
      <c r="C196" s="101"/>
      <c r="D196" s="101"/>
      <c r="E196" s="101"/>
      <c r="F196" s="101"/>
      <c r="G196" s="101"/>
      <c r="H196" s="101"/>
      <c r="I196" s="101"/>
      <c r="J196" s="101"/>
      <c r="K196" s="101"/>
      <c r="L196" s="102" t="s">
        <v>866</v>
      </c>
      <c r="M196" s="101"/>
      <c r="N196" s="101"/>
      <c r="O196" s="101"/>
      <c r="P196" s="101"/>
      <c r="Q196" s="101"/>
      <c r="R196" s="101"/>
      <c r="S196" s="103"/>
      <c r="T196" s="108"/>
      <c r="U196" s="108"/>
      <c r="V196" s="108"/>
      <c r="W196" s="108"/>
      <c r="X196" s="108"/>
      <c r="Y196" s="108"/>
      <c r="Z196" s="108"/>
      <c r="AA196" s="108"/>
      <c r="AB196" s="108"/>
      <c r="AC196" s="108"/>
      <c r="AD196" s="108"/>
      <c r="AE196" s="108"/>
      <c r="AF196" s="108"/>
      <c r="AG196" s="108"/>
      <c r="AH196" s="108"/>
      <c r="AI196" s="108"/>
      <c r="AJ196" s="108"/>
      <c r="AK196" s="108"/>
      <c r="AL196" s="110"/>
      <c r="AM196" s="107"/>
      <c r="AN196" s="107"/>
    </row>
    <row r="197" spans="1:40">
      <c r="A197" s="101"/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2" t="s">
        <v>867</v>
      </c>
      <c r="M197" s="101"/>
      <c r="N197" s="101"/>
      <c r="O197" s="101"/>
      <c r="P197" s="101"/>
      <c r="Q197" s="101"/>
      <c r="R197" s="101"/>
      <c r="S197" s="103"/>
      <c r="T197" s="108"/>
      <c r="U197" s="108"/>
      <c r="V197" s="108"/>
      <c r="W197" s="108"/>
      <c r="X197" s="108"/>
      <c r="Y197" s="108"/>
      <c r="Z197" s="108"/>
      <c r="AA197" s="108"/>
      <c r="AB197" s="108"/>
      <c r="AC197" s="108"/>
      <c r="AD197" s="108"/>
      <c r="AE197" s="108"/>
      <c r="AF197" s="108"/>
      <c r="AG197" s="108"/>
      <c r="AH197" s="108"/>
      <c r="AI197" s="108"/>
      <c r="AJ197" s="108"/>
      <c r="AK197" s="108"/>
      <c r="AL197" s="110"/>
      <c r="AM197" s="107"/>
      <c r="AN197" s="107"/>
    </row>
    <row r="198" spans="1:40">
      <c r="A198" s="101"/>
      <c r="B198" s="101"/>
      <c r="C198" s="101"/>
      <c r="D198" s="101"/>
      <c r="E198" s="101"/>
      <c r="F198" s="101"/>
      <c r="G198" s="101"/>
      <c r="H198" s="101"/>
      <c r="I198" s="101"/>
      <c r="J198" s="101"/>
      <c r="K198" s="101"/>
      <c r="L198" s="102" t="s">
        <v>868</v>
      </c>
      <c r="M198" s="101"/>
      <c r="N198" s="101"/>
      <c r="O198" s="101"/>
      <c r="P198" s="101"/>
      <c r="Q198" s="101"/>
      <c r="R198" s="101"/>
      <c r="S198" s="103"/>
      <c r="T198" s="108"/>
      <c r="U198" s="108"/>
      <c r="V198" s="108"/>
      <c r="W198" s="108"/>
      <c r="X198" s="108"/>
      <c r="Y198" s="108"/>
      <c r="Z198" s="108"/>
      <c r="AA198" s="108"/>
      <c r="AB198" s="108"/>
      <c r="AC198" s="108"/>
      <c r="AD198" s="108"/>
      <c r="AE198" s="108"/>
      <c r="AF198" s="108"/>
      <c r="AG198" s="108"/>
      <c r="AH198" s="108"/>
      <c r="AI198" s="108"/>
      <c r="AJ198" s="108"/>
      <c r="AK198" s="108"/>
      <c r="AL198" s="110"/>
      <c r="AM198" s="107"/>
      <c r="AN198" s="107"/>
    </row>
    <row r="199" spans="1:40">
      <c r="A199" s="101"/>
      <c r="B199" s="101"/>
      <c r="C199" s="101"/>
      <c r="D199" s="101"/>
      <c r="E199" s="101"/>
      <c r="F199" s="101"/>
      <c r="G199" s="101"/>
      <c r="H199" s="101"/>
      <c r="I199" s="101"/>
      <c r="J199" s="101"/>
      <c r="K199" s="101"/>
      <c r="L199" s="102" t="s">
        <v>869</v>
      </c>
      <c r="M199" s="101"/>
      <c r="N199" s="101"/>
      <c r="O199" s="101"/>
      <c r="P199" s="101"/>
      <c r="Q199" s="101"/>
      <c r="R199" s="101"/>
      <c r="S199" s="103"/>
      <c r="T199" s="108"/>
      <c r="U199" s="108"/>
      <c r="V199" s="108"/>
      <c r="W199" s="108"/>
      <c r="X199" s="108"/>
      <c r="Y199" s="108"/>
      <c r="Z199" s="108"/>
      <c r="AA199" s="108"/>
      <c r="AB199" s="108"/>
      <c r="AC199" s="108"/>
      <c r="AD199" s="108"/>
      <c r="AE199" s="108"/>
      <c r="AF199" s="108"/>
      <c r="AG199" s="108"/>
      <c r="AH199" s="108"/>
      <c r="AI199" s="108"/>
      <c r="AJ199" s="108"/>
      <c r="AK199" s="108"/>
      <c r="AL199" s="110"/>
      <c r="AM199" s="107"/>
      <c r="AN199" s="107"/>
    </row>
    <row r="200" spans="1:40">
      <c r="A200" s="101"/>
      <c r="B200" s="101"/>
      <c r="C200" s="101"/>
      <c r="D200" s="101"/>
      <c r="E200" s="101"/>
      <c r="F200" s="101"/>
      <c r="G200" s="101"/>
      <c r="H200" s="101"/>
      <c r="I200" s="101"/>
      <c r="J200" s="101"/>
      <c r="K200" s="101"/>
      <c r="L200" s="101" t="s">
        <v>870</v>
      </c>
      <c r="M200" s="101"/>
      <c r="N200" s="101"/>
      <c r="O200" s="101"/>
      <c r="P200" s="101"/>
      <c r="Q200" s="101"/>
      <c r="R200" s="101"/>
      <c r="S200" s="103"/>
      <c r="T200" s="108"/>
      <c r="U200" s="108"/>
      <c r="V200" s="108"/>
      <c r="W200" s="108"/>
      <c r="X200" s="108"/>
      <c r="Y200" s="108"/>
      <c r="Z200" s="108"/>
      <c r="AA200" s="108"/>
      <c r="AB200" s="108"/>
      <c r="AC200" s="108"/>
      <c r="AD200" s="108"/>
      <c r="AE200" s="108"/>
      <c r="AF200" s="108"/>
      <c r="AG200" s="108"/>
      <c r="AH200" s="108"/>
      <c r="AI200" s="108"/>
      <c r="AJ200" s="108"/>
      <c r="AK200" s="108"/>
      <c r="AL200" s="110"/>
      <c r="AM200" s="107"/>
      <c r="AN200" s="107"/>
    </row>
    <row r="201" spans="1:40">
      <c r="A201" s="101"/>
      <c r="B201" s="101"/>
      <c r="C201" s="101"/>
      <c r="D201" s="101"/>
      <c r="E201" s="101"/>
      <c r="F201" s="101"/>
      <c r="G201" s="101"/>
      <c r="H201" s="101"/>
      <c r="I201" s="101"/>
      <c r="J201" s="101"/>
      <c r="K201" s="101"/>
      <c r="L201" s="101" t="s">
        <v>871</v>
      </c>
      <c r="M201" s="101"/>
      <c r="N201" s="101"/>
      <c r="O201" s="101"/>
      <c r="P201" s="101"/>
      <c r="Q201" s="101"/>
      <c r="R201" s="101"/>
      <c r="S201" s="103"/>
      <c r="T201" s="108"/>
      <c r="U201" s="108"/>
      <c r="V201" s="108"/>
      <c r="W201" s="108"/>
      <c r="X201" s="108"/>
      <c r="Y201" s="108"/>
      <c r="Z201" s="108"/>
      <c r="AA201" s="108"/>
      <c r="AB201" s="108"/>
      <c r="AC201" s="108"/>
      <c r="AD201" s="108"/>
      <c r="AE201" s="108"/>
      <c r="AF201" s="108"/>
      <c r="AG201" s="108"/>
      <c r="AH201" s="108"/>
      <c r="AI201" s="108"/>
      <c r="AJ201" s="108"/>
      <c r="AK201" s="108"/>
      <c r="AL201" s="110"/>
      <c r="AM201" s="107"/>
      <c r="AN201" s="107"/>
    </row>
    <row r="202" spans="1:40">
      <c r="A202" s="101"/>
      <c r="B202" s="101"/>
      <c r="C202" s="101"/>
      <c r="D202" s="101"/>
      <c r="E202" s="101"/>
      <c r="F202" s="101"/>
      <c r="G202" s="101"/>
      <c r="H202" s="101"/>
      <c r="I202" s="101"/>
      <c r="J202" s="101"/>
      <c r="K202" s="101"/>
      <c r="L202" s="101" t="s">
        <v>872</v>
      </c>
      <c r="M202" s="101"/>
      <c r="N202" s="101"/>
      <c r="O202" s="101"/>
      <c r="P202" s="101"/>
      <c r="Q202" s="101"/>
      <c r="R202" s="101"/>
      <c r="S202" s="103"/>
      <c r="T202" s="108"/>
      <c r="U202" s="108"/>
      <c r="V202" s="108"/>
      <c r="W202" s="108"/>
      <c r="X202" s="108"/>
      <c r="Y202" s="108"/>
      <c r="Z202" s="108"/>
      <c r="AA202" s="108"/>
      <c r="AB202" s="108"/>
      <c r="AC202" s="108"/>
      <c r="AD202" s="108"/>
      <c r="AE202" s="108"/>
      <c r="AF202" s="108"/>
      <c r="AG202" s="108"/>
      <c r="AH202" s="108"/>
      <c r="AI202" s="108"/>
      <c r="AJ202" s="108"/>
      <c r="AK202" s="108"/>
      <c r="AL202" s="110"/>
      <c r="AM202" s="107"/>
      <c r="AN202" s="107"/>
    </row>
    <row r="203" spans="1:40">
      <c r="A203" s="101"/>
      <c r="B203" s="101"/>
      <c r="C203" s="101"/>
      <c r="D203" s="101"/>
      <c r="E203" s="101"/>
      <c r="F203" s="101"/>
      <c r="G203" s="101"/>
      <c r="H203" s="101"/>
      <c r="I203" s="101"/>
      <c r="J203" s="101"/>
      <c r="K203" s="101"/>
      <c r="L203" s="101" t="s">
        <v>873</v>
      </c>
      <c r="M203" s="101"/>
      <c r="N203" s="101"/>
      <c r="O203" s="101"/>
      <c r="P203" s="101"/>
      <c r="Q203" s="101"/>
      <c r="R203" s="101"/>
      <c r="S203" s="103"/>
      <c r="T203" s="108"/>
      <c r="U203" s="108"/>
      <c r="V203" s="108"/>
      <c r="W203" s="108"/>
      <c r="X203" s="108"/>
      <c r="Y203" s="108"/>
      <c r="Z203" s="108"/>
      <c r="AA203" s="108"/>
      <c r="AB203" s="108"/>
      <c r="AC203" s="108"/>
      <c r="AD203" s="108"/>
      <c r="AE203" s="108"/>
      <c r="AF203" s="108"/>
      <c r="AG203" s="108"/>
      <c r="AH203" s="108"/>
      <c r="AI203" s="108"/>
      <c r="AJ203" s="108"/>
      <c r="AK203" s="108"/>
      <c r="AL203" s="110"/>
      <c r="AM203" s="107"/>
      <c r="AN203" s="107"/>
    </row>
    <row r="204" spans="1:40">
      <c r="A204" s="101"/>
      <c r="B204" s="101"/>
      <c r="C204" s="101"/>
      <c r="D204" s="101"/>
      <c r="E204" s="101"/>
      <c r="F204" s="101"/>
      <c r="G204" s="101"/>
      <c r="H204" s="101"/>
      <c r="I204" s="101"/>
      <c r="J204" s="101"/>
      <c r="K204" s="101"/>
      <c r="L204" s="101" t="s">
        <v>874</v>
      </c>
      <c r="M204" s="101"/>
      <c r="N204" s="101"/>
      <c r="O204" s="101"/>
      <c r="P204" s="101"/>
      <c r="Q204" s="101"/>
      <c r="R204" s="101"/>
      <c r="S204" s="103"/>
      <c r="T204" s="108"/>
      <c r="U204" s="108"/>
      <c r="V204" s="108"/>
      <c r="W204" s="108"/>
      <c r="X204" s="108"/>
      <c r="Y204" s="108"/>
      <c r="Z204" s="108"/>
      <c r="AA204" s="108"/>
      <c r="AB204" s="108"/>
      <c r="AC204" s="108"/>
      <c r="AD204" s="108"/>
      <c r="AE204" s="108"/>
      <c r="AF204" s="108"/>
      <c r="AG204" s="108"/>
      <c r="AH204" s="108"/>
      <c r="AI204" s="108"/>
      <c r="AJ204" s="108"/>
      <c r="AK204" s="108"/>
      <c r="AL204" s="110"/>
      <c r="AM204" s="107"/>
      <c r="AN204" s="107"/>
    </row>
    <row r="205" spans="1:40">
      <c r="A205" s="101"/>
      <c r="B205" s="101"/>
      <c r="C205" s="101"/>
      <c r="D205" s="101"/>
      <c r="E205" s="101"/>
      <c r="F205" s="101"/>
      <c r="G205" s="101"/>
      <c r="H205" s="101"/>
      <c r="I205" s="101"/>
      <c r="J205" s="101"/>
      <c r="K205" s="101"/>
      <c r="L205" s="101" t="s">
        <v>875</v>
      </c>
      <c r="M205" s="101"/>
      <c r="N205" s="101"/>
      <c r="O205" s="101"/>
      <c r="P205" s="101"/>
      <c r="Q205" s="101"/>
      <c r="R205" s="101"/>
      <c r="S205" s="103"/>
      <c r="T205" s="108"/>
      <c r="U205" s="108"/>
      <c r="V205" s="108"/>
      <c r="W205" s="108"/>
      <c r="X205" s="108"/>
      <c r="Y205" s="108"/>
      <c r="Z205" s="108"/>
      <c r="AA205" s="108"/>
      <c r="AB205" s="108"/>
      <c r="AC205" s="108"/>
      <c r="AD205" s="108"/>
      <c r="AE205" s="108"/>
      <c r="AF205" s="108"/>
      <c r="AG205" s="108"/>
      <c r="AH205" s="108"/>
      <c r="AI205" s="108"/>
      <c r="AJ205" s="108"/>
      <c r="AK205" s="108"/>
      <c r="AL205" s="110"/>
      <c r="AM205" s="107"/>
      <c r="AN205" s="107"/>
    </row>
    <row r="206" spans="1:40">
      <c r="A206" s="101"/>
      <c r="B206" s="101"/>
      <c r="C206" s="101"/>
      <c r="D206" s="101"/>
      <c r="E206" s="101"/>
      <c r="F206" s="101"/>
      <c r="G206" s="101"/>
      <c r="H206" s="101"/>
      <c r="I206" s="101"/>
      <c r="J206" s="101"/>
      <c r="K206" s="101"/>
      <c r="L206" s="101" t="s">
        <v>876</v>
      </c>
      <c r="M206" s="101"/>
      <c r="N206" s="101"/>
      <c r="O206" s="101"/>
      <c r="P206" s="101"/>
      <c r="Q206" s="101"/>
      <c r="R206" s="101"/>
      <c r="S206" s="103"/>
      <c r="T206" s="108"/>
      <c r="U206" s="108"/>
      <c r="V206" s="108"/>
      <c r="W206" s="108"/>
      <c r="X206" s="108"/>
      <c r="Y206" s="108"/>
      <c r="Z206" s="108"/>
      <c r="AA206" s="108"/>
      <c r="AB206" s="108"/>
      <c r="AC206" s="108"/>
      <c r="AD206" s="108"/>
      <c r="AE206" s="108"/>
      <c r="AF206" s="108"/>
      <c r="AG206" s="108"/>
      <c r="AH206" s="108"/>
      <c r="AI206" s="108"/>
      <c r="AJ206" s="108"/>
      <c r="AK206" s="108"/>
      <c r="AL206" s="110"/>
      <c r="AM206" s="107"/>
      <c r="AN206" s="107"/>
    </row>
    <row r="207" spans="1:40">
      <c r="A207" s="101"/>
      <c r="B207" s="101"/>
      <c r="C207" s="101"/>
      <c r="D207" s="101"/>
      <c r="E207" s="101"/>
      <c r="F207" s="101"/>
      <c r="G207" s="101"/>
      <c r="H207" s="101"/>
      <c r="I207" s="101"/>
      <c r="J207" s="101"/>
      <c r="K207" s="101"/>
      <c r="L207" s="101" t="s">
        <v>877</v>
      </c>
      <c r="M207" s="101"/>
      <c r="N207" s="101"/>
      <c r="O207" s="101"/>
      <c r="P207" s="101"/>
      <c r="Q207" s="101"/>
      <c r="R207" s="101"/>
      <c r="S207" s="103"/>
      <c r="T207" s="108"/>
      <c r="U207" s="108"/>
      <c r="V207" s="108"/>
      <c r="W207" s="108"/>
      <c r="X207" s="108"/>
      <c r="Y207" s="108"/>
      <c r="Z207" s="108"/>
      <c r="AA207" s="108"/>
      <c r="AB207" s="108"/>
      <c r="AC207" s="108"/>
      <c r="AD207" s="108"/>
      <c r="AE207" s="108"/>
      <c r="AF207" s="108"/>
      <c r="AG207" s="108"/>
      <c r="AH207" s="108"/>
      <c r="AI207" s="108"/>
      <c r="AJ207" s="108"/>
      <c r="AK207" s="108"/>
      <c r="AL207" s="110"/>
      <c r="AM207" s="107"/>
      <c r="AN207" s="107"/>
    </row>
    <row r="208" spans="1:40">
      <c r="A208" s="101"/>
      <c r="B208" s="101"/>
      <c r="C208" s="101"/>
      <c r="D208" s="101"/>
      <c r="E208" s="101"/>
      <c r="F208" s="101"/>
      <c r="G208" s="101"/>
      <c r="H208" s="101"/>
      <c r="I208" s="101"/>
      <c r="J208" s="101"/>
      <c r="K208" s="101"/>
      <c r="L208" s="101" t="s">
        <v>878</v>
      </c>
      <c r="M208" s="101"/>
      <c r="N208" s="101"/>
      <c r="O208" s="101"/>
      <c r="P208" s="101"/>
      <c r="Q208" s="101"/>
      <c r="R208" s="101"/>
      <c r="S208" s="103"/>
      <c r="T208" s="108"/>
      <c r="U208" s="108"/>
      <c r="V208" s="108"/>
      <c r="W208" s="108"/>
      <c r="X208" s="108"/>
      <c r="Y208" s="108"/>
      <c r="Z208" s="108"/>
      <c r="AA208" s="108"/>
      <c r="AB208" s="108"/>
      <c r="AC208" s="108"/>
      <c r="AD208" s="108"/>
      <c r="AE208" s="108"/>
      <c r="AF208" s="108"/>
      <c r="AG208" s="108"/>
      <c r="AH208" s="108"/>
      <c r="AI208" s="108"/>
      <c r="AJ208" s="108"/>
      <c r="AK208" s="108"/>
      <c r="AL208" s="110"/>
      <c r="AM208" s="107"/>
      <c r="AN208" s="107"/>
    </row>
    <row r="209" spans="1:40">
      <c r="A209" s="101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 t="s">
        <v>879</v>
      </c>
      <c r="M209" s="101"/>
      <c r="N209" s="101"/>
      <c r="O209" s="101"/>
      <c r="P209" s="101"/>
      <c r="Q209" s="101"/>
      <c r="R209" s="101"/>
      <c r="S209" s="103"/>
      <c r="T209" s="108"/>
      <c r="U209" s="108"/>
      <c r="V209" s="108"/>
      <c r="W209" s="108"/>
      <c r="X209" s="108"/>
      <c r="Y209" s="108"/>
      <c r="Z209" s="108"/>
      <c r="AA209" s="108"/>
      <c r="AB209" s="108"/>
      <c r="AC209" s="108"/>
      <c r="AD209" s="108"/>
      <c r="AE209" s="108"/>
      <c r="AF209" s="108"/>
      <c r="AG209" s="108"/>
      <c r="AH209" s="108"/>
      <c r="AI209" s="108"/>
      <c r="AJ209" s="108"/>
      <c r="AK209" s="108"/>
      <c r="AL209" s="110"/>
      <c r="AM209" s="107"/>
      <c r="AN209" s="107"/>
    </row>
    <row r="210" spans="1:40">
      <c r="A210" s="101"/>
      <c r="B210" s="101"/>
      <c r="C210" s="101"/>
      <c r="D210" s="101"/>
      <c r="E210" s="101"/>
      <c r="F210" s="101"/>
      <c r="G210" s="101"/>
      <c r="H210" s="101"/>
      <c r="I210" s="101"/>
      <c r="J210" s="101"/>
      <c r="K210" s="101"/>
      <c r="L210" s="101" t="s">
        <v>880</v>
      </c>
      <c r="M210" s="101"/>
      <c r="N210" s="101"/>
      <c r="O210" s="101"/>
      <c r="P210" s="101"/>
      <c r="Q210" s="101"/>
      <c r="R210" s="101"/>
      <c r="S210" s="103"/>
      <c r="T210" s="108"/>
      <c r="U210" s="108"/>
      <c r="V210" s="108"/>
      <c r="W210" s="108"/>
      <c r="X210" s="108"/>
      <c r="Y210" s="108"/>
      <c r="Z210" s="108"/>
      <c r="AA210" s="108"/>
      <c r="AB210" s="108"/>
      <c r="AC210" s="108"/>
      <c r="AD210" s="108"/>
      <c r="AE210" s="108"/>
      <c r="AF210" s="108"/>
      <c r="AG210" s="108"/>
      <c r="AH210" s="108"/>
      <c r="AI210" s="108"/>
      <c r="AJ210" s="108"/>
      <c r="AK210" s="108"/>
      <c r="AL210" s="110"/>
      <c r="AM210" s="107"/>
      <c r="AN210" s="107"/>
    </row>
    <row r="211" spans="1:40">
      <c r="A211" s="101"/>
      <c r="B211" s="101"/>
      <c r="C211" s="101"/>
      <c r="D211" s="101"/>
      <c r="E211" s="101"/>
      <c r="F211" s="101"/>
      <c r="G211" s="101"/>
      <c r="H211" s="101"/>
      <c r="I211" s="101"/>
      <c r="J211" s="101"/>
      <c r="K211" s="101"/>
      <c r="L211" s="101" t="s">
        <v>881</v>
      </c>
      <c r="M211" s="101"/>
      <c r="N211" s="101"/>
      <c r="O211" s="101"/>
      <c r="P211" s="101"/>
      <c r="Q211" s="101"/>
      <c r="R211" s="101"/>
      <c r="S211" s="103"/>
      <c r="T211" s="108"/>
      <c r="U211" s="108"/>
      <c r="V211" s="108"/>
      <c r="W211" s="108"/>
      <c r="X211" s="108"/>
      <c r="Y211" s="108"/>
      <c r="Z211" s="108"/>
      <c r="AA211" s="108"/>
      <c r="AB211" s="108"/>
      <c r="AC211" s="108"/>
      <c r="AD211" s="108"/>
      <c r="AE211" s="108"/>
      <c r="AF211" s="108"/>
      <c r="AG211" s="108"/>
      <c r="AH211" s="108"/>
      <c r="AI211" s="108"/>
      <c r="AJ211" s="108"/>
      <c r="AK211" s="108"/>
      <c r="AL211" s="110"/>
      <c r="AM211" s="107"/>
      <c r="AN211" s="107"/>
    </row>
    <row r="212" spans="1:40">
      <c r="A212" s="101"/>
      <c r="B212" s="101"/>
      <c r="C212" s="101"/>
      <c r="D212" s="101"/>
      <c r="E212" s="101"/>
      <c r="F212" s="101"/>
      <c r="G212" s="101"/>
      <c r="H212" s="101"/>
      <c r="I212" s="101"/>
      <c r="J212" s="101"/>
      <c r="K212" s="101"/>
      <c r="L212" s="113" t="s">
        <v>882</v>
      </c>
      <c r="M212" s="101"/>
      <c r="N212" s="101"/>
      <c r="O212" s="101"/>
      <c r="P212" s="101"/>
      <c r="Q212" s="101"/>
      <c r="R212" s="101"/>
      <c r="S212" s="103"/>
      <c r="T212" s="108"/>
      <c r="U212" s="108"/>
      <c r="V212" s="108"/>
      <c r="W212" s="108"/>
      <c r="X212" s="108"/>
      <c r="Y212" s="108"/>
      <c r="Z212" s="108"/>
      <c r="AA212" s="108"/>
      <c r="AB212" s="108"/>
      <c r="AC212" s="108"/>
      <c r="AD212" s="108"/>
      <c r="AE212" s="108"/>
      <c r="AF212" s="108"/>
      <c r="AG212" s="108"/>
      <c r="AH212" s="108"/>
      <c r="AI212" s="108"/>
      <c r="AJ212" s="108"/>
      <c r="AK212" s="108"/>
      <c r="AL212" s="110"/>
      <c r="AM212" s="107"/>
      <c r="AN212" s="107"/>
    </row>
    <row r="213" spans="1:40">
      <c r="A213" s="101"/>
      <c r="B213" s="101"/>
      <c r="C213" s="101"/>
      <c r="D213" s="101"/>
      <c r="E213" s="101"/>
      <c r="F213" s="101"/>
      <c r="G213" s="101"/>
      <c r="H213" s="101"/>
      <c r="I213" s="101"/>
      <c r="J213" s="101"/>
      <c r="K213" s="101"/>
      <c r="L213" s="113" t="s">
        <v>883</v>
      </c>
      <c r="M213" s="101"/>
      <c r="N213" s="101"/>
      <c r="O213" s="101"/>
      <c r="P213" s="101"/>
      <c r="Q213" s="101"/>
      <c r="R213" s="101"/>
      <c r="S213" s="103"/>
      <c r="T213" s="108"/>
      <c r="U213" s="108"/>
      <c r="V213" s="108"/>
      <c r="W213" s="108"/>
      <c r="X213" s="108"/>
      <c r="Y213" s="108"/>
      <c r="Z213" s="108"/>
      <c r="AA213" s="108"/>
      <c r="AB213" s="108"/>
      <c r="AC213" s="108"/>
      <c r="AD213" s="108"/>
      <c r="AE213" s="108"/>
      <c r="AF213" s="108"/>
      <c r="AG213" s="108"/>
      <c r="AH213" s="108"/>
      <c r="AI213" s="108"/>
      <c r="AJ213" s="108"/>
      <c r="AK213" s="108"/>
      <c r="AL213" s="110"/>
      <c r="AM213" s="107"/>
      <c r="AN213" s="107"/>
    </row>
    <row r="214" spans="1:40">
      <c r="A214" s="101"/>
      <c r="B214" s="101"/>
      <c r="C214" s="101"/>
      <c r="D214" s="101"/>
      <c r="E214" s="101"/>
      <c r="F214" s="101"/>
      <c r="G214" s="101"/>
      <c r="H214" s="101"/>
      <c r="I214" s="101"/>
      <c r="J214" s="101"/>
      <c r="K214" s="101"/>
      <c r="L214" s="113" t="s">
        <v>884</v>
      </c>
      <c r="M214" s="101"/>
      <c r="N214" s="101"/>
      <c r="O214" s="101"/>
      <c r="P214" s="101"/>
      <c r="Q214" s="101"/>
      <c r="R214" s="101"/>
      <c r="S214" s="103"/>
      <c r="T214" s="108"/>
      <c r="U214" s="108"/>
      <c r="V214" s="108"/>
      <c r="W214" s="108"/>
      <c r="X214" s="108"/>
      <c r="Y214" s="108"/>
      <c r="Z214" s="108"/>
      <c r="AA214" s="108"/>
      <c r="AB214" s="108"/>
      <c r="AC214" s="108"/>
      <c r="AD214" s="108"/>
      <c r="AE214" s="108"/>
      <c r="AF214" s="108"/>
      <c r="AG214" s="108"/>
      <c r="AH214" s="108"/>
      <c r="AI214" s="108"/>
      <c r="AJ214" s="108"/>
      <c r="AK214" s="108"/>
      <c r="AL214" s="110"/>
      <c r="AM214" s="107"/>
      <c r="AN214" s="107"/>
    </row>
    <row r="215" spans="1:40">
      <c r="A215" s="101"/>
      <c r="B215" s="101"/>
      <c r="C215" s="101"/>
      <c r="D215" s="101"/>
      <c r="E215" s="101"/>
      <c r="F215" s="101"/>
      <c r="G215" s="101"/>
      <c r="H215" s="101"/>
      <c r="I215" s="101"/>
      <c r="J215" s="101"/>
      <c r="K215" s="101"/>
      <c r="L215" s="113" t="s">
        <v>885</v>
      </c>
      <c r="M215" s="101"/>
      <c r="N215" s="101"/>
      <c r="O215" s="101"/>
      <c r="P215" s="101"/>
      <c r="Q215" s="101"/>
      <c r="R215" s="101"/>
      <c r="S215" s="103"/>
      <c r="T215" s="108"/>
      <c r="U215" s="108"/>
      <c r="V215" s="108"/>
      <c r="W215" s="108"/>
      <c r="X215" s="108"/>
      <c r="Y215" s="108"/>
      <c r="Z215" s="108"/>
      <c r="AA215" s="108"/>
      <c r="AB215" s="108"/>
      <c r="AC215" s="108"/>
      <c r="AD215" s="108"/>
      <c r="AE215" s="108"/>
      <c r="AF215" s="108"/>
      <c r="AG215" s="108"/>
      <c r="AH215" s="108"/>
      <c r="AI215" s="108"/>
      <c r="AJ215" s="108"/>
      <c r="AK215" s="108"/>
      <c r="AL215" s="110"/>
      <c r="AM215" s="107"/>
      <c r="AN215" s="107"/>
    </row>
  </sheetData>
  <dataValidations count="1">
    <dataValidation type="list" allowBlank="1" showInputMessage="1" showErrorMessage="1" sqref="X8:X12" xr:uid="{4DE5D3FC-D3FF-44B1-A355-FC6A416FC7AE}">
      <formula1>$B$160:$B$165</formula1>
    </dataValidation>
  </dataValidation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F1E86-8E10-41B1-B62C-20D9CCE9E75E}">
  <sheetPr codeName="Sheet17">
    <pageSetUpPr autoPageBreaks="0"/>
  </sheetPr>
  <dimension ref="A1:Q29"/>
  <sheetViews>
    <sheetView showGridLines="0" zoomScaleNormal="100" workbookViewId="0">
      <pane ySplit="6" topLeftCell="A7" activePane="bottomLeft" state="frozen"/>
      <selection activeCell="C35" sqref="C35"/>
      <selection pane="bottomLeft" activeCell="A7" sqref="A7"/>
    </sheetView>
  </sheetViews>
  <sheetFormatPr defaultRowHeight="14.5"/>
  <cols>
    <col min="1" max="1" width="41.1796875" customWidth="1"/>
    <col min="2" max="2" width="16.1796875" bestFit="1" customWidth="1"/>
    <col min="3" max="6" width="11.54296875" customWidth="1"/>
    <col min="7" max="7" width="10.81640625" customWidth="1"/>
    <col min="8" max="11" width="9.453125" customWidth="1"/>
    <col min="12" max="12" width="11.1796875" customWidth="1"/>
    <col min="13" max="17" width="9.453125" customWidth="1"/>
  </cols>
  <sheetData>
    <row r="1" spans="1:17" s="38" customFormat="1" ht="13.5">
      <c r="A1" s="38" t="s">
        <v>0</v>
      </c>
    </row>
    <row r="2" spans="1:17" s="39" customFormat="1" ht="13.5">
      <c r="A2" s="39" t="str">
        <f>'1.1 Cover'!$B$8</f>
        <v>Company Name</v>
      </c>
    </row>
    <row r="3" spans="1:17" s="39" customFormat="1" ht="13.5">
      <c r="A3" s="39" t="str">
        <f>'1.1 Cover'!$B$10 &amp; " Section 2: Summaries"</f>
        <v>APM Register:  Section 2: Summaries</v>
      </c>
    </row>
    <row r="4" spans="1:17" s="40" customFormat="1" ht="13.5">
      <c r="A4" s="40" t="str">
        <f>"Version " &amp; '1.1 Cover'!$B$11 &amp; " - " &amp; TEXT('1.1 Cover'!$B$12,"dd mmm yyyy")</f>
        <v>Version 1.0 - 20 Mar 2025</v>
      </c>
    </row>
    <row r="5" spans="1:17" s="40" customFormat="1" ht="13.5">
      <c r="A5" s="40" t="s">
        <v>886</v>
      </c>
    </row>
    <row r="6" spans="1:17" s="38" customFormat="1" ht="13.5">
      <c r="A6" s="38" t="str">
        <f>"Price Base: " &amp; '1.1 Cover'!B14</f>
        <v>Price Base: 2023/24</v>
      </c>
    </row>
    <row r="8" spans="1:17" ht="27">
      <c r="A8" s="14" t="s">
        <v>887</v>
      </c>
      <c r="B8" s="14" t="s">
        <v>888</v>
      </c>
      <c r="C8" s="14" t="s">
        <v>889</v>
      </c>
      <c r="D8" s="14" t="s">
        <v>890</v>
      </c>
      <c r="E8" s="14" t="s">
        <v>889</v>
      </c>
      <c r="F8" s="14" t="s">
        <v>889</v>
      </c>
      <c r="G8" s="15">
        <v>2022</v>
      </c>
      <c r="H8" s="15">
        <v>2023</v>
      </c>
      <c r="I8" s="15">
        <v>2024</v>
      </c>
      <c r="J8" s="15">
        <v>2025</v>
      </c>
      <c r="K8" s="15">
        <v>2026</v>
      </c>
      <c r="L8" s="15">
        <v>2027</v>
      </c>
      <c r="M8" s="15">
        <v>2028</v>
      </c>
      <c r="N8" s="15">
        <v>2029</v>
      </c>
      <c r="O8" s="15">
        <v>2030</v>
      </c>
      <c r="P8" s="15">
        <v>2031</v>
      </c>
      <c r="Q8" s="15" t="s">
        <v>891</v>
      </c>
    </row>
    <row r="9" spans="1:17">
      <c r="A9" s="16" t="s">
        <v>892</v>
      </c>
      <c r="B9" s="16"/>
      <c r="C9" s="116"/>
      <c r="D9" s="47">
        <f>'3.1 Flex Decisions'!D12</f>
        <v>0</v>
      </c>
      <c r="E9" s="116"/>
      <c r="F9" s="116"/>
      <c r="G9" s="47">
        <f>'3.1 Flex Decisions'!G12</f>
        <v>0</v>
      </c>
      <c r="H9" s="47">
        <f>'3.1 Flex Decisions'!H12</f>
        <v>0</v>
      </c>
      <c r="I9" s="47">
        <f>'3.1 Flex Decisions'!I12</f>
        <v>0</v>
      </c>
      <c r="J9" s="47">
        <f>'3.1 Flex Decisions'!J12</f>
        <v>0</v>
      </c>
      <c r="K9" s="47">
        <f>'3.1 Flex Decisions'!K12</f>
        <v>0</v>
      </c>
      <c r="L9" s="47">
        <f>'3.1 Flex Decisions'!L12</f>
        <v>0</v>
      </c>
      <c r="M9" s="47">
        <f>'3.1 Flex Decisions'!M12</f>
        <v>0</v>
      </c>
      <c r="N9" s="47">
        <f>'3.1 Flex Decisions'!N12</f>
        <v>0</v>
      </c>
      <c r="O9" s="47">
        <f>'3.1 Flex Decisions'!O12</f>
        <v>0</v>
      </c>
      <c r="P9" s="47">
        <f>'3.1 Flex Decisions'!P12</f>
        <v>0</v>
      </c>
      <c r="Q9" s="47">
        <f>'3.1 Flex Decisions'!Q12</f>
        <v>0</v>
      </c>
    </row>
    <row r="10" spans="1:17">
      <c r="A10" s="16" t="s">
        <v>893</v>
      </c>
      <c r="B10" s="16"/>
      <c r="C10" s="116"/>
      <c r="D10" s="47">
        <f>SUMIFS('4.1 Expenditure RRP'!Z:Z,'4.1 Expenditure RRP'!$K:$K,"Flex")</f>
        <v>0</v>
      </c>
      <c r="E10" s="116"/>
      <c r="F10" s="116"/>
      <c r="G10" s="47">
        <f>SUMIFS('4.1 Expenditure RRP'!AC:AC,'4.1 Expenditure RRP'!$K:$K,"Flex")</f>
        <v>0</v>
      </c>
      <c r="H10" s="47">
        <f>SUMIFS('4.1 Expenditure RRP'!AD:AD,'4.1 Expenditure RRP'!$K:$K,"Flex")</f>
        <v>0</v>
      </c>
      <c r="I10" s="47">
        <f>SUMIFS('4.1 Expenditure RRP'!AE:AE,'4.1 Expenditure RRP'!$K:$K,"Flex")</f>
        <v>0</v>
      </c>
      <c r="J10" s="47">
        <f>SUMIFS('4.1 Expenditure RRP'!AF:AF,'4.1 Expenditure RRP'!$K:$K,"Flex")</f>
        <v>0</v>
      </c>
      <c r="K10" s="47">
        <f>SUMIFS('4.1 Expenditure RRP'!AG:AG,'4.1 Expenditure RRP'!$K:$K,"Flex")</f>
        <v>0</v>
      </c>
      <c r="L10" s="47">
        <f>SUMIFS('4.1 Expenditure RRP'!AH:AH,'4.1 Expenditure RRP'!$K:$K,"Flex")</f>
        <v>0</v>
      </c>
      <c r="M10" s="47">
        <f>SUMIFS('4.1 Expenditure RRP'!AI:AI,'4.1 Expenditure RRP'!$K:$K,"Flex")</f>
        <v>0</v>
      </c>
      <c r="N10" s="47">
        <f>SUMIFS('4.1 Expenditure RRP'!AJ:AJ,'4.1 Expenditure RRP'!$K:$K,"Flex")</f>
        <v>0</v>
      </c>
      <c r="O10" s="47">
        <f>SUMIFS('4.1 Expenditure RRP'!AK:AK,'4.1 Expenditure RRP'!$K:$K,"Flex")</f>
        <v>0</v>
      </c>
      <c r="P10" s="47">
        <f>SUMIFS('4.1 Expenditure RRP'!AL:AL,'4.1 Expenditure RRP'!$K:$K,"Flex")</f>
        <v>0</v>
      </c>
      <c r="Q10" s="47">
        <f>SUMIFS('4.1 Expenditure RRP'!AM:AM,'4.1 Expenditure RRP'!$K:$K,"Flex")</f>
        <v>0</v>
      </c>
    </row>
    <row r="11" spans="1:17">
      <c r="A11" s="16" t="s">
        <v>894</v>
      </c>
      <c r="B11" s="16"/>
      <c r="C11" s="116"/>
      <c r="D11" s="47">
        <f>SUMIFS('4.2 Recovered RRP'!AD:AD,'4.2 Recovered RRP'!$P:$P,"Flex")</f>
        <v>0</v>
      </c>
      <c r="E11" s="116"/>
      <c r="F11" s="116"/>
      <c r="G11" s="47">
        <f>SUMIFS('4.2 Recovered RRP'!AG:AG,'4.2 Recovered RRP'!$P:$P,"Flex")</f>
        <v>0</v>
      </c>
      <c r="H11" s="47">
        <f>SUMIFS('4.2 Recovered RRP'!AH:AH,'4.2 Recovered RRP'!$P:$P,"Flex")</f>
        <v>0</v>
      </c>
      <c r="I11" s="47">
        <f>SUMIFS('4.2 Recovered RRP'!AI:AI,'4.2 Recovered RRP'!$P:$P,"Flex")</f>
        <v>0</v>
      </c>
      <c r="J11" s="47">
        <f>SUMIFS('4.2 Recovered RRP'!AJ:AJ,'4.2 Recovered RRP'!$P:$P,"Flex")</f>
        <v>0</v>
      </c>
      <c r="K11" s="47">
        <f>SUMIFS('4.2 Recovered RRP'!AK:AK,'4.2 Recovered RRP'!$P:$P,"Flex")</f>
        <v>0</v>
      </c>
      <c r="L11" s="47">
        <f>SUMIFS('4.2 Recovered RRP'!AL:AL,'4.2 Recovered RRP'!$P:$P,"Flex")</f>
        <v>0</v>
      </c>
      <c r="M11" s="47">
        <f>SUMIFS('4.2 Recovered RRP'!AM:AM,'4.2 Recovered RRP'!$P:$P,"Flex")</f>
        <v>0</v>
      </c>
      <c r="N11" s="47">
        <f>SUMIFS('4.2 Recovered RRP'!AN:AN,'4.2 Recovered RRP'!$P:$P,"Flex")</f>
        <v>0</v>
      </c>
      <c r="O11" s="47">
        <f>SUMIFS('4.2 Recovered RRP'!AO:AO,'4.2 Recovered RRP'!$P:$P,"Flex")</f>
        <v>0</v>
      </c>
      <c r="P11" s="47">
        <f>SUMIFS('4.2 Recovered RRP'!AP:AP,'4.2 Recovered RRP'!$P:$P,"Flex")</f>
        <v>0</v>
      </c>
      <c r="Q11" s="47">
        <f>SUMIFS('4.2 Recovered RRP'!AQ:AQ,'4.2 Recovered RRP'!$P:$P,"Flex")</f>
        <v>0</v>
      </c>
    </row>
    <row r="13" spans="1:17" ht="27">
      <c r="A13" s="14" t="s">
        <v>887</v>
      </c>
      <c r="B13" s="14" t="s">
        <v>888</v>
      </c>
      <c r="C13" s="14" t="s">
        <v>889</v>
      </c>
      <c r="D13" s="14" t="s">
        <v>890</v>
      </c>
      <c r="E13" s="14" t="s">
        <v>889</v>
      </c>
      <c r="F13" s="14" t="s">
        <v>889</v>
      </c>
      <c r="G13" s="15">
        <v>2022</v>
      </c>
      <c r="H13" s="15">
        <v>2023</v>
      </c>
      <c r="I13" s="15">
        <v>2024</v>
      </c>
      <c r="J13" s="15">
        <v>2025</v>
      </c>
      <c r="K13" s="15">
        <v>2026</v>
      </c>
      <c r="L13" s="15">
        <v>2027</v>
      </c>
      <c r="M13" s="15">
        <v>2028</v>
      </c>
      <c r="N13" s="15">
        <v>2029</v>
      </c>
      <c r="O13" s="15">
        <v>2030</v>
      </c>
      <c r="P13" s="15">
        <v>2031</v>
      </c>
      <c r="Q13" s="15" t="s">
        <v>891</v>
      </c>
    </row>
    <row r="14" spans="1:17">
      <c r="A14" s="16" t="s">
        <v>895</v>
      </c>
      <c r="B14" s="16"/>
      <c r="C14" s="116"/>
      <c r="D14" s="47">
        <f>'3.2 Bespoke Full Decisions'!I9</f>
        <v>0</v>
      </c>
      <c r="E14" s="116"/>
      <c r="F14" s="116"/>
      <c r="G14" s="47">
        <f>'3.2 Bespoke Full Decisions'!L9</f>
        <v>0</v>
      </c>
      <c r="H14" s="47">
        <f>'3.2 Bespoke Full Decisions'!M9</f>
        <v>0</v>
      </c>
      <c r="I14" s="47">
        <f>'3.2 Bespoke Full Decisions'!N9</f>
        <v>0</v>
      </c>
      <c r="J14" s="47">
        <f>'3.2 Bespoke Full Decisions'!O9</f>
        <v>0</v>
      </c>
      <c r="K14" s="47">
        <f>'3.2 Bespoke Full Decisions'!P9</f>
        <v>0</v>
      </c>
      <c r="L14" s="47">
        <f>'3.2 Bespoke Full Decisions'!Q9</f>
        <v>0</v>
      </c>
      <c r="M14" s="47">
        <f>'3.2 Bespoke Full Decisions'!R9</f>
        <v>0</v>
      </c>
      <c r="N14" s="47">
        <f>'3.2 Bespoke Full Decisions'!S9</f>
        <v>0</v>
      </c>
      <c r="O14" s="47">
        <f>'3.2 Bespoke Full Decisions'!T9</f>
        <v>0</v>
      </c>
      <c r="P14" s="47">
        <f>'3.2 Bespoke Full Decisions'!U9</f>
        <v>0</v>
      </c>
      <c r="Q14" s="47">
        <f>'3.2 Bespoke Full Decisions'!V9</f>
        <v>0</v>
      </c>
    </row>
    <row r="15" spans="1:17">
      <c r="A15" s="16" t="s">
        <v>896</v>
      </c>
      <c r="B15" s="16"/>
      <c r="C15" s="116"/>
      <c r="D15" s="47">
        <f>SUMIFS('4.1 Expenditure RRP'!Z:Z,'4.1 Expenditure RRP'!$K:$K,"Bespoke")</f>
        <v>0</v>
      </c>
      <c r="E15" s="116"/>
      <c r="F15" s="116"/>
      <c r="G15" s="47">
        <f>SUMIFS('4.1 Expenditure RRP'!AC:AC,'4.1 Expenditure RRP'!$K:$K,"Bespoke")</f>
        <v>0</v>
      </c>
      <c r="H15" s="47">
        <f>SUMIFS('4.1 Expenditure RRP'!AD:AD,'4.1 Expenditure RRP'!$K:$K,"Bespoke")</f>
        <v>0</v>
      </c>
      <c r="I15" s="47">
        <f>SUMIFS('4.1 Expenditure RRP'!AE:AE,'4.1 Expenditure RRP'!$K:$K,"Bespoke")</f>
        <v>0</v>
      </c>
      <c r="J15" s="47">
        <f>SUMIFS('4.1 Expenditure RRP'!AF:AF,'4.1 Expenditure RRP'!$K:$K,"Bespoke")</f>
        <v>0</v>
      </c>
      <c r="K15" s="47">
        <f>SUMIFS('4.1 Expenditure RRP'!AG:AG,'4.1 Expenditure RRP'!$K:$K,"Bespoke")</f>
        <v>0</v>
      </c>
      <c r="L15" s="47">
        <f>SUMIFS('4.1 Expenditure RRP'!AH:AH,'4.1 Expenditure RRP'!$K:$K,"Bespoke")</f>
        <v>0</v>
      </c>
      <c r="M15" s="47">
        <f>SUMIFS('4.1 Expenditure RRP'!AI:AI,'4.1 Expenditure RRP'!$K:$K,"Bespoke")</f>
        <v>0</v>
      </c>
      <c r="N15" s="47">
        <f>SUMIFS('4.1 Expenditure RRP'!AJ:AJ,'4.1 Expenditure RRP'!$K:$K,"Bespoke")</f>
        <v>0</v>
      </c>
      <c r="O15" s="47">
        <f>SUMIFS('4.1 Expenditure RRP'!AK:AK,'4.1 Expenditure RRP'!$K:$K,"Bespoke")</f>
        <v>0</v>
      </c>
      <c r="P15" s="47">
        <f>SUMIFS('4.1 Expenditure RRP'!AL:AL,'4.1 Expenditure RRP'!$K:$K,"Bespoke")</f>
        <v>0</v>
      </c>
      <c r="Q15" s="47">
        <f>SUMIFS('4.1 Expenditure RRP'!AM:AM,'4.1 Expenditure RRP'!$K:$K,"Bespoke")</f>
        <v>0</v>
      </c>
    </row>
    <row r="16" spans="1:17">
      <c r="A16" s="16" t="s">
        <v>897</v>
      </c>
      <c r="B16" s="16"/>
      <c r="C16" s="116"/>
      <c r="D16" s="47">
        <f>SUMIFS('4.2 Recovered RRP'!AD:AD,'4.2 Recovered RRP'!$P:$P,"Bespoke")</f>
        <v>0</v>
      </c>
      <c r="E16" s="116"/>
      <c r="F16" s="116"/>
      <c r="G16" s="47">
        <f>SUMIFS('4.2 Recovered RRP'!AG:AG,'4.2 Recovered RRP'!$P:$P,"Bespoke")</f>
        <v>0</v>
      </c>
      <c r="H16" s="47">
        <f>SUMIFS('4.2 Recovered RRP'!AH:AH,'4.2 Recovered RRP'!$P:$P,"Bespoke")</f>
        <v>0</v>
      </c>
      <c r="I16" s="47">
        <f>SUMIFS('4.2 Recovered RRP'!AI:AI,'4.2 Recovered RRP'!$P:$P,"Bespoke")</f>
        <v>0</v>
      </c>
      <c r="J16" s="47">
        <f>SUMIFS('4.2 Recovered RRP'!AJ:AJ,'4.2 Recovered RRP'!$P:$P,"Bespoke")</f>
        <v>0</v>
      </c>
      <c r="K16" s="47">
        <f>SUMIFS('4.2 Recovered RRP'!AK:AK,'4.2 Recovered RRP'!$P:$P,"Bespoke")</f>
        <v>0</v>
      </c>
      <c r="L16" s="47">
        <f>SUMIFS('4.2 Recovered RRP'!AL:AL,'4.2 Recovered RRP'!$P:$P,"Bespoke")</f>
        <v>0</v>
      </c>
      <c r="M16" s="47">
        <f>SUMIFS('4.2 Recovered RRP'!AM:AM,'4.2 Recovered RRP'!$P:$P,"Bespoke")</f>
        <v>0</v>
      </c>
      <c r="N16" s="47">
        <f>SUMIFS('4.2 Recovered RRP'!AN:AN,'4.2 Recovered RRP'!$P:$P,"Bespoke")</f>
        <v>0</v>
      </c>
      <c r="O16" s="47">
        <f>SUMIFS('4.2 Recovered RRP'!AO:AO,'4.2 Recovered RRP'!$P:$P,"Bespoke")</f>
        <v>0</v>
      </c>
      <c r="P16" s="47">
        <f>SUMIFS('4.2 Recovered RRP'!AP:AP,'4.2 Recovered RRP'!$P:$P,"Bespoke")</f>
        <v>0</v>
      </c>
      <c r="Q16" s="47">
        <f>SUMIFS('4.2 Recovered RRP'!AQ:AQ,'4.2 Recovered RRP'!$P:$P,"Bespoke")</f>
        <v>0</v>
      </c>
    </row>
    <row r="17" spans="1:17">
      <c r="A17" s="16" t="s">
        <v>898</v>
      </c>
      <c r="B17" s="16"/>
      <c r="C17" s="116"/>
      <c r="D17" s="51">
        <f>D14-D15</f>
        <v>0</v>
      </c>
      <c r="E17" s="116"/>
      <c r="F17" s="116"/>
      <c r="G17" s="51">
        <f t="shared" ref="G17:I17" si="0">G14-G15</f>
        <v>0</v>
      </c>
      <c r="H17" s="51">
        <f t="shared" si="0"/>
        <v>0</v>
      </c>
      <c r="I17" s="51">
        <f t="shared" si="0"/>
        <v>0</v>
      </c>
      <c r="J17" s="51">
        <f>SUM($D$14,$G$14:J$14)-SUM($D$15,$G$15:J$15)</f>
        <v>0</v>
      </c>
      <c r="K17" s="51">
        <f>SUM($D$14,$G$14:K$14)-SUM($D$15,$G$15:K$15)</f>
        <v>0</v>
      </c>
      <c r="L17" s="51">
        <f>SUM($D$14,$G$14:L$14)-SUM($D$15,$G$15:L$15)</f>
        <v>0</v>
      </c>
      <c r="M17" s="51">
        <f>SUM($D$14,$G$14:M$14)-SUM($D$15,$G$15:M$15)</f>
        <v>0</v>
      </c>
      <c r="N17" s="51">
        <f>SUM($D$14,$G$14:N$14)-SUM($D$15,$G$15:N$15)</f>
        <v>0</v>
      </c>
      <c r="O17" s="51">
        <f>SUM($D$14,$G$14:O$14)-SUM($D$15,$G$15:O$15)</f>
        <v>0</v>
      </c>
      <c r="P17" s="51">
        <f>SUM($D$14,$G$14:P$14)-SUM($D$15,$G$15:P$15)</f>
        <v>0</v>
      </c>
      <c r="Q17" s="51">
        <f>SUM($D$14,$G$14:Q$14)-SUM($D$15,$G$15:Q$15)</f>
        <v>0</v>
      </c>
    </row>
    <row r="19" spans="1:17" ht="27">
      <c r="A19" s="14" t="s">
        <v>887</v>
      </c>
      <c r="B19" s="14" t="s">
        <v>888</v>
      </c>
      <c r="C19" s="14" t="s">
        <v>889</v>
      </c>
      <c r="D19" s="14" t="s">
        <v>890</v>
      </c>
      <c r="E19" s="14" t="s">
        <v>889</v>
      </c>
      <c r="F19" s="14" t="s">
        <v>889</v>
      </c>
      <c r="G19" s="15">
        <v>2022</v>
      </c>
      <c r="H19" s="15">
        <v>2023</v>
      </c>
      <c r="I19" s="15">
        <v>2024</v>
      </c>
      <c r="J19" s="15">
        <v>2025</v>
      </c>
      <c r="K19" s="15">
        <v>2026</v>
      </c>
      <c r="L19" s="15">
        <v>2027</v>
      </c>
      <c r="M19" s="15">
        <v>2028</v>
      </c>
      <c r="N19" s="15">
        <v>2029</v>
      </c>
      <c r="O19" s="15">
        <v>2030</v>
      </c>
      <c r="P19" s="15">
        <v>2031</v>
      </c>
      <c r="Q19" s="15" t="s">
        <v>891</v>
      </c>
    </row>
    <row r="20" spans="1:17">
      <c r="A20" s="16" t="s">
        <v>899</v>
      </c>
      <c r="B20" s="16"/>
      <c r="C20" s="116"/>
      <c r="D20" s="51">
        <f t="shared" ref="D20:Q22" si="1">D9+D14</f>
        <v>0</v>
      </c>
      <c r="E20" s="116"/>
      <c r="F20" s="116"/>
      <c r="G20" s="51">
        <f t="shared" si="1"/>
        <v>0</v>
      </c>
      <c r="H20" s="51">
        <f t="shared" si="1"/>
        <v>0</v>
      </c>
      <c r="I20" s="51">
        <f t="shared" si="1"/>
        <v>0</v>
      </c>
      <c r="J20" s="51">
        <f t="shared" si="1"/>
        <v>0</v>
      </c>
      <c r="K20" s="51">
        <f t="shared" si="1"/>
        <v>0</v>
      </c>
      <c r="L20" s="51">
        <f t="shared" si="1"/>
        <v>0</v>
      </c>
      <c r="M20" s="51">
        <f t="shared" ref="M20:N20" si="2">M9+M14</f>
        <v>0</v>
      </c>
      <c r="N20" s="51">
        <f t="shared" si="2"/>
        <v>0</v>
      </c>
      <c r="O20" s="51">
        <f t="shared" si="1"/>
        <v>0</v>
      </c>
      <c r="P20" s="51">
        <f t="shared" si="1"/>
        <v>0</v>
      </c>
      <c r="Q20" s="51">
        <f t="shared" si="1"/>
        <v>0</v>
      </c>
    </row>
    <row r="21" spans="1:17">
      <c r="A21" s="16" t="s">
        <v>900</v>
      </c>
      <c r="B21" s="16" t="s">
        <v>883</v>
      </c>
      <c r="C21" s="116"/>
      <c r="D21" s="51">
        <f t="shared" si="1"/>
        <v>0</v>
      </c>
      <c r="E21" s="116"/>
      <c r="F21" s="116"/>
      <c r="G21" s="51">
        <f t="shared" si="1"/>
        <v>0</v>
      </c>
      <c r="H21" s="51">
        <f t="shared" si="1"/>
        <v>0</v>
      </c>
      <c r="I21" s="51">
        <f t="shared" si="1"/>
        <v>0</v>
      </c>
      <c r="J21" s="51">
        <f t="shared" si="1"/>
        <v>0</v>
      </c>
      <c r="K21" s="51">
        <f t="shared" si="1"/>
        <v>0</v>
      </c>
      <c r="L21" s="51">
        <f t="shared" si="1"/>
        <v>0</v>
      </c>
      <c r="M21" s="51">
        <f t="shared" ref="M21:N21" si="3">M10+M15</f>
        <v>0</v>
      </c>
      <c r="N21" s="51">
        <f t="shared" si="3"/>
        <v>0</v>
      </c>
      <c r="O21" s="51">
        <f t="shared" si="1"/>
        <v>0</v>
      </c>
      <c r="P21" s="51">
        <f t="shared" si="1"/>
        <v>0</v>
      </c>
      <c r="Q21" s="51">
        <f t="shared" si="1"/>
        <v>0</v>
      </c>
    </row>
    <row r="22" spans="1:17">
      <c r="A22" s="16" t="s">
        <v>901</v>
      </c>
      <c r="B22" s="16" t="s">
        <v>884</v>
      </c>
      <c r="C22" s="116"/>
      <c r="D22" s="51">
        <f t="shared" si="1"/>
        <v>0</v>
      </c>
      <c r="E22" s="116"/>
      <c r="F22" s="116"/>
      <c r="G22" s="51">
        <f t="shared" si="1"/>
        <v>0</v>
      </c>
      <c r="H22" s="51">
        <f t="shared" si="1"/>
        <v>0</v>
      </c>
      <c r="I22" s="51">
        <f t="shared" si="1"/>
        <v>0</v>
      </c>
      <c r="J22" s="51">
        <f t="shared" si="1"/>
        <v>0</v>
      </c>
      <c r="K22" s="51">
        <f t="shared" si="1"/>
        <v>0</v>
      </c>
      <c r="L22" s="51">
        <f t="shared" si="1"/>
        <v>0</v>
      </c>
      <c r="M22" s="51">
        <f t="shared" ref="M22:N22" si="4">M11+M16</f>
        <v>0</v>
      </c>
      <c r="N22" s="51">
        <f t="shared" si="4"/>
        <v>0</v>
      </c>
      <c r="O22" s="51">
        <f t="shared" si="1"/>
        <v>0</v>
      </c>
      <c r="P22" s="51">
        <f t="shared" si="1"/>
        <v>0</v>
      </c>
      <c r="Q22" s="51">
        <f t="shared" si="1"/>
        <v>0</v>
      </c>
    </row>
    <row r="23" spans="1:17">
      <c r="A23" s="16" t="s">
        <v>902</v>
      </c>
      <c r="B23" s="16" t="s">
        <v>903</v>
      </c>
      <c r="C23" s="116"/>
      <c r="D23" s="47">
        <f>'3.3 Disallowance Decisions'!I9</f>
        <v>0</v>
      </c>
      <c r="E23" s="116"/>
      <c r="F23" s="116"/>
      <c r="G23" s="47">
        <f>'3.3 Disallowance Decisions'!L9</f>
        <v>0</v>
      </c>
      <c r="H23" s="47">
        <f>'3.3 Disallowance Decisions'!M9</f>
        <v>0</v>
      </c>
      <c r="I23" s="47">
        <f>'3.3 Disallowance Decisions'!N9</f>
        <v>0</v>
      </c>
      <c r="J23" s="47">
        <f>'3.3 Disallowance Decisions'!O9</f>
        <v>0</v>
      </c>
      <c r="K23" s="47">
        <f>'3.3 Disallowance Decisions'!P9</f>
        <v>0</v>
      </c>
      <c r="L23" s="47">
        <f>'3.3 Disallowance Decisions'!Q9</f>
        <v>0</v>
      </c>
      <c r="M23" s="47">
        <f>'3.3 Disallowance Decisions'!R9</f>
        <v>0</v>
      </c>
      <c r="N23" s="47">
        <f>'3.3 Disallowance Decisions'!S9</f>
        <v>0</v>
      </c>
      <c r="O23" s="47">
        <f>'3.3 Disallowance Decisions'!T9</f>
        <v>0</v>
      </c>
      <c r="P23" s="47">
        <f>'3.3 Disallowance Decisions'!U9</f>
        <v>0</v>
      </c>
      <c r="Q23" s="47">
        <f>'3.3 Disallowance Decisions'!V9</f>
        <v>0</v>
      </c>
    </row>
    <row r="24" spans="1:17">
      <c r="A24" s="16" t="s">
        <v>904</v>
      </c>
      <c r="B24" s="16"/>
      <c r="C24" s="116"/>
      <c r="D24" s="51">
        <f>D21-D22-D23</f>
        <v>0</v>
      </c>
      <c r="E24" s="116"/>
      <c r="F24" s="116"/>
      <c r="G24" s="51">
        <f>G21-G22-G23</f>
        <v>0</v>
      </c>
      <c r="H24" s="51">
        <f t="shared" ref="H24:Q24" si="5">H21-H22-H23</f>
        <v>0</v>
      </c>
      <c r="I24" s="51">
        <f t="shared" si="5"/>
        <v>0</v>
      </c>
      <c r="J24" s="51">
        <f t="shared" si="5"/>
        <v>0</v>
      </c>
      <c r="K24" s="51">
        <f t="shared" si="5"/>
        <v>0</v>
      </c>
      <c r="L24" s="51">
        <f t="shared" si="5"/>
        <v>0</v>
      </c>
      <c r="M24" s="51">
        <f t="shared" si="5"/>
        <v>0</v>
      </c>
      <c r="N24" s="51">
        <f t="shared" si="5"/>
        <v>0</v>
      </c>
      <c r="O24" s="51">
        <f t="shared" si="5"/>
        <v>0</v>
      </c>
      <c r="P24" s="51">
        <f t="shared" si="5"/>
        <v>0</v>
      </c>
      <c r="Q24" s="51">
        <f t="shared" si="5"/>
        <v>0</v>
      </c>
    </row>
    <row r="26" spans="1:17" ht="27">
      <c r="A26" s="14" t="s">
        <v>887</v>
      </c>
      <c r="B26" s="14" t="s">
        <v>888</v>
      </c>
      <c r="C26" s="14" t="s">
        <v>889</v>
      </c>
      <c r="D26" s="14" t="s">
        <v>890</v>
      </c>
      <c r="E26" s="14" t="s">
        <v>889</v>
      </c>
      <c r="F26" s="14" t="s">
        <v>889</v>
      </c>
      <c r="G26" s="15">
        <v>2022</v>
      </c>
      <c r="H26" s="15">
        <v>2023</v>
      </c>
      <c r="I26" s="15">
        <v>2024</v>
      </c>
      <c r="J26" s="15">
        <v>2025</v>
      </c>
      <c r="K26" s="15">
        <v>2026</v>
      </c>
      <c r="L26" s="15">
        <v>2027</v>
      </c>
      <c r="M26" s="15">
        <v>2028</v>
      </c>
      <c r="N26" s="15">
        <v>2029</v>
      </c>
      <c r="O26" s="15">
        <v>2030</v>
      </c>
      <c r="P26" s="15">
        <v>2031</v>
      </c>
      <c r="Q26" s="15" t="s">
        <v>891</v>
      </c>
    </row>
    <row r="27" spans="1:17">
      <c r="A27" s="16" t="s">
        <v>905</v>
      </c>
      <c r="B27" s="16" t="s">
        <v>885</v>
      </c>
      <c r="C27" s="116"/>
      <c r="D27" s="117">
        <f>D20</f>
        <v>0</v>
      </c>
      <c r="E27" s="116"/>
      <c r="F27" s="116"/>
      <c r="G27" s="51">
        <f>$D20+SUM($G20:G20)</f>
        <v>0</v>
      </c>
      <c r="H27" s="51">
        <f>$D20+SUM($G20:H20)</f>
        <v>0</v>
      </c>
      <c r="I27" s="51">
        <f>$D20+SUM($G20:I20)</f>
        <v>0</v>
      </c>
      <c r="J27" s="51">
        <f>$D20+SUM($G20:J20)</f>
        <v>0</v>
      </c>
      <c r="K27" s="51">
        <f>$D20+SUM($G20:K20)</f>
        <v>0</v>
      </c>
      <c r="L27" s="51">
        <f>$D20+SUM($G20:L20)</f>
        <v>0</v>
      </c>
      <c r="M27" s="51">
        <f>$D20+SUM($G20:M20)</f>
        <v>0</v>
      </c>
      <c r="N27" s="51">
        <f>$D20+SUM($G20:N20)</f>
        <v>0</v>
      </c>
      <c r="O27" s="51">
        <f>$D20+SUM($G20:O20)</f>
        <v>0</v>
      </c>
      <c r="P27" s="51">
        <f>$D20+SUM($G20:P20)</f>
        <v>0</v>
      </c>
      <c r="Q27" s="51">
        <f>$D20+SUM($G20:Q20)</f>
        <v>0</v>
      </c>
    </row>
    <row r="28" spans="1:17">
      <c r="A28" s="16" t="s">
        <v>906</v>
      </c>
      <c r="B28" s="16"/>
      <c r="C28" s="116"/>
      <c r="D28" s="51">
        <f>MAX(D27,0)</f>
        <v>0</v>
      </c>
      <c r="E28" s="116"/>
      <c r="F28" s="116"/>
      <c r="G28" s="51">
        <f>MAX( G$27 - SUM($D$29), 0 )</f>
        <v>0</v>
      </c>
      <c r="H28" s="51">
        <f>MAX( H$27 - SUM($D$29,$G$29:G$29), 0 )</f>
        <v>0</v>
      </c>
      <c r="I28" s="51">
        <f>MAX( I$27 - SUM($D$29,$G$29:H$29), 0 )</f>
        <v>0</v>
      </c>
      <c r="J28" s="51">
        <f>MAX( J$27 - SUM($D$29,$G$29:I$29), 0 )</f>
        <v>0</v>
      </c>
      <c r="K28" s="51">
        <f>MAX( K$27 - SUM($D$29,$G$29:J$29), 0 )</f>
        <v>0</v>
      </c>
      <c r="L28" s="51">
        <f>MAX( L$27 - SUM($D$29,$G$29:K$29), 0 )</f>
        <v>0</v>
      </c>
      <c r="M28" s="51">
        <f>MAX( M$27 - SUM($D$29,$G$29:L$29), 0 )</f>
        <v>0</v>
      </c>
      <c r="N28" s="51">
        <f>MAX( N$27 - SUM($D$29,$G$29:M$29), 0 )</f>
        <v>0</v>
      </c>
      <c r="O28" s="51">
        <f>MAX( O$27 - SUM($D$29,$G$29:N$29), 0 )</f>
        <v>0</v>
      </c>
      <c r="P28" s="51">
        <f>MAX( P$27 - SUM($D$29,$G$29:O$29), 0 )</f>
        <v>0</v>
      </c>
      <c r="Q28" s="51">
        <f>MAX( Q$27 - SUM($D$29,$G$29:P$29), 0 )</f>
        <v>0</v>
      </c>
    </row>
    <row r="29" spans="1:17">
      <c r="A29" s="16" t="s">
        <v>907</v>
      </c>
      <c r="B29" s="16" t="s">
        <v>882</v>
      </c>
      <c r="C29" s="116"/>
      <c r="D29" s="50">
        <f>MIN(D$24,MAX(D$27-0,0))</f>
        <v>0</v>
      </c>
      <c r="E29" s="116"/>
      <c r="F29" s="116"/>
      <c r="G29" s="50">
        <f>MIN( G$24, MAX( G$27-SUM($D29),0))</f>
        <v>0</v>
      </c>
      <c r="H29" s="50">
        <f>MIN( H$24, MAX( H$27-SUM($D29,$G$29:G$29),0))</f>
        <v>0</v>
      </c>
      <c r="I29" s="50">
        <f>MIN( I$24, MAX( I$27-SUM($D29,$G$29:H$29),0))</f>
        <v>0</v>
      </c>
      <c r="J29" s="50">
        <f>MIN( J$24, MAX( J$27-SUM($D29,$G$29:I$29),0))</f>
        <v>0</v>
      </c>
      <c r="K29" s="50">
        <f>MIN( K$24, MAX( K$27-SUM($D29,$G$29:J$29),0))</f>
        <v>0</v>
      </c>
      <c r="L29" s="50">
        <f>MIN( L$24, MAX( L$27-SUM($D29,$G$29:K$29),0))</f>
        <v>0</v>
      </c>
      <c r="M29" s="50">
        <f>MIN( M$24, MAX( M$27-SUM($D29,$G$29:L$29),0))</f>
        <v>0</v>
      </c>
      <c r="N29" s="50">
        <f>MIN( N$24, MAX( N$27-SUM($D29,$G$29:M$29),0))</f>
        <v>0</v>
      </c>
      <c r="O29" s="50">
        <f>MIN( O$24, MAX( O$27-SUM($D29,$G$29:N$29),0))</f>
        <v>0</v>
      </c>
      <c r="P29" s="50">
        <f>MIN( P$24, MAX( P$27-SUM($D29,$G$29:O$29),0))</f>
        <v>0</v>
      </c>
      <c r="Q29" s="50">
        <f>MIN( Q$24, MAX( Q$27-SUM($D29,$G$29:P$29),0))</f>
        <v>0</v>
      </c>
    </row>
  </sheetData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A8998-DDE6-4679-957D-D6C4B8FF3F61}">
  <sheetPr codeName="Sheet13">
    <pageSetUpPr autoPageBreaks="0"/>
  </sheetPr>
  <dimension ref="A1:P12"/>
  <sheetViews>
    <sheetView showGridLines="0" zoomScaleNormal="100" workbookViewId="0">
      <pane ySplit="8" topLeftCell="A9" activePane="bottomLeft" state="frozen"/>
      <selection activeCell="C35" sqref="C35"/>
      <selection pane="bottomLeft" activeCell="A9" sqref="A9"/>
    </sheetView>
  </sheetViews>
  <sheetFormatPr defaultRowHeight="14.5"/>
  <cols>
    <col min="1" max="1" width="33.1796875" bestFit="1" customWidth="1"/>
    <col min="2" max="2" width="12.81640625" bestFit="1" customWidth="1"/>
    <col min="4" max="4" width="12.81640625" bestFit="1" customWidth="1"/>
    <col min="6" max="6" width="10.54296875" bestFit="1" customWidth="1"/>
    <col min="9" max="9" width="12.81640625" bestFit="1" customWidth="1"/>
    <col min="10" max="10" width="11.1796875" customWidth="1"/>
  </cols>
  <sheetData>
    <row r="1" spans="1:16" s="38" customFormat="1" ht="13.5">
      <c r="A1" s="38" t="s">
        <v>0</v>
      </c>
    </row>
    <row r="2" spans="1:16" s="39" customFormat="1" ht="13.5">
      <c r="A2" s="39" t="str">
        <f>'1.1 Cover'!$B$8</f>
        <v>Company Name</v>
      </c>
    </row>
    <row r="3" spans="1:16" s="39" customFormat="1" ht="13.5">
      <c r="A3" s="39" t="str">
        <f>'1.1 Cover'!$B$10 &amp; " Section 2: Summaries"</f>
        <v>APM Register:  Section 2: Summaries</v>
      </c>
    </row>
    <row r="4" spans="1:16" s="40" customFormat="1" ht="13.5">
      <c r="A4" s="40" t="str">
        <f>"Version " &amp; '1.1 Cover'!$B$11 &amp; " - " &amp; TEXT('1.1 Cover'!$B$12,"dd mmm yyyy")</f>
        <v>Version 1.0 - 20 Mar 2025</v>
      </c>
    </row>
    <row r="5" spans="1:16" s="40" customFormat="1" ht="13.5">
      <c r="A5" s="40" t="s">
        <v>908</v>
      </c>
    </row>
    <row r="6" spans="1:16" s="38" customFormat="1" ht="13.5">
      <c r="A6" s="38" t="str">
        <f>"Price Base: " &amp; '1.1 Cover'!B14</f>
        <v>Price Base: 2023/24</v>
      </c>
    </row>
    <row r="8" spans="1:16" s="4" customFormat="1" ht="40.5">
      <c r="A8" s="14" t="s">
        <v>909</v>
      </c>
      <c r="B8" s="14" t="s">
        <v>910</v>
      </c>
      <c r="C8" s="14" t="s">
        <v>890</v>
      </c>
      <c r="D8" s="14" t="s">
        <v>911</v>
      </c>
      <c r="E8" s="14" t="s">
        <v>912</v>
      </c>
      <c r="F8" s="15">
        <v>2022</v>
      </c>
      <c r="G8" s="15">
        <v>2023</v>
      </c>
      <c r="H8" s="15">
        <v>2024</v>
      </c>
      <c r="I8" s="15">
        <v>2025</v>
      </c>
      <c r="J8" s="15">
        <v>2026</v>
      </c>
      <c r="K8" s="15">
        <v>2027</v>
      </c>
      <c r="L8" s="15">
        <v>2028</v>
      </c>
      <c r="M8" s="15">
        <v>2029</v>
      </c>
      <c r="N8" s="15">
        <v>2030</v>
      </c>
      <c r="O8" s="15">
        <v>2031</v>
      </c>
      <c r="P8" s="15" t="s">
        <v>891</v>
      </c>
    </row>
    <row r="9" spans="1:16">
      <c r="A9" s="60" cm="1">
        <f t="array" ref="A9">_xlfn.UNIQUE('3.2 Bespoke Full Decisions'!$B$12:$B$356)</f>
        <v>0</v>
      </c>
      <c r="B9" s="46">
        <f>SUM(C9:E9)</f>
        <v>0</v>
      </c>
      <c r="C9" s="47">
        <f>SUMIFS('3.2 Bespoke Full Decisions'!I:I,'3.2 Bespoke Full Decisions'!$B:$B,$A9)</f>
        <v>0</v>
      </c>
      <c r="D9" s="2">
        <f>SUM(F9:J9)</f>
        <v>0</v>
      </c>
      <c r="E9" s="2">
        <f>SUM(K9:O9)</f>
        <v>0</v>
      </c>
      <c r="F9" s="47">
        <f>SUMIFS('3.2 Bespoke Full Decisions'!L:L,'3.2 Bespoke Full Decisions'!$B:$B,$A9)</f>
        <v>0</v>
      </c>
      <c r="G9" s="47">
        <f>SUMIFS('3.2 Bespoke Full Decisions'!M:M,'3.2 Bespoke Full Decisions'!$B:$B,$A9)</f>
        <v>0</v>
      </c>
      <c r="H9" s="47">
        <f>SUMIFS('3.2 Bespoke Full Decisions'!N:N,'3.2 Bespoke Full Decisions'!$B:$B,$A9)</f>
        <v>0</v>
      </c>
      <c r="I9" s="47">
        <f>SUMIFS('3.2 Bespoke Full Decisions'!O:O,'3.2 Bespoke Full Decisions'!$B:$B,$A9)</f>
        <v>0</v>
      </c>
      <c r="J9" s="47">
        <f>SUMIFS('3.2 Bespoke Full Decisions'!P:P,'3.2 Bespoke Full Decisions'!$B:$B,$A9)</f>
        <v>0</v>
      </c>
      <c r="K9" s="47">
        <f>SUMIFS('3.2 Bespoke Full Decisions'!Q:Q,'3.2 Bespoke Full Decisions'!$B:$B,$A9)</f>
        <v>0</v>
      </c>
      <c r="L9" s="47">
        <f>SUMIFS('3.2 Bespoke Full Decisions'!R:R,'3.2 Bespoke Full Decisions'!$B:$B,$A9)</f>
        <v>0</v>
      </c>
      <c r="M9" s="47">
        <f>SUMIFS('3.2 Bespoke Full Decisions'!S:S,'3.2 Bespoke Full Decisions'!$B:$B,$A9)</f>
        <v>0</v>
      </c>
      <c r="N9" s="47">
        <f>SUMIFS('3.2 Bespoke Full Decisions'!T:T,'3.2 Bespoke Full Decisions'!$B:$B,$A9)</f>
        <v>0</v>
      </c>
      <c r="O9" s="47">
        <f>SUMIFS('3.2 Bespoke Full Decisions'!U:U,'3.2 Bespoke Full Decisions'!$B:$B,$A9)</f>
        <v>0</v>
      </c>
      <c r="P9" s="47">
        <f>SUMIFS('3.2 Bespoke Full Decisions'!V:V,'3.2 Bespoke Full Decisions'!$B:$B,$A9)</f>
        <v>0</v>
      </c>
    </row>
    <row r="10" spans="1:16">
      <c r="A10" s="60"/>
      <c r="B10" s="46">
        <f t="shared" ref="B10:B11" si="0">SUM(C10:E10)</f>
        <v>0</v>
      </c>
      <c r="C10" s="47">
        <f>SUMIFS('3.2 Bespoke Full Decisions'!I:I,'3.2 Bespoke Full Decisions'!$B:$B,$A10)</f>
        <v>0</v>
      </c>
      <c r="D10" s="2">
        <f t="shared" ref="D10:D12" si="1">SUM(F10:J10)</f>
        <v>0</v>
      </c>
      <c r="E10" s="2">
        <f t="shared" ref="E10:E12" si="2">SUM(K10:O10)</f>
        <v>0</v>
      </c>
      <c r="F10" s="47">
        <f>SUMIFS('3.2 Bespoke Full Decisions'!L:L,'3.2 Bespoke Full Decisions'!$B:$B,$A10)</f>
        <v>0</v>
      </c>
      <c r="G10" s="47">
        <f>SUMIFS('3.2 Bespoke Full Decisions'!M:M,'3.2 Bespoke Full Decisions'!$B:$B,$A10)</f>
        <v>0</v>
      </c>
      <c r="H10" s="47">
        <f>SUMIFS('3.2 Bespoke Full Decisions'!N:N,'3.2 Bespoke Full Decisions'!$B:$B,$A10)</f>
        <v>0</v>
      </c>
      <c r="I10" s="47">
        <f>SUMIFS('3.2 Bespoke Full Decisions'!O:O,'3.2 Bespoke Full Decisions'!$B:$B,$A10)</f>
        <v>0</v>
      </c>
      <c r="J10" s="47">
        <f>SUMIFS('3.2 Bespoke Full Decisions'!P:P,'3.2 Bespoke Full Decisions'!$B:$B,$A10)</f>
        <v>0</v>
      </c>
      <c r="K10" s="47">
        <f>SUMIFS('3.2 Bespoke Full Decisions'!Q:Q,'3.2 Bespoke Full Decisions'!$B:$B,$A10)</f>
        <v>0</v>
      </c>
      <c r="L10" s="47">
        <f>SUMIFS('3.2 Bespoke Full Decisions'!R:R,'3.2 Bespoke Full Decisions'!$B:$B,$A10)</f>
        <v>0</v>
      </c>
      <c r="M10" s="47">
        <f>SUMIFS('3.2 Bespoke Full Decisions'!S:S,'3.2 Bespoke Full Decisions'!$B:$B,$A10)</f>
        <v>0</v>
      </c>
      <c r="N10" s="47">
        <f>SUMIFS('3.2 Bespoke Full Decisions'!T:T,'3.2 Bespoke Full Decisions'!$B:$B,$A10)</f>
        <v>0</v>
      </c>
      <c r="O10" s="47">
        <f>SUMIFS('3.2 Bespoke Full Decisions'!U:U,'3.2 Bespoke Full Decisions'!$B:$B,$A10)</f>
        <v>0</v>
      </c>
      <c r="P10" s="47">
        <f>SUMIFS('3.2 Bespoke Full Decisions'!V:V,'3.2 Bespoke Full Decisions'!$B:$B,$A10)</f>
        <v>0</v>
      </c>
    </row>
    <row r="11" spans="1:16">
      <c r="A11" s="60"/>
      <c r="B11" s="46">
        <f t="shared" si="0"/>
        <v>0</v>
      </c>
      <c r="C11" s="47">
        <f>SUMIFS('3.2 Bespoke Full Decisions'!I:I,'3.2 Bespoke Full Decisions'!$B:$B,$A11)</f>
        <v>0</v>
      </c>
      <c r="D11" s="2">
        <f t="shared" si="1"/>
        <v>0</v>
      </c>
      <c r="E11" s="2">
        <f t="shared" si="2"/>
        <v>0</v>
      </c>
      <c r="F11" s="47">
        <f>SUMIFS('3.2 Bespoke Full Decisions'!L:L,'3.2 Bespoke Full Decisions'!$B:$B,$A11)</f>
        <v>0</v>
      </c>
      <c r="G11" s="47">
        <f>SUMIFS('3.2 Bespoke Full Decisions'!M:M,'3.2 Bespoke Full Decisions'!$B:$B,$A11)</f>
        <v>0</v>
      </c>
      <c r="H11" s="47">
        <f>SUMIFS('3.2 Bespoke Full Decisions'!N:N,'3.2 Bespoke Full Decisions'!$B:$B,$A11)</f>
        <v>0</v>
      </c>
      <c r="I11" s="47">
        <f>SUMIFS('3.2 Bespoke Full Decisions'!O:O,'3.2 Bespoke Full Decisions'!$B:$B,$A11)</f>
        <v>0</v>
      </c>
      <c r="J11" s="47">
        <f>SUMIFS('3.2 Bespoke Full Decisions'!P:P,'3.2 Bespoke Full Decisions'!$B:$B,$A11)</f>
        <v>0</v>
      </c>
      <c r="K11" s="47">
        <f>SUMIFS('3.2 Bespoke Full Decisions'!Q:Q,'3.2 Bespoke Full Decisions'!$B:$B,$A11)</f>
        <v>0</v>
      </c>
      <c r="L11" s="47">
        <f>SUMIFS('3.2 Bespoke Full Decisions'!R:R,'3.2 Bespoke Full Decisions'!$B:$B,$A11)</f>
        <v>0</v>
      </c>
      <c r="M11" s="47">
        <f>SUMIFS('3.2 Bespoke Full Decisions'!S:S,'3.2 Bespoke Full Decisions'!$B:$B,$A11)</f>
        <v>0</v>
      </c>
      <c r="N11" s="47">
        <f>SUMIFS('3.2 Bespoke Full Decisions'!T:T,'3.2 Bespoke Full Decisions'!$B:$B,$A11)</f>
        <v>0</v>
      </c>
      <c r="O11" s="47">
        <f>SUMIFS('3.2 Bespoke Full Decisions'!U:U,'3.2 Bespoke Full Decisions'!$B:$B,$A11)</f>
        <v>0</v>
      </c>
      <c r="P11" s="47">
        <f>SUMIFS('3.2 Bespoke Full Decisions'!V:V,'3.2 Bespoke Full Decisions'!$B:$B,$A11)</f>
        <v>0</v>
      </c>
    </row>
    <row r="12" spans="1:16">
      <c r="A12" s="60"/>
      <c r="B12" s="46">
        <f>SUM(C12:E12)</f>
        <v>0</v>
      </c>
      <c r="C12" s="47">
        <f>SUMIFS('3.2 Bespoke Full Decisions'!I:I,'3.2 Bespoke Full Decisions'!$B:$B,$A12)</f>
        <v>0</v>
      </c>
      <c r="D12" s="2">
        <f t="shared" si="1"/>
        <v>0</v>
      </c>
      <c r="E12" s="2">
        <f t="shared" si="2"/>
        <v>0</v>
      </c>
      <c r="F12" s="47">
        <f>SUMIFS('3.2 Bespoke Full Decisions'!L:L,'3.2 Bespoke Full Decisions'!$B:$B,$A12)</f>
        <v>0</v>
      </c>
      <c r="G12" s="47">
        <f>SUMIFS('3.2 Bespoke Full Decisions'!M:M,'3.2 Bespoke Full Decisions'!$B:$B,$A12)</f>
        <v>0</v>
      </c>
      <c r="H12" s="47">
        <f>SUMIFS('3.2 Bespoke Full Decisions'!N:N,'3.2 Bespoke Full Decisions'!$B:$B,$A12)</f>
        <v>0</v>
      </c>
      <c r="I12" s="47">
        <f>SUMIFS('3.2 Bespoke Full Decisions'!O:O,'3.2 Bespoke Full Decisions'!$B:$B,$A12)</f>
        <v>0</v>
      </c>
      <c r="J12" s="47">
        <f>SUMIFS('3.2 Bespoke Full Decisions'!P:P,'3.2 Bespoke Full Decisions'!$B:$B,$A12)</f>
        <v>0</v>
      </c>
      <c r="K12" s="47">
        <f>SUMIFS('3.2 Bespoke Full Decisions'!Q:Q,'3.2 Bespoke Full Decisions'!$B:$B,$A12)</f>
        <v>0</v>
      </c>
      <c r="L12" s="47">
        <f>SUMIFS('3.2 Bespoke Full Decisions'!R:R,'3.2 Bespoke Full Decisions'!$B:$B,$A12)</f>
        <v>0</v>
      </c>
      <c r="M12" s="47">
        <f>SUMIFS('3.2 Bespoke Full Decisions'!S:S,'3.2 Bespoke Full Decisions'!$B:$B,$A12)</f>
        <v>0</v>
      </c>
      <c r="N12" s="47">
        <f>SUMIFS('3.2 Bespoke Full Decisions'!T:T,'3.2 Bespoke Full Decisions'!$B:$B,$A12)</f>
        <v>0</v>
      </c>
      <c r="O12" s="47">
        <f>SUMIFS('3.2 Bespoke Full Decisions'!U:U,'3.2 Bespoke Full Decisions'!$B:$B,$A12)</f>
        <v>0</v>
      </c>
      <c r="P12" s="47">
        <f>SUMIFS('3.2 Bespoke Full Decisions'!V:V,'3.2 Bespoke Full Decisions'!$B:$B,$A12)</f>
        <v>0</v>
      </c>
    </row>
  </sheetData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EC5EF-FA5A-4994-BC43-0651D55A0434}">
  <sheetPr codeName="Sheet11">
    <pageSetUpPr autoPageBreaks="0"/>
  </sheetPr>
  <dimension ref="A1:U107"/>
  <sheetViews>
    <sheetView showGridLines="0" zoomScaleNormal="100" workbookViewId="0">
      <pane ySplit="8" topLeftCell="A9" activePane="bottomLeft" state="frozen"/>
      <selection activeCell="C35" sqref="C35"/>
      <selection pane="bottomLeft" activeCell="A9" sqref="A9"/>
    </sheetView>
  </sheetViews>
  <sheetFormatPr defaultRowHeight="14.5"/>
  <cols>
    <col min="1" max="1" width="33.1796875" bestFit="1" customWidth="1"/>
    <col min="2" max="2" width="39" bestFit="1" customWidth="1"/>
    <col min="3" max="3" width="10.81640625" bestFit="1" customWidth="1"/>
    <col min="4" max="4" width="57.54296875" bestFit="1" customWidth="1"/>
    <col min="5" max="5" width="12.81640625" bestFit="1" customWidth="1"/>
    <col min="7" max="7" width="12.81640625" bestFit="1" customWidth="1"/>
    <col min="9" max="9" width="10.54296875" bestFit="1" customWidth="1"/>
    <col min="12" max="12" width="12.81640625" bestFit="1" customWidth="1"/>
    <col min="13" max="13" width="11.1796875" customWidth="1"/>
  </cols>
  <sheetData>
    <row r="1" spans="1:21" s="38" customFormat="1" ht="13.5">
      <c r="A1" s="38" t="s">
        <v>0</v>
      </c>
    </row>
    <row r="2" spans="1:21" s="39" customFormat="1" ht="13.5">
      <c r="A2" s="39" t="str">
        <f>'1.1 Cover'!$B$8</f>
        <v>Company Name</v>
      </c>
    </row>
    <row r="3" spans="1:21" s="39" customFormat="1" ht="13.5">
      <c r="A3" s="39" t="str">
        <f>'1.1 Cover'!$B$10 &amp; " Section 2: Summaries"</f>
        <v>APM Register:  Section 2: Summaries</v>
      </c>
    </row>
    <row r="4" spans="1:21" s="40" customFormat="1" ht="13.5">
      <c r="A4" s="40" t="str">
        <f>"Version " &amp; '1.1 Cover'!$B$11 &amp; " - " &amp; TEXT('1.1 Cover'!$B$12,"dd mmm yyyy")</f>
        <v>Version 1.0 - 20 Mar 2025</v>
      </c>
    </row>
    <row r="5" spans="1:21" s="40" customFormat="1" ht="13.5">
      <c r="A5" s="40" t="s">
        <v>913</v>
      </c>
    </row>
    <row r="6" spans="1:21" s="38" customFormat="1" ht="13.5">
      <c r="A6" s="38" t="str">
        <f>"Price Base: " &amp; '1.1 Cover'!B14</f>
        <v>Price Base: 2023/24</v>
      </c>
    </row>
    <row r="8" spans="1:21" s="4" customFormat="1" ht="40.5">
      <c r="A8" s="114" t="s">
        <v>114</v>
      </c>
      <c r="B8" s="114" t="s">
        <v>115</v>
      </c>
      <c r="C8" s="114" t="s">
        <v>332</v>
      </c>
      <c r="D8" s="114" t="s">
        <v>914</v>
      </c>
      <c r="E8" s="114" t="s">
        <v>910</v>
      </c>
      <c r="F8" s="114" t="s">
        <v>890</v>
      </c>
      <c r="G8" s="114" t="s">
        <v>911</v>
      </c>
      <c r="H8" s="114" t="s">
        <v>912</v>
      </c>
      <c r="I8" s="115">
        <v>2022</v>
      </c>
      <c r="J8" s="115">
        <v>2023</v>
      </c>
      <c r="K8" s="115">
        <v>2024</v>
      </c>
      <c r="L8" s="115">
        <v>2025</v>
      </c>
      <c r="M8" s="115">
        <v>2026</v>
      </c>
      <c r="N8" s="115">
        <v>2027</v>
      </c>
      <c r="O8" s="115">
        <v>2028</v>
      </c>
      <c r="P8" s="115">
        <v>2029</v>
      </c>
      <c r="Q8" s="115">
        <v>2030</v>
      </c>
      <c r="R8" s="115">
        <v>2031</v>
      </c>
      <c r="S8" s="115" t="s">
        <v>891</v>
      </c>
      <c r="U8"/>
    </row>
    <row r="9" spans="1:21">
      <c r="A9" s="1" t="s">
        <v>119</v>
      </c>
      <c r="B9" s="1" t="s">
        <v>120</v>
      </c>
      <c r="C9" s="3" t="s">
        <v>340</v>
      </c>
      <c r="D9" s="55" t="str">
        <f>A9&amp;", "&amp;B9&amp;", "&amp;C9</f>
        <v>AC Circuit Cable, Cable &lt;=33kV, Circuit km</v>
      </c>
      <c r="E9" s="50">
        <f>SUM(F9:H9)</f>
        <v>0</v>
      </c>
      <c r="F9" s="47">
        <f>SUMIFS('3.2 Bespoke Full Decisions'!I:I,'3.2 Bespoke Full Decisions'!$G:$G,'2.3 Bespoke Categories'!$D9)</f>
        <v>0</v>
      </c>
      <c r="G9" s="51">
        <f>SUM(I9:M9)</f>
        <v>0</v>
      </c>
      <c r="H9" s="51">
        <f>SUM(N9:R9)</f>
        <v>0</v>
      </c>
      <c r="I9" s="47">
        <f>SUMIFS('3.2 Bespoke Full Decisions'!L:L,'3.2 Bespoke Full Decisions'!$G:$G,'2.3 Bespoke Categories'!$D9)</f>
        <v>0</v>
      </c>
      <c r="J9" s="47">
        <f>SUMIFS('3.2 Bespoke Full Decisions'!M:M,'3.2 Bespoke Full Decisions'!$G:$G,'2.3 Bespoke Categories'!$D9)</f>
        <v>0</v>
      </c>
      <c r="K9" s="47">
        <f>SUMIFS('3.2 Bespoke Full Decisions'!N:N,'3.2 Bespoke Full Decisions'!$G:$G,'2.3 Bespoke Categories'!$D9)</f>
        <v>0</v>
      </c>
      <c r="L9" s="47">
        <f>SUMIFS('3.2 Bespoke Full Decisions'!O:O,'3.2 Bespoke Full Decisions'!$G:$G,'2.3 Bespoke Categories'!$D9)</f>
        <v>0</v>
      </c>
      <c r="M9" s="47">
        <f>SUMIFS('3.2 Bespoke Full Decisions'!P:P,'3.2 Bespoke Full Decisions'!$G:$G,'2.3 Bespoke Categories'!$D9)</f>
        <v>0</v>
      </c>
      <c r="N9" s="47">
        <f>SUMIFS('3.2 Bespoke Full Decisions'!Q:Q,'3.2 Bespoke Full Decisions'!$G:$G,'2.3 Bespoke Categories'!$D9)</f>
        <v>0</v>
      </c>
      <c r="O9" s="47">
        <f>SUMIFS('3.2 Bespoke Full Decisions'!R:R,'3.2 Bespoke Full Decisions'!$G:$G,'2.3 Bespoke Categories'!$D9)</f>
        <v>0</v>
      </c>
      <c r="P9" s="47">
        <f>SUMIFS('3.2 Bespoke Full Decisions'!S:S,'3.2 Bespoke Full Decisions'!$G:$G,'2.3 Bespoke Categories'!$D9)</f>
        <v>0</v>
      </c>
      <c r="Q9" s="47">
        <f>SUMIFS('3.2 Bespoke Full Decisions'!T:T,'3.2 Bespoke Full Decisions'!$G:$G,'2.3 Bespoke Categories'!$D9)</f>
        <v>0</v>
      </c>
      <c r="R9" s="47">
        <f>SUMIFS('3.2 Bespoke Full Decisions'!U:U,'3.2 Bespoke Full Decisions'!$G:$G,'2.3 Bespoke Categories'!$D9)</f>
        <v>0</v>
      </c>
      <c r="S9" s="47">
        <f>SUMIFS('3.2 Bespoke Full Decisions'!V:V,'3.2 Bespoke Full Decisions'!$G:$G,'2.3 Bespoke Categories'!$D9)</f>
        <v>0</v>
      </c>
    </row>
    <row r="10" spans="1:21">
      <c r="A10" s="1" t="s">
        <v>119</v>
      </c>
      <c r="B10" s="1" t="s">
        <v>120</v>
      </c>
      <c r="C10" s="1" t="s">
        <v>165</v>
      </c>
      <c r="D10" s="55" t="str">
        <f t="shared" ref="D10:D73" si="0">A10&amp;", "&amp;B10&amp;", "&amp;C10</f>
        <v>AC Circuit Cable, Cable &lt;=33kV, Material km</v>
      </c>
      <c r="E10" s="50">
        <f t="shared" ref="E10:E73" si="1">SUM(F10:H10)</f>
        <v>0</v>
      </c>
      <c r="F10" s="47">
        <f>SUMIFS('3.2 Bespoke Full Decisions'!I:I,'3.2 Bespoke Full Decisions'!$G:$G,'2.3 Bespoke Categories'!$D10)</f>
        <v>0</v>
      </c>
      <c r="G10" s="51">
        <f t="shared" ref="G10:G73" si="2">SUM(I10:M10)</f>
        <v>0</v>
      </c>
      <c r="H10" s="51">
        <f t="shared" ref="H10:H73" si="3">SUM(N10:R10)</f>
        <v>0</v>
      </c>
      <c r="I10" s="47">
        <f>SUMIFS('3.2 Bespoke Full Decisions'!L:L,'3.2 Bespoke Full Decisions'!$G:$G,'2.3 Bespoke Categories'!$D10)</f>
        <v>0</v>
      </c>
      <c r="J10" s="47">
        <f>SUMIFS('3.2 Bespoke Full Decisions'!M:M,'3.2 Bespoke Full Decisions'!$G:$G,'2.3 Bespoke Categories'!$D10)</f>
        <v>0</v>
      </c>
      <c r="K10" s="47">
        <f>SUMIFS('3.2 Bespoke Full Decisions'!N:N,'3.2 Bespoke Full Decisions'!$G:$G,'2.3 Bespoke Categories'!$D10)</f>
        <v>0</v>
      </c>
      <c r="L10" s="47">
        <f>SUMIFS('3.2 Bespoke Full Decisions'!O:O,'3.2 Bespoke Full Decisions'!$G:$G,'2.3 Bespoke Categories'!$D10)</f>
        <v>0</v>
      </c>
      <c r="M10" s="47">
        <f>SUMIFS('3.2 Bespoke Full Decisions'!P:P,'3.2 Bespoke Full Decisions'!$G:$G,'2.3 Bespoke Categories'!$D10)</f>
        <v>0</v>
      </c>
      <c r="N10" s="47">
        <f>SUMIFS('3.2 Bespoke Full Decisions'!Q:Q,'3.2 Bespoke Full Decisions'!$G:$G,'2.3 Bespoke Categories'!$D10)</f>
        <v>0</v>
      </c>
      <c r="O10" s="47">
        <f>SUMIFS('3.2 Bespoke Full Decisions'!R:R,'3.2 Bespoke Full Decisions'!$G:$G,'2.3 Bespoke Categories'!$D10)</f>
        <v>0</v>
      </c>
      <c r="P10" s="47">
        <f>SUMIFS('3.2 Bespoke Full Decisions'!S:S,'3.2 Bespoke Full Decisions'!$G:$G,'2.3 Bespoke Categories'!$D10)</f>
        <v>0</v>
      </c>
      <c r="Q10" s="47">
        <f>SUMIFS('3.2 Bespoke Full Decisions'!T:T,'3.2 Bespoke Full Decisions'!$G:$G,'2.3 Bespoke Categories'!$D10)</f>
        <v>0</v>
      </c>
      <c r="R10" s="47">
        <f>SUMIFS('3.2 Bespoke Full Decisions'!U:U,'3.2 Bespoke Full Decisions'!$G:$G,'2.3 Bespoke Categories'!$D10)</f>
        <v>0</v>
      </c>
      <c r="S10" s="47">
        <f>SUMIFS('3.2 Bespoke Full Decisions'!V:V,'3.2 Bespoke Full Decisions'!$G:$G,'2.3 Bespoke Categories'!$D10)</f>
        <v>0</v>
      </c>
    </row>
    <row r="11" spans="1:21">
      <c r="A11" s="1" t="s">
        <v>119</v>
      </c>
      <c r="B11" s="1" t="s">
        <v>120</v>
      </c>
      <c r="C11" s="3" t="s">
        <v>346</v>
      </c>
      <c r="D11" s="55" t="str">
        <f t="shared" si="0"/>
        <v>AC Circuit Cable, Cable &lt;=33kV, Routed km</v>
      </c>
      <c r="E11" s="50">
        <f t="shared" si="1"/>
        <v>0</v>
      </c>
      <c r="F11" s="47">
        <f>SUMIFS('3.2 Bespoke Full Decisions'!I:I,'3.2 Bespoke Full Decisions'!$G:$G,'2.3 Bespoke Categories'!$D11)</f>
        <v>0</v>
      </c>
      <c r="G11" s="51">
        <f t="shared" si="2"/>
        <v>0</v>
      </c>
      <c r="H11" s="51">
        <f t="shared" si="3"/>
        <v>0</v>
      </c>
      <c r="I11" s="47">
        <f>SUMIFS('3.2 Bespoke Full Decisions'!L:L,'3.2 Bespoke Full Decisions'!$G:$G,'2.3 Bespoke Categories'!$D11)</f>
        <v>0</v>
      </c>
      <c r="J11" s="47">
        <f>SUMIFS('3.2 Bespoke Full Decisions'!M:M,'3.2 Bespoke Full Decisions'!$G:$G,'2.3 Bespoke Categories'!$D11)</f>
        <v>0</v>
      </c>
      <c r="K11" s="47">
        <f>SUMIFS('3.2 Bespoke Full Decisions'!N:N,'3.2 Bespoke Full Decisions'!$G:$G,'2.3 Bespoke Categories'!$D11)</f>
        <v>0</v>
      </c>
      <c r="L11" s="47">
        <f>SUMIFS('3.2 Bespoke Full Decisions'!O:O,'3.2 Bespoke Full Decisions'!$G:$G,'2.3 Bespoke Categories'!$D11)</f>
        <v>0</v>
      </c>
      <c r="M11" s="47">
        <f>SUMIFS('3.2 Bespoke Full Decisions'!P:P,'3.2 Bespoke Full Decisions'!$G:$G,'2.3 Bespoke Categories'!$D11)</f>
        <v>0</v>
      </c>
      <c r="N11" s="47">
        <f>SUMIFS('3.2 Bespoke Full Decisions'!Q:Q,'3.2 Bespoke Full Decisions'!$G:$G,'2.3 Bespoke Categories'!$D11)</f>
        <v>0</v>
      </c>
      <c r="O11" s="47">
        <f>SUMIFS('3.2 Bespoke Full Decisions'!R:R,'3.2 Bespoke Full Decisions'!$G:$G,'2.3 Bespoke Categories'!$D11)</f>
        <v>0</v>
      </c>
      <c r="P11" s="47">
        <f>SUMIFS('3.2 Bespoke Full Decisions'!S:S,'3.2 Bespoke Full Decisions'!$G:$G,'2.3 Bespoke Categories'!$D11)</f>
        <v>0</v>
      </c>
      <c r="Q11" s="47">
        <f>SUMIFS('3.2 Bespoke Full Decisions'!T:T,'3.2 Bespoke Full Decisions'!$G:$G,'2.3 Bespoke Categories'!$D11)</f>
        <v>0</v>
      </c>
      <c r="R11" s="47">
        <f>SUMIFS('3.2 Bespoke Full Decisions'!U:U,'3.2 Bespoke Full Decisions'!$G:$G,'2.3 Bespoke Categories'!$D11)</f>
        <v>0</v>
      </c>
      <c r="S11" s="47">
        <f>SUMIFS('3.2 Bespoke Full Decisions'!V:V,'3.2 Bespoke Full Decisions'!$G:$G,'2.3 Bespoke Categories'!$D11)</f>
        <v>0</v>
      </c>
    </row>
    <row r="12" spans="1:21">
      <c r="A12" s="1" t="s">
        <v>119</v>
      </c>
      <c r="B12" s="1" t="s">
        <v>124</v>
      </c>
      <c r="C12" s="3" t="s">
        <v>340</v>
      </c>
      <c r="D12" s="55" t="str">
        <f t="shared" si="0"/>
        <v>AC Circuit Cable, Cable 132kV, Circuit km</v>
      </c>
      <c r="E12" s="50">
        <f t="shared" si="1"/>
        <v>0</v>
      </c>
      <c r="F12" s="47">
        <f>SUMIFS('3.2 Bespoke Full Decisions'!I:I,'3.2 Bespoke Full Decisions'!$G:$G,'2.3 Bespoke Categories'!$D12)</f>
        <v>0</v>
      </c>
      <c r="G12" s="51">
        <f t="shared" si="2"/>
        <v>0</v>
      </c>
      <c r="H12" s="51">
        <f t="shared" si="3"/>
        <v>0</v>
      </c>
      <c r="I12" s="47">
        <f>SUMIFS('3.2 Bespoke Full Decisions'!L:L,'3.2 Bespoke Full Decisions'!$G:$G,'2.3 Bespoke Categories'!$D12)</f>
        <v>0</v>
      </c>
      <c r="J12" s="47">
        <f>SUMIFS('3.2 Bespoke Full Decisions'!M:M,'3.2 Bespoke Full Decisions'!$G:$G,'2.3 Bespoke Categories'!$D12)</f>
        <v>0</v>
      </c>
      <c r="K12" s="47">
        <f>SUMIFS('3.2 Bespoke Full Decisions'!N:N,'3.2 Bespoke Full Decisions'!$G:$G,'2.3 Bespoke Categories'!$D12)</f>
        <v>0</v>
      </c>
      <c r="L12" s="47">
        <f>SUMIFS('3.2 Bespoke Full Decisions'!O:O,'3.2 Bespoke Full Decisions'!$G:$G,'2.3 Bespoke Categories'!$D12)</f>
        <v>0</v>
      </c>
      <c r="M12" s="47">
        <f>SUMIFS('3.2 Bespoke Full Decisions'!P:P,'3.2 Bespoke Full Decisions'!$G:$G,'2.3 Bespoke Categories'!$D12)</f>
        <v>0</v>
      </c>
      <c r="N12" s="47">
        <f>SUMIFS('3.2 Bespoke Full Decisions'!Q:Q,'3.2 Bespoke Full Decisions'!$G:$G,'2.3 Bespoke Categories'!$D12)</f>
        <v>0</v>
      </c>
      <c r="O12" s="47">
        <f>SUMIFS('3.2 Bespoke Full Decisions'!R:R,'3.2 Bespoke Full Decisions'!$G:$G,'2.3 Bespoke Categories'!$D12)</f>
        <v>0</v>
      </c>
      <c r="P12" s="47">
        <f>SUMIFS('3.2 Bespoke Full Decisions'!S:S,'3.2 Bespoke Full Decisions'!$G:$G,'2.3 Bespoke Categories'!$D12)</f>
        <v>0</v>
      </c>
      <c r="Q12" s="47">
        <f>SUMIFS('3.2 Bespoke Full Decisions'!T:T,'3.2 Bespoke Full Decisions'!$G:$G,'2.3 Bespoke Categories'!$D12)</f>
        <v>0</v>
      </c>
      <c r="R12" s="47">
        <f>SUMIFS('3.2 Bespoke Full Decisions'!U:U,'3.2 Bespoke Full Decisions'!$G:$G,'2.3 Bespoke Categories'!$D12)</f>
        <v>0</v>
      </c>
      <c r="S12" s="47">
        <f>SUMIFS('3.2 Bespoke Full Decisions'!V:V,'3.2 Bespoke Full Decisions'!$G:$G,'2.3 Bespoke Categories'!$D12)</f>
        <v>0</v>
      </c>
    </row>
    <row r="13" spans="1:21">
      <c r="A13" s="1" t="s">
        <v>119</v>
      </c>
      <c r="B13" s="1" t="s">
        <v>124</v>
      </c>
      <c r="C13" s="1" t="s">
        <v>165</v>
      </c>
      <c r="D13" s="55" t="str">
        <f t="shared" si="0"/>
        <v>AC Circuit Cable, Cable 132kV, Material km</v>
      </c>
      <c r="E13" s="50">
        <f t="shared" si="1"/>
        <v>0</v>
      </c>
      <c r="F13" s="47">
        <f>SUMIFS('3.2 Bespoke Full Decisions'!I:I,'3.2 Bespoke Full Decisions'!$G:$G,'2.3 Bespoke Categories'!$D13)</f>
        <v>0</v>
      </c>
      <c r="G13" s="51">
        <f t="shared" si="2"/>
        <v>0</v>
      </c>
      <c r="H13" s="51">
        <f t="shared" si="3"/>
        <v>0</v>
      </c>
      <c r="I13" s="47">
        <f>SUMIFS('3.2 Bespoke Full Decisions'!L:L,'3.2 Bespoke Full Decisions'!$G:$G,'2.3 Bespoke Categories'!$D13)</f>
        <v>0</v>
      </c>
      <c r="J13" s="47">
        <f>SUMIFS('3.2 Bespoke Full Decisions'!M:M,'3.2 Bespoke Full Decisions'!$G:$G,'2.3 Bespoke Categories'!$D13)</f>
        <v>0</v>
      </c>
      <c r="K13" s="47">
        <f>SUMIFS('3.2 Bespoke Full Decisions'!N:N,'3.2 Bespoke Full Decisions'!$G:$G,'2.3 Bespoke Categories'!$D13)</f>
        <v>0</v>
      </c>
      <c r="L13" s="47">
        <f>SUMIFS('3.2 Bespoke Full Decisions'!O:O,'3.2 Bespoke Full Decisions'!$G:$G,'2.3 Bespoke Categories'!$D13)</f>
        <v>0</v>
      </c>
      <c r="M13" s="47">
        <f>SUMIFS('3.2 Bespoke Full Decisions'!P:P,'3.2 Bespoke Full Decisions'!$G:$G,'2.3 Bespoke Categories'!$D13)</f>
        <v>0</v>
      </c>
      <c r="N13" s="47">
        <f>SUMIFS('3.2 Bespoke Full Decisions'!Q:Q,'3.2 Bespoke Full Decisions'!$G:$G,'2.3 Bespoke Categories'!$D13)</f>
        <v>0</v>
      </c>
      <c r="O13" s="47">
        <f>SUMIFS('3.2 Bespoke Full Decisions'!R:R,'3.2 Bespoke Full Decisions'!$G:$G,'2.3 Bespoke Categories'!$D13)</f>
        <v>0</v>
      </c>
      <c r="P13" s="47">
        <f>SUMIFS('3.2 Bespoke Full Decisions'!S:S,'3.2 Bespoke Full Decisions'!$G:$G,'2.3 Bespoke Categories'!$D13)</f>
        <v>0</v>
      </c>
      <c r="Q13" s="47">
        <f>SUMIFS('3.2 Bespoke Full Decisions'!T:T,'3.2 Bespoke Full Decisions'!$G:$G,'2.3 Bespoke Categories'!$D13)</f>
        <v>0</v>
      </c>
      <c r="R13" s="47">
        <f>SUMIFS('3.2 Bespoke Full Decisions'!U:U,'3.2 Bespoke Full Decisions'!$G:$G,'2.3 Bespoke Categories'!$D13)</f>
        <v>0</v>
      </c>
      <c r="S13" s="47">
        <f>SUMIFS('3.2 Bespoke Full Decisions'!V:V,'3.2 Bespoke Full Decisions'!$G:$G,'2.3 Bespoke Categories'!$D13)</f>
        <v>0</v>
      </c>
    </row>
    <row r="14" spans="1:21">
      <c r="A14" s="1" t="s">
        <v>119</v>
      </c>
      <c r="B14" s="1" t="s">
        <v>124</v>
      </c>
      <c r="C14" s="3" t="s">
        <v>346</v>
      </c>
      <c r="D14" s="55" t="str">
        <f t="shared" si="0"/>
        <v>AC Circuit Cable, Cable 132kV, Routed km</v>
      </c>
      <c r="E14" s="50">
        <f t="shared" si="1"/>
        <v>0</v>
      </c>
      <c r="F14" s="47">
        <f>SUMIFS('3.2 Bespoke Full Decisions'!I:I,'3.2 Bespoke Full Decisions'!$G:$G,'2.3 Bespoke Categories'!$D14)</f>
        <v>0</v>
      </c>
      <c r="G14" s="51">
        <f t="shared" si="2"/>
        <v>0</v>
      </c>
      <c r="H14" s="51">
        <f t="shared" si="3"/>
        <v>0</v>
      </c>
      <c r="I14" s="47">
        <f>SUMIFS('3.2 Bespoke Full Decisions'!L:L,'3.2 Bespoke Full Decisions'!$G:$G,'2.3 Bespoke Categories'!$D14)</f>
        <v>0</v>
      </c>
      <c r="J14" s="47">
        <f>SUMIFS('3.2 Bespoke Full Decisions'!M:M,'3.2 Bespoke Full Decisions'!$G:$G,'2.3 Bespoke Categories'!$D14)</f>
        <v>0</v>
      </c>
      <c r="K14" s="47">
        <f>SUMIFS('3.2 Bespoke Full Decisions'!N:N,'3.2 Bespoke Full Decisions'!$G:$G,'2.3 Bespoke Categories'!$D14)</f>
        <v>0</v>
      </c>
      <c r="L14" s="47">
        <f>SUMIFS('3.2 Bespoke Full Decisions'!O:O,'3.2 Bespoke Full Decisions'!$G:$G,'2.3 Bespoke Categories'!$D14)</f>
        <v>0</v>
      </c>
      <c r="M14" s="47">
        <f>SUMIFS('3.2 Bespoke Full Decisions'!P:P,'3.2 Bespoke Full Decisions'!$G:$G,'2.3 Bespoke Categories'!$D14)</f>
        <v>0</v>
      </c>
      <c r="N14" s="47">
        <f>SUMIFS('3.2 Bespoke Full Decisions'!Q:Q,'3.2 Bespoke Full Decisions'!$G:$G,'2.3 Bespoke Categories'!$D14)</f>
        <v>0</v>
      </c>
      <c r="O14" s="47">
        <f>SUMIFS('3.2 Bespoke Full Decisions'!R:R,'3.2 Bespoke Full Decisions'!$G:$G,'2.3 Bespoke Categories'!$D14)</f>
        <v>0</v>
      </c>
      <c r="P14" s="47">
        <f>SUMIFS('3.2 Bespoke Full Decisions'!S:S,'3.2 Bespoke Full Decisions'!$G:$G,'2.3 Bespoke Categories'!$D14)</f>
        <v>0</v>
      </c>
      <c r="Q14" s="47">
        <f>SUMIFS('3.2 Bespoke Full Decisions'!T:T,'3.2 Bespoke Full Decisions'!$G:$G,'2.3 Bespoke Categories'!$D14)</f>
        <v>0</v>
      </c>
      <c r="R14" s="47">
        <f>SUMIFS('3.2 Bespoke Full Decisions'!U:U,'3.2 Bespoke Full Decisions'!$G:$G,'2.3 Bespoke Categories'!$D14)</f>
        <v>0</v>
      </c>
      <c r="S14" s="47">
        <f>SUMIFS('3.2 Bespoke Full Decisions'!V:V,'3.2 Bespoke Full Decisions'!$G:$G,'2.3 Bespoke Categories'!$D14)</f>
        <v>0</v>
      </c>
    </row>
    <row r="15" spans="1:21">
      <c r="A15" s="1" t="s">
        <v>119</v>
      </c>
      <c r="B15" s="1" t="s">
        <v>125</v>
      </c>
      <c r="C15" s="3" t="s">
        <v>340</v>
      </c>
      <c r="D15" s="55" t="str">
        <f t="shared" si="0"/>
        <v>AC Circuit Cable, Cable 275kV, Circuit km</v>
      </c>
      <c r="E15" s="50">
        <f t="shared" si="1"/>
        <v>0</v>
      </c>
      <c r="F15" s="47">
        <f>SUMIFS('3.2 Bespoke Full Decisions'!I:I,'3.2 Bespoke Full Decisions'!$G:$G,'2.3 Bespoke Categories'!$D15)</f>
        <v>0</v>
      </c>
      <c r="G15" s="51">
        <f t="shared" si="2"/>
        <v>0</v>
      </c>
      <c r="H15" s="51">
        <f t="shared" si="3"/>
        <v>0</v>
      </c>
      <c r="I15" s="47">
        <f>SUMIFS('3.2 Bespoke Full Decisions'!L:L,'3.2 Bespoke Full Decisions'!$G:$G,'2.3 Bespoke Categories'!$D15)</f>
        <v>0</v>
      </c>
      <c r="J15" s="47">
        <f>SUMIFS('3.2 Bespoke Full Decisions'!M:M,'3.2 Bespoke Full Decisions'!$G:$G,'2.3 Bespoke Categories'!$D15)</f>
        <v>0</v>
      </c>
      <c r="K15" s="47">
        <f>SUMIFS('3.2 Bespoke Full Decisions'!N:N,'3.2 Bespoke Full Decisions'!$G:$G,'2.3 Bespoke Categories'!$D15)</f>
        <v>0</v>
      </c>
      <c r="L15" s="47">
        <f>SUMIFS('3.2 Bespoke Full Decisions'!O:O,'3.2 Bespoke Full Decisions'!$G:$G,'2.3 Bespoke Categories'!$D15)</f>
        <v>0</v>
      </c>
      <c r="M15" s="47">
        <f>SUMIFS('3.2 Bespoke Full Decisions'!P:P,'3.2 Bespoke Full Decisions'!$G:$G,'2.3 Bespoke Categories'!$D15)</f>
        <v>0</v>
      </c>
      <c r="N15" s="47">
        <f>SUMIFS('3.2 Bespoke Full Decisions'!Q:Q,'3.2 Bespoke Full Decisions'!$G:$G,'2.3 Bespoke Categories'!$D15)</f>
        <v>0</v>
      </c>
      <c r="O15" s="47">
        <f>SUMIFS('3.2 Bespoke Full Decisions'!R:R,'3.2 Bespoke Full Decisions'!$G:$G,'2.3 Bespoke Categories'!$D15)</f>
        <v>0</v>
      </c>
      <c r="P15" s="47">
        <f>SUMIFS('3.2 Bespoke Full Decisions'!S:S,'3.2 Bespoke Full Decisions'!$G:$G,'2.3 Bespoke Categories'!$D15)</f>
        <v>0</v>
      </c>
      <c r="Q15" s="47">
        <f>SUMIFS('3.2 Bespoke Full Decisions'!T:T,'3.2 Bespoke Full Decisions'!$G:$G,'2.3 Bespoke Categories'!$D15)</f>
        <v>0</v>
      </c>
      <c r="R15" s="47">
        <f>SUMIFS('3.2 Bespoke Full Decisions'!U:U,'3.2 Bespoke Full Decisions'!$G:$G,'2.3 Bespoke Categories'!$D15)</f>
        <v>0</v>
      </c>
      <c r="S15" s="47">
        <f>SUMIFS('3.2 Bespoke Full Decisions'!V:V,'3.2 Bespoke Full Decisions'!$G:$G,'2.3 Bespoke Categories'!$D15)</f>
        <v>0</v>
      </c>
    </row>
    <row r="16" spans="1:21">
      <c r="A16" s="1" t="s">
        <v>119</v>
      </c>
      <c r="B16" s="1" t="s">
        <v>125</v>
      </c>
      <c r="C16" s="1" t="s">
        <v>165</v>
      </c>
      <c r="D16" s="55" t="str">
        <f t="shared" si="0"/>
        <v>AC Circuit Cable, Cable 275kV, Material km</v>
      </c>
      <c r="E16" s="50">
        <f t="shared" si="1"/>
        <v>0</v>
      </c>
      <c r="F16" s="47">
        <f>SUMIFS('3.2 Bespoke Full Decisions'!I:I,'3.2 Bespoke Full Decisions'!$G:$G,'2.3 Bespoke Categories'!$D16)</f>
        <v>0</v>
      </c>
      <c r="G16" s="51">
        <f t="shared" si="2"/>
        <v>0</v>
      </c>
      <c r="H16" s="51">
        <f t="shared" si="3"/>
        <v>0</v>
      </c>
      <c r="I16" s="47">
        <f>SUMIFS('3.2 Bespoke Full Decisions'!L:L,'3.2 Bespoke Full Decisions'!$G:$G,'2.3 Bespoke Categories'!$D16)</f>
        <v>0</v>
      </c>
      <c r="J16" s="47">
        <f>SUMIFS('3.2 Bespoke Full Decisions'!M:M,'3.2 Bespoke Full Decisions'!$G:$G,'2.3 Bespoke Categories'!$D16)</f>
        <v>0</v>
      </c>
      <c r="K16" s="47">
        <f>SUMIFS('3.2 Bespoke Full Decisions'!N:N,'3.2 Bespoke Full Decisions'!$G:$G,'2.3 Bespoke Categories'!$D16)</f>
        <v>0</v>
      </c>
      <c r="L16" s="47">
        <f>SUMIFS('3.2 Bespoke Full Decisions'!O:O,'3.2 Bespoke Full Decisions'!$G:$G,'2.3 Bespoke Categories'!$D16)</f>
        <v>0</v>
      </c>
      <c r="M16" s="47">
        <f>SUMIFS('3.2 Bespoke Full Decisions'!P:P,'3.2 Bespoke Full Decisions'!$G:$G,'2.3 Bespoke Categories'!$D16)</f>
        <v>0</v>
      </c>
      <c r="N16" s="47">
        <f>SUMIFS('3.2 Bespoke Full Decisions'!Q:Q,'3.2 Bespoke Full Decisions'!$G:$G,'2.3 Bespoke Categories'!$D16)</f>
        <v>0</v>
      </c>
      <c r="O16" s="47">
        <f>SUMIFS('3.2 Bespoke Full Decisions'!R:R,'3.2 Bespoke Full Decisions'!$G:$G,'2.3 Bespoke Categories'!$D16)</f>
        <v>0</v>
      </c>
      <c r="P16" s="47">
        <f>SUMIFS('3.2 Bespoke Full Decisions'!S:S,'3.2 Bespoke Full Decisions'!$G:$G,'2.3 Bespoke Categories'!$D16)</f>
        <v>0</v>
      </c>
      <c r="Q16" s="47">
        <f>SUMIFS('3.2 Bespoke Full Decisions'!T:T,'3.2 Bespoke Full Decisions'!$G:$G,'2.3 Bespoke Categories'!$D16)</f>
        <v>0</v>
      </c>
      <c r="R16" s="47">
        <f>SUMIFS('3.2 Bespoke Full Decisions'!U:U,'3.2 Bespoke Full Decisions'!$G:$G,'2.3 Bespoke Categories'!$D16)</f>
        <v>0</v>
      </c>
      <c r="S16" s="47">
        <f>SUMIFS('3.2 Bespoke Full Decisions'!V:V,'3.2 Bespoke Full Decisions'!$G:$G,'2.3 Bespoke Categories'!$D16)</f>
        <v>0</v>
      </c>
    </row>
    <row r="17" spans="1:19">
      <c r="A17" s="1" t="s">
        <v>119</v>
      </c>
      <c r="B17" s="1" t="s">
        <v>125</v>
      </c>
      <c r="C17" s="3" t="s">
        <v>346</v>
      </c>
      <c r="D17" s="55" t="str">
        <f t="shared" si="0"/>
        <v>AC Circuit Cable, Cable 275kV, Routed km</v>
      </c>
      <c r="E17" s="50">
        <f t="shared" si="1"/>
        <v>0</v>
      </c>
      <c r="F17" s="47">
        <f>SUMIFS('3.2 Bespoke Full Decisions'!I:I,'3.2 Bespoke Full Decisions'!$G:$G,'2.3 Bespoke Categories'!$D17)</f>
        <v>0</v>
      </c>
      <c r="G17" s="51">
        <f t="shared" si="2"/>
        <v>0</v>
      </c>
      <c r="H17" s="51">
        <f t="shared" si="3"/>
        <v>0</v>
      </c>
      <c r="I17" s="47">
        <f>SUMIFS('3.2 Bespoke Full Decisions'!L:L,'3.2 Bespoke Full Decisions'!$G:$G,'2.3 Bespoke Categories'!$D17)</f>
        <v>0</v>
      </c>
      <c r="J17" s="47">
        <f>SUMIFS('3.2 Bespoke Full Decisions'!M:M,'3.2 Bespoke Full Decisions'!$G:$G,'2.3 Bespoke Categories'!$D17)</f>
        <v>0</v>
      </c>
      <c r="K17" s="47">
        <f>SUMIFS('3.2 Bespoke Full Decisions'!N:N,'3.2 Bespoke Full Decisions'!$G:$G,'2.3 Bespoke Categories'!$D17)</f>
        <v>0</v>
      </c>
      <c r="L17" s="47">
        <f>SUMIFS('3.2 Bespoke Full Decisions'!O:O,'3.2 Bespoke Full Decisions'!$G:$G,'2.3 Bespoke Categories'!$D17)</f>
        <v>0</v>
      </c>
      <c r="M17" s="47">
        <f>SUMIFS('3.2 Bespoke Full Decisions'!P:P,'3.2 Bespoke Full Decisions'!$G:$G,'2.3 Bespoke Categories'!$D17)</f>
        <v>0</v>
      </c>
      <c r="N17" s="47">
        <f>SUMIFS('3.2 Bespoke Full Decisions'!Q:Q,'3.2 Bespoke Full Decisions'!$G:$G,'2.3 Bespoke Categories'!$D17)</f>
        <v>0</v>
      </c>
      <c r="O17" s="47">
        <f>SUMIFS('3.2 Bespoke Full Decisions'!R:R,'3.2 Bespoke Full Decisions'!$G:$G,'2.3 Bespoke Categories'!$D17)</f>
        <v>0</v>
      </c>
      <c r="P17" s="47">
        <f>SUMIFS('3.2 Bespoke Full Decisions'!S:S,'3.2 Bespoke Full Decisions'!$G:$G,'2.3 Bespoke Categories'!$D17)</f>
        <v>0</v>
      </c>
      <c r="Q17" s="47">
        <f>SUMIFS('3.2 Bespoke Full Decisions'!T:T,'3.2 Bespoke Full Decisions'!$G:$G,'2.3 Bespoke Categories'!$D17)</f>
        <v>0</v>
      </c>
      <c r="R17" s="47">
        <f>SUMIFS('3.2 Bespoke Full Decisions'!U:U,'3.2 Bespoke Full Decisions'!$G:$G,'2.3 Bespoke Categories'!$D17)</f>
        <v>0</v>
      </c>
      <c r="S17" s="47">
        <f>SUMIFS('3.2 Bespoke Full Decisions'!V:V,'3.2 Bespoke Full Decisions'!$G:$G,'2.3 Bespoke Categories'!$D17)</f>
        <v>0</v>
      </c>
    </row>
    <row r="18" spans="1:19">
      <c r="A18" s="1" t="s">
        <v>119</v>
      </c>
      <c r="B18" s="1" t="s">
        <v>126</v>
      </c>
      <c r="C18" s="3" t="s">
        <v>340</v>
      </c>
      <c r="D18" s="55" t="str">
        <f t="shared" si="0"/>
        <v>AC Circuit Cable, Cable 400kV, Circuit km</v>
      </c>
      <c r="E18" s="50">
        <f t="shared" si="1"/>
        <v>0</v>
      </c>
      <c r="F18" s="47">
        <f>SUMIFS('3.2 Bespoke Full Decisions'!I:I,'3.2 Bespoke Full Decisions'!$G:$G,'2.3 Bespoke Categories'!$D18)</f>
        <v>0</v>
      </c>
      <c r="G18" s="51">
        <f t="shared" si="2"/>
        <v>0</v>
      </c>
      <c r="H18" s="51">
        <f t="shared" si="3"/>
        <v>0</v>
      </c>
      <c r="I18" s="47">
        <f>SUMIFS('3.2 Bespoke Full Decisions'!L:L,'3.2 Bespoke Full Decisions'!$G:$G,'2.3 Bespoke Categories'!$D18)</f>
        <v>0</v>
      </c>
      <c r="J18" s="47">
        <f>SUMIFS('3.2 Bespoke Full Decisions'!M:M,'3.2 Bespoke Full Decisions'!$G:$G,'2.3 Bespoke Categories'!$D18)</f>
        <v>0</v>
      </c>
      <c r="K18" s="47">
        <f>SUMIFS('3.2 Bespoke Full Decisions'!N:N,'3.2 Bespoke Full Decisions'!$G:$G,'2.3 Bespoke Categories'!$D18)</f>
        <v>0</v>
      </c>
      <c r="L18" s="47">
        <f>SUMIFS('3.2 Bespoke Full Decisions'!O:O,'3.2 Bespoke Full Decisions'!$G:$G,'2.3 Bespoke Categories'!$D18)</f>
        <v>0</v>
      </c>
      <c r="M18" s="47">
        <f>SUMIFS('3.2 Bespoke Full Decisions'!P:P,'3.2 Bespoke Full Decisions'!$G:$G,'2.3 Bespoke Categories'!$D18)</f>
        <v>0</v>
      </c>
      <c r="N18" s="47">
        <f>SUMIFS('3.2 Bespoke Full Decisions'!Q:Q,'3.2 Bespoke Full Decisions'!$G:$G,'2.3 Bespoke Categories'!$D18)</f>
        <v>0</v>
      </c>
      <c r="O18" s="47">
        <f>SUMIFS('3.2 Bespoke Full Decisions'!R:R,'3.2 Bespoke Full Decisions'!$G:$G,'2.3 Bespoke Categories'!$D18)</f>
        <v>0</v>
      </c>
      <c r="P18" s="47">
        <f>SUMIFS('3.2 Bespoke Full Decisions'!S:S,'3.2 Bespoke Full Decisions'!$G:$G,'2.3 Bespoke Categories'!$D18)</f>
        <v>0</v>
      </c>
      <c r="Q18" s="47">
        <f>SUMIFS('3.2 Bespoke Full Decisions'!T:T,'3.2 Bespoke Full Decisions'!$G:$G,'2.3 Bespoke Categories'!$D18)</f>
        <v>0</v>
      </c>
      <c r="R18" s="47">
        <f>SUMIFS('3.2 Bespoke Full Decisions'!U:U,'3.2 Bespoke Full Decisions'!$G:$G,'2.3 Bespoke Categories'!$D18)</f>
        <v>0</v>
      </c>
      <c r="S18" s="47">
        <f>SUMIFS('3.2 Bespoke Full Decisions'!V:V,'3.2 Bespoke Full Decisions'!$G:$G,'2.3 Bespoke Categories'!$D18)</f>
        <v>0</v>
      </c>
    </row>
    <row r="19" spans="1:19">
      <c r="A19" s="1" t="s">
        <v>119</v>
      </c>
      <c r="B19" s="1" t="s">
        <v>126</v>
      </c>
      <c r="C19" s="1" t="s">
        <v>165</v>
      </c>
      <c r="D19" s="55" t="str">
        <f t="shared" si="0"/>
        <v>AC Circuit Cable, Cable 400kV, Material km</v>
      </c>
      <c r="E19" s="50">
        <f t="shared" si="1"/>
        <v>0</v>
      </c>
      <c r="F19" s="47">
        <f>SUMIFS('3.2 Bespoke Full Decisions'!I:I,'3.2 Bespoke Full Decisions'!$G:$G,'2.3 Bespoke Categories'!$D19)</f>
        <v>0</v>
      </c>
      <c r="G19" s="51">
        <f t="shared" si="2"/>
        <v>0</v>
      </c>
      <c r="H19" s="51">
        <f t="shared" si="3"/>
        <v>0</v>
      </c>
      <c r="I19" s="47">
        <f>SUMIFS('3.2 Bespoke Full Decisions'!L:L,'3.2 Bespoke Full Decisions'!$G:$G,'2.3 Bespoke Categories'!$D19)</f>
        <v>0</v>
      </c>
      <c r="J19" s="47">
        <f>SUMIFS('3.2 Bespoke Full Decisions'!M:M,'3.2 Bespoke Full Decisions'!$G:$G,'2.3 Bespoke Categories'!$D19)</f>
        <v>0</v>
      </c>
      <c r="K19" s="47">
        <f>SUMIFS('3.2 Bespoke Full Decisions'!N:N,'3.2 Bespoke Full Decisions'!$G:$G,'2.3 Bespoke Categories'!$D19)</f>
        <v>0</v>
      </c>
      <c r="L19" s="47">
        <f>SUMIFS('3.2 Bespoke Full Decisions'!O:O,'3.2 Bespoke Full Decisions'!$G:$G,'2.3 Bespoke Categories'!$D19)</f>
        <v>0</v>
      </c>
      <c r="M19" s="47">
        <f>SUMIFS('3.2 Bespoke Full Decisions'!P:P,'3.2 Bespoke Full Decisions'!$G:$G,'2.3 Bespoke Categories'!$D19)</f>
        <v>0</v>
      </c>
      <c r="N19" s="47">
        <f>SUMIFS('3.2 Bespoke Full Decisions'!Q:Q,'3.2 Bespoke Full Decisions'!$G:$G,'2.3 Bespoke Categories'!$D19)</f>
        <v>0</v>
      </c>
      <c r="O19" s="47">
        <f>SUMIFS('3.2 Bespoke Full Decisions'!R:R,'3.2 Bespoke Full Decisions'!$G:$G,'2.3 Bespoke Categories'!$D19)</f>
        <v>0</v>
      </c>
      <c r="P19" s="47">
        <f>SUMIFS('3.2 Bespoke Full Decisions'!S:S,'3.2 Bespoke Full Decisions'!$G:$G,'2.3 Bespoke Categories'!$D19)</f>
        <v>0</v>
      </c>
      <c r="Q19" s="47">
        <f>SUMIFS('3.2 Bespoke Full Decisions'!T:T,'3.2 Bespoke Full Decisions'!$G:$G,'2.3 Bespoke Categories'!$D19)</f>
        <v>0</v>
      </c>
      <c r="R19" s="47">
        <f>SUMIFS('3.2 Bespoke Full Decisions'!U:U,'3.2 Bespoke Full Decisions'!$G:$G,'2.3 Bespoke Categories'!$D19)</f>
        <v>0</v>
      </c>
      <c r="S19" s="47">
        <f>SUMIFS('3.2 Bespoke Full Decisions'!V:V,'3.2 Bespoke Full Decisions'!$G:$G,'2.3 Bespoke Categories'!$D19)</f>
        <v>0</v>
      </c>
    </row>
    <row r="20" spans="1:19">
      <c r="A20" s="1" t="s">
        <v>119</v>
      </c>
      <c r="B20" s="1" t="s">
        <v>126</v>
      </c>
      <c r="C20" s="3" t="s">
        <v>346</v>
      </c>
      <c r="D20" s="55" t="str">
        <f t="shared" si="0"/>
        <v>AC Circuit Cable, Cable 400kV, Routed km</v>
      </c>
      <c r="E20" s="50">
        <f t="shared" si="1"/>
        <v>0</v>
      </c>
      <c r="F20" s="47">
        <f>SUMIFS('3.2 Bespoke Full Decisions'!I:I,'3.2 Bespoke Full Decisions'!$G:$G,'2.3 Bespoke Categories'!$D20)</f>
        <v>0</v>
      </c>
      <c r="G20" s="51">
        <f t="shared" si="2"/>
        <v>0</v>
      </c>
      <c r="H20" s="51">
        <f t="shared" si="3"/>
        <v>0</v>
      </c>
      <c r="I20" s="47">
        <f>SUMIFS('3.2 Bespoke Full Decisions'!L:L,'3.2 Bespoke Full Decisions'!$G:$G,'2.3 Bespoke Categories'!$D20)</f>
        <v>0</v>
      </c>
      <c r="J20" s="47">
        <f>SUMIFS('3.2 Bespoke Full Decisions'!M:M,'3.2 Bespoke Full Decisions'!$G:$G,'2.3 Bespoke Categories'!$D20)</f>
        <v>0</v>
      </c>
      <c r="K20" s="47">
        <f>SUMIFS('3.2 Bespoke Full Decisions'!N:N,'3.2 Bespoke Full Decisions'!$G:$G,'2.3 Bespoke Categories'!$D20)</f>
        <v>0</v>
      </c>
      <c r="L20" s="47">
        <f>SUMIFS('3.2 Bespoke Full Decisions'!O:O,'3.2 Bespoke Full Decisions'!$G:$G,'2.3 Bespoke Categories'!$D20)</f>
        <v>0</v>
      </c>
      <c r="M20" s="47">
        <f>SUMIFS('3.2 Bespoke Full Decisions'!P:P,'3.2 Bespoke Full Decisions'!$G:$G,'2.3 Bespoke Categories'!$D20)</f>
        <v>0</v>
      </c>
      <c r="N20" s="47">
        <f>SUMIFS('3.2 Bespoke Full Decisions'!Q:Q,'3.2 Bespoke Full Decisions'!$G:$G,'2.3 Bespoke Categories'!$D20)</f>
        <v>0</v>
      </c>
      <c r="O20" s="47">
        <f>SUMIFS('3.2 Bespoke Full Decisions'!R:R,'3.2 Bespoke Full Decisions'!$G:$G,'2.3 Bespoke Categories'!$D20)</f>
        <v>0</v>
      </c>
      <c r="P20" s="47">
        <f>SUMIFS('3.2 Bespoke Full Decisions'!S:S,'3.2 Bespoke Full Decisions'!$G:$G,'2.3 Bespoke Categories'!$D20)</f>
        <v>0</v>
      </c>
      <c r="Q20" s="47">
        <f>SUMIFS('3.2 Bespoke Full Decisions'!T:T,'3.2 Bespoke Full Decisions'!$G:$G,'2.3 Bespoke Categories'!$D20)</f>
        <v>0</v>
      </c>
      <c r="R20" s="47">
        <f>SUMIFS('3.2 Bespoke Full Decisions'!U:U,'3.2 Bespoke Full Decisions'!$G:$G,'2.3 Bespoke Categories'!$D20)</f>
        <v>0</v>
      </c>
      <c r="S20" s="47">
        <f>SUMIFS('3.2 Bespoke Full Decisions'!V:V,'3.2 Bespoke Full Decisions'!$G:$G,'2.3 Bespoke Categories'!$D20)</f>
        <v>0</v>
      </c>
    </row>
    <row r="21" spans="1:19">
      <c r="A21" s="1" t="s">
        <v>119</v>
      </c>
      <c r="B21" s="1" t="s">
        <v>127</v>
      </c>
      <c r="C21" s="3" t="s">
        <v>340</v>
      </c>
      <c r="D21" s="55" t="str">
        <f t="shared" si="0"/>
        <v>AC Circuit Cable, Cable kV Unknown, Circuit km</v>
      </c>
      <c r="E21" s="50">
        <f t="shared" si="1"/>
        <v>0</v>
      </c>
      <c r="F21" s="47">
        <f>SUMIFS('3.2 Bespoke Full Decisions'!I:I,'3.2 Bespoke Full Decisions'!$G:$G,'2.3 Bespoke Categories'!$D21)</f>
        <v>0</v>
      </c>
      <c r="G21" s="51">
        <f t="shared" si="2"/>
        <v>0</v>
      </c>
      <c r="H21" s="51">
        <f t="shared" si="3"/>
        <v>0</v>
      </c>
      <c r="I21" s="47">
        <f>SUMIFS('3.2 Bespoke Full Decisions'!L:L,'3.2 Bespoke Full Decisions'!$G:$G,'2.3 Bespoke Categories'!$D21)</f>
        <v>0</v>
      </c>
      <c r="J21" s="47">
        <f>SUMIFS('3.2 Bespoke Full Decisions'!M:M,'3.2 Bespoke Full Decisions'!$G:$G,'2.3 Bespoke Categories'!$D21)</f>
        <v>0</v>
      </c>
      <c r="K21" s="47">
        <f>SUMIFS('3.2 Bespoke Full Decisions'!N:N,'3.2 Bespoke Full Decisions'!$G:$G,'2.3 Bespoke Categories'!$D21)</f>
        <v>0</v>
      </c>
      <c r="L21" s="47">
        <f>SUMIFS('3.2 Bespoke Full Decisions'!O:O,'3.2 Bespoke Full Decisions'!$G:$G,'2.3 Bespoke Categories'!$D21)</f>
        <v>0</v>
      </c>
      <c r="M21" s="47">
        <f>SUMIFS('3.2 Bespoke Full Decisions'!P:P,'3.2 Bespoke Full Decisions'!$G:$G,'2.3 Bespoke Categories'!$D21)</f>
        <v>0</v>
      </c>
      <c r="N21" s="47">
        <f>SUMIFS('3.2 Bespoke Full Decisions'!Q:Q,'3.2 Bespoke Full Decisions'!$G:$G,'2.3 Bespoke Categories'!$D21)</f>
        <v>0</v>
      </c>
      <c r="O21" s="47">
        <f>SUMIFS('3.2 Bespoke Full Decisions'!R:R,'3.2 Bespoke Full Decisions'!$G:$G,'2.3 Bespoke Categories'!$D21)</f>
        <v>0</v>
      </c>
      <c r="P21" s="47">
        <f>SUMIFS('3.2 Bespoke Full Decisions'!S:S,'3.2 Bespoke Full Decisions'!$G:$G,'2.3 Bespoke Categories'!$D21)</f>
        <v>0</v>
      </c>
      <c r="Q21" s="47">
        <f>SUMIFS('3.2 Bespoke Full Decisions'!T:T,'3.2 Bespoke Full Decisions'!$G:$G,'2.3 Bespoke Categories'!$D21)</f>
        <v>0</v>
      </c>
      <c r="R21" s="47">
        <f>SUMIFS('3.2 Bespoke Full Decisions'!U:U,'3.2 Bespoke Full Decisions'!$G:$G,'2.3 Bespoke Categories'!$D21)</f>
        <v>0</v>
      </c>
      <c r="S21" s="47">
        <f>SUMIFS('3.2 Bespoke Full Decisions'!V:V,'3.2 Bespoke Full Decisions'!$G:$G,'2.3 Bespoke Categories'!$D21)</f>
        <v>0</v>
      </c>
    </row>
    <row r="22" spans="1:19">
      <c r="A22" s="1" t="s">
        <v>119</v>
      </c>
      <c r="B22" s="1" t="s">
        <v>127</v>
      </c>
      <c r="C22" s="1" t="s">
        <v>165</v>
      </c>
      <c r="D22" s="55" t="str">
        <f t="shared" si="0"/>
        <v>AC Circuit Cable, Cable kV Unknown, Material km</v>
      </c>
      <c r="E22" s="50">
        <f t="shared" si="1"/>
        <v>0</v>
      </c>
      <c r="F22" s="47">
        <f>SUMIFS('3.2 Bespoke Full Decisions'!I:I,'3.2 Bespoke Full Decisions'!$G:$G,'2.3 Bespoke Categories'!$D22)</f>
        <v>0</v>
      </c>
      <c r="G22" s="51">
        <f t="shared" si="2"/>
        <v>0</v>
      </c>
      <c r="H22" s="51">
        <f t="shared" si="3"/>
        <v>0</v>
      </c>
      <c r="I22" s="47">
        <f>SUMIFS('3.2 Bespoke Full Decisions'!L:L,'3.2 Bespoke Full Decisions'!$G:$G,'2.3 Bespoke Categories'!$D22)</f>
        <v>0</v>
      </c>
      <c r="J22" s="47">
        <f>SUMIFS('3.2 Bespoke Full Decisions'!M:M,'3.2 Bespoke Full Decisions'!$G:$G,'2.3 Bespoke Categories'!$D22)</f>
        <v>0</v>
      </c>
      <c r="K22" s="47">
        <f>SUMIFS('3.2 Bespoke Full Decisions'!N:N,'3.2 Bespoke Full Decisions'!$G:$G,'2.3 Bespoke Categories'!$D22)</f>
        <v>0</v>
      </c>
      <c r="L22" s="47">
        <f>SUMIFS('3.2 Bespoke Full Decisions'!O:O,'3.2 Bespoke Full Decisions'!$G:$G,'2.3 Bespoke Categories'!$D22)</f>
        <v>0</v>
      </c>
      <c r="M22" s="47">
        <f>SUMIFS('3.2 Bespoke Full Decisions'!P:P,'3.2 Bespoke Full Decisions'!$G:$G,'2.3 Bespoke Categories'!$D22)</f>
        <v>0</v>
      </c>
      <c r="N22" s="47">
        <f>SUMIFS('3.2 Bespoke Full Decisions'!Q:Q,'3.2 Bespoke Full Decisions'!$G:$G,'2.3 Bespoke Categories'!$D22)</f>
        <v>0</v>
      </c>
      <c r="O22" s="47">
        <f>SUMIFS('3.2 Bespoke Full Decisions'!R:R,'3.2 Bespoke Full Decisions'!$G:$G,'2.3 Bespoke Categories'!$D22)</f>
        <v>0</v>
      </c>
      <c r="P22" s="47">
        <f>SUMIFS('3.2 Bespoke Full Decisions'!S:S,'3.2 Bespoke Full Decisions'!$G:$G,'2.3 Bespoke Categories'!$D22)</f>
        <v>0</v>
      </c>
      <c r="Q22" s="47">
        <f>SUMIFS('3.2 Bespoke Full Decisions'!T:T,'3.2 Bespoke Full Decisions'!$G:$G,'2.3 Bespoke Categories'!$D22)</f>
        <v>0</v>
      </c>
      <c r="R22" s="47">
        <f>SUMIFS('3.2 Bespoke Full Decisions'!U:U,'3.2 Bespoke Full Decisions'!$G:$G,'2.3 Bespoke Categories'!$D22)</f>
        <v>0</v>
      </c>
      <c r="S22" s="47">
        <f>SUMIFS('3.2 Bespoke Full Decisions'!V:V,'3.2 Bespoke Full Decisions'!$G:$G,'2.3 Bespoke Categories'!$D22)</f>
        <v>0</v>
      </c>
    </row>
    <row r="23" spans="1:19">
      <c r="A23" s="1" t="s">
        <v>119</v>
      </c>
      <c r="B23" s="1" t="s">
        <v>127</v>
      </c>
      <c r="C23" s="3" t="s">
        <v>346</v>
      </c>
      <c r="D23" s="55" t="str">
        <f t="shared" si="0"/>
        <v>AC Circuit Cable, Cable kV Unknown, Routed km</v>
      </c>
      <c r="E23" s="50">
        <f t="shared" si="1"/>
        <v>0</v>
      </c>
      <c r="F23" s="47">
        <f>SUMIFS('3.2 Bespoke Full Decisions'!I:I,'3.2 Bespoke Full Decisions'!$G:$G,'2.3 Bespoke Categories'!$D23)</f>
        <v>0</v>
      </c>
      <c r="G23" s="51">
        <f t="shared" si="2"/>
        <v>0</v>
      </c>
      <c r="H23" s="51">
        <f t="shared" si="3"/>
        <v>0</v>
      </c>
      <c r="I23" s="47">
        <f>SUMIFS('3.2 Bespoke Full Decisions'!L:L,'3.2 Bespoke Full Decisions'!$G:$G,'2.3 Bespoke Categories'!$D23)</f>
        <v>0</v>
      </c>
      <c r="J23" s="47">
        <f>SUMIFS('3.2 Bespoke Full Decisions'!M:M,'3.2 Bespoke Full Decisions'!$G:$G,'2.3 Bespoke Categories'!$D23)</f>
        <v>0</v>
      </c>
      <c r="K23" s="47">
        <f>SUMIFS('3.2 Bespoke Full Decisions'!N:N,'3.2 Bespoke Full Decisions'!$G:$G,'2.3 Bespoke Categories'!$D23)</f>
        <v>0</v>
      </c>
      <c r="L23" s="47">
        <f>SUMIFS('3.2 Bespoke Full Decisions'!O:O,'3.2 Bespoke Full Decisions'!$G:$G,'2.3 Bespoke Categories'!$D23)</f>
        <v>0</v>
      </c>
      <c r="M23" s="47">
        <f>SUMIFS('3.2 Bespoke Full Decisions'!P:P,'3.2 Bespoke Full Decisions'!$G:$G,'2.3 Bespoke Categories'!$D23)</f>
        <v>0</v>
      </c>
      <c r="N23" s="47">
        <f>SUMIFS('3.2 Bespoke Full Decisions'!Q:Q,'3.2 Bespoke Full Decisions'!$G:$G,'2.3 Bespoke Categories'!$D23)</f>
        <v>0</v>
      </c>
      <c r="O23" s="47">
        <f>SUMIFS('3.2 Bespoke Full Decisions'!R:R,'3.2 Bespoke Full Decisions'!$G:$G,'2.3 Bespoke Categories'!$D23)</f>
        <v>0</v>
      </c>
      <c r="P23" s="47">
        <f>SUMIFS('3.2 Bespoke Full Decisions'!S:S,'3.2 Bespoke Full Decisions'!$G:$G,'2.3 Bespoke Categories'!$D23)</f>
        <v>0</v>
      </c>
      <c r="Q23" s="47">
        <f>SUMIFS('3.2 Bespoke Full Decisions'!T:T,'3.2 Bespoke Full Decisions'!$G:$G,'2.3 Bespoke Categories'!$D23)</f>
        <v>0</v>
      </c>
      <c r="R23" s="47">
        <f>SUMIFS('3.2 Bespoke Full Decisions'!U:U,'3.2 Bespoke Full Decisions'!$G:$G,'2.3 Bespoke Categories'!$D23)</f>
        <v>0</v>
      </c>
      <c r="S23" s="47">
        <f>SUMIFS('3.2 Bespoke Full Decisions'!V:V,'3.2 Bespoke Full Decisions'!$G:$G,'2.3 Bespoke Categories'!$D23)</f>
        <v>0</v>
      </c>
    </row>
    <row r="24" spans="1:19">
      <c r="A24" s="1" t="s">
        <v>119</v>
      </c>
      <c r="B24" s="1" t="s">
        <v>128</v>
      </c>
      <c r="C24" s="3" t="s">
        <v>340</v>
      </c>
      <c r="D24" s="55" t="str">
        <f t="shared" si="0"/>
        <v>AC Circuit Cable, Submarine Cable, Circuit km</v>
      </c>
      <c r="E24" s="50">
        <f t="shared" si="1"/>
        <v>0</v>
      </c>
      <c r="F24" s="47">
        <f>SUMIFS('3.2 Bespoke Full Decisions'!I:I,'3.2 Bespoke Full Decisions'!$G:$G,'2.3 Bespoke Categories'!$D24)</f>
        <v>0</v>
      </c>
      <c r="G24" s="51">
        <f t="shared" si="2"/>
        <v>0</v>
      </c>
      <c r="H24" s="51">
        <f t="shared" si="3"/>
        <v>0</v>
      </c>
      <c r="I24" s="47">
        <f>SUMIFS('3.2 Bespoke Full Decisions'!L:L,'3.2 Bespoke Full Decisions'!$G:$G,'2.3 Bespoke Categories'!$D24)</f>
        <v>0</v>
      </c>
      <c r="J24" s="47">
        <f>SUMIFS('3.2 Bespoke Full Decisions'!M:M,'3.2 Bespoke Full Decisions'!$G:$G,'2.3 Bespoke Categories'!$D24)</f>
        <v>0</v>
      </c>
      <c r="K24" s="47">
        <f>SUMIFS('3.2 Bespoke Full Decisions'!N:N,'3.2 Bespoke Full Decisions'!$G:$G,'2.3 Bespoke Categories'!$D24)</f>
        <v>0</v>
      </c>
      <c r="L24" s="47">
        <f>SUMIFS('3.2 Bespoke Full Decisions'!O:O,'3.2 Bespoke Full Decisions'!$G:$G,'2.3 Bespoke Categories'!$D24)</f>
        <v>0</v>
      </c>
      <c r="M24" s="47">
        <f>SUMIFS('3.2 Bespoke Full Decisions'!P:P,'3.2 Bespoke Full Decisions'!$G:$G,'2.3 Bespoke Categories'!$D24)</f>
        <v>0</v>
      </c>
      <c r="N24" s="47">
        <f>SUMIFS('3.2 Bespoke Full Decisions'!Q:Q,'3.2 Bespoke Full Decisions'!$G:$G,'2.3 Bespoke Categories'!$D24)</f>
        <v>0</v>
      </c>
      <c r="O24" s="47">
        <f>SUMIFS('3.2 Bespoke Full Decisions'!R:R,'3.2 Bespoke Full Decisions'!$G:$G,'2.3 Bespoke Categories'!$D24)</f>
        <v>0</v>
      </c>
      <c r="P24" s="47">
        <f>SUMIFS('3.2 Bespoke Full Decisions'!S:S,'3.2 Bespoke Full Decisions'!$G:$G,'2.3 Bespoke Categories'!$D24)</f>
        <v>0</v>
      </c>
      <c r="Q24" s="47">
        <f>SUMIFS('3.2 Bespoke Full Decisions'!T:T,'3.2 Bespoke Full Decisions'!$G:$G,'2.3 Bespoke Categories'!$D24)</f>
        <v>0</v>
      </c>
      <c r="R24" s="47">
        <f>SUMIFS('3.2 Bespoke Full Decisions'!U:U,'3.2 Bespoke Full Decisions'!$G:$G,'2.3 Bespoke Categories'!$D24)</f>
        <v>0</v>
      </c>
      <c r="S24" s="47">
        <f>SUMIFS('3.2 Bespoke Full Decisions'!V:V,'3.2 Bespoke Full Decisions'!$G:$G,'2.3 Bespoke Categories'!$D24)</f>
        <v>0</v>
      </c>
    </row>
    <row r="25" spans="1:19">
      <c r="A25" s="1" t="s">
        <v>119</v>
      </c>
      <c r="B25" s="1" t="s">
        <v>128</v>
      </c>
      <c r="C25" s="1" t="s">
        <v>165</v>
      </c>
      <c r="D25" s="55" t="str">
        <f t="shared" si="0"/>
        <v>AC Circuit Cable, Submarine Cable, Material km</v>
      </c>
      <c r="E25" s="50">
        <f t="shared" si="1"/>
        <v>0</v>
      </c>
      <c r="F25" s="47">
        <f>SUMIFS('3.2 Bespoke Full Decisions'!I:I,'3.2 Bespoke Full Decisions'!$G:$G,'2.3 Bespoke Categories'!$D25)</f>
        <v>0</v>
      </c>
      <c r="G25" s="51">
        <f t="shared" si="2"/>
        <v>0</v>
      </c>
      <c r="H25" s="51">
        <f t="shared" si="3"/>
        <v>0</v>
      </c>
      <c r="I25" s="47">
        <f>SUMIFS('3.2 Bespoke Full Decisions'!L:L,'3.2 Bespoke Full Decisions'!$G:$G,'2.3 Bespoke Categories'!$D25)</f>
        <v>0</v>
      </c>
      <c r="J25" s="47">
        <f>SUMIFS('3.2 Bespoke Full Decisions'!M:M,'3.2 Bespoke Full Decisions'!$G:$G,'2.3 Bespoke Categories'!$D25)</f>
        <v>0</v>
      </c>
      <c r="K25" s="47">
        <f>SUMIFS('3.2 Bespoke Full Decisions'!N:N,'3.2 Bespoke Full Decisions'!$G:$G,'2.3 Bespoke Categories'!$D25)</f>
        <v>0</v>
      </c>
      <c r="L25" s="47">
        <f>SUMIFS('3.2 Bespoke Full Decisions'!O:O,'3.2 Bespoke Full Decisions'!$G:$G,'2.3 Bespoke Categories'!$D25)</f>
        <v>0</v>
      </c>
      <c r="M25" s="47">
        <f>SUMIFS('3.2 Bespoke Full Decisions'!P:P,'3.2 Bespoke Full Decisions'!$G:$G,'2.3 Bespoke Categories'!$D25)</f>
        <v>0</v>
      </c>
      <c r="N25" s="47">
        <f>SUMIFS('3.2 Bespoke Full Decisions'!Q:Q,'3.2 Bespoke Full Decisions'!$G:$G,'2.3 Bespoke Categories'!$D25)</f>
        <v>0</v>
      </c>
      <c r="O25" s="47">
        <f>SUMIFS('3.2 Bespoke Full Decisions'!R:R,'3.2 Bespoke Full Decisions'!$G:$G,'2.3 Bespoke Categories'!$D25)</f>
        <v>0</v>
      </c>
      <c r="P25" s="47">
        <f>SUMIFS('3.2 Bespoke Full Decisions'!S:S,'3.2 Bespoke Full Decisions'!$G:$G,'2.3 Bespoke Categories'!$D25)</f>
        <v>0</v>
      </c>
      <c r="Q25" s="47">
        <f>SUMIFS('3.2 Bespoke Full Decisions'!T:T,'3.2 Bespoke Full Decisions'!$G:$G,'2.3 Bespoke Categories'!$D25)</f>
        <v>0</v>
      </c>
      <c r="R25" s="47">
        <f>SUMIFS('3.2 Bespoke Full Decisions'!U:U,'3.2 Bespoke Full Decisions'!$G:$G,'2.3 Bespoke Categories'!$D25)</f>
        <v>0</v>
      </c>
      <c r="S25" s="47">
        <f>SUMIFS('3.2 Bespoke Full Decisions'!V:V,'3.2 Bespoke Full Decisions'!$G:$G,'2.3 Bespoke Categories'!$D25)</f>
        <v>0</v>
      </c>
    </row>
    <row r="26" spans="1:19">
      <c r="A26" s="1" t="s">
        <v>119</v>
      </c>
      <c r="B26" s="1" t="s">
        <v>128</v>
      </c>
      <c r="C26" s="3" t="s">
        <v>346</v>
      </c>
      <c r="D26" s="55" t="str">
        <f t="shared" si="0"/>
        <v>AC Circuit Cable, Submarine Cable, Routed km</v>
      </c>
      <c r="E26" s="50">
        <f t="shared" si="1"/>
        <v>0</v>
      </c>
      <c r="F26" s="47">
        <f>SUMIFS('3.2 Bespoke Full Decisions'!I:I,'3.2 Bespoke Full Decisions'!$G:$G,'2.3 Bespoke Categories'!$D26)</f>
        <v>0</v>
      </c>
      <c r="G26" s="51">
        <f t="shared" si="2"/>
        <v>0</v>
      </c>
      <c r="H26" s="51">
        <f t="shared" si="3"/>
        <v>0</v>
      </c>
      <c r="I26" s="47">
        <f>SUMIFS('3.2 Bespoke Full Decisions'!L:L,'3.2 Bespoke Full Decisions'!$G:$G,'2.3 Bespoke Categories'!$D26)</f>
        <v>0</v>
      </c>
      <c r="J26" s="47">
        <f>SUMIFS('3.2 Bespoke Full Decisions'!M:M,'3.2 Bespoke Full Decisions'!$G:$G,'2.3 Bespoke Categories'!$D26)</f>
        <v>0</v>
      </c>
      <c r="K26" s="47">
        <f>SUMIFS('3.2 Bespoke Full Decisions'!N:N,'3.2 Bespoke Full Decisions'!$G:$G,'2.3 Bespoke Categories'!$D26)</f>
        <v>0</v>
      </c>
      <c r="L26" s="47">
        <f>SUMIFS('3.2 Bespoke Full Decisions'!O:O,'3.2 Bespoke Full Decisions'!$G:$G,'2.3 Bespoke Categories'!$D26)</f>
        <v>0</v>
      </c>
      <c r="M26" s="47">
        <f>SUMIFS('3.2 Bespoke Full Decisions'!P:P,'3.2 Bespoke Full Decisions'!$G:$G,'2.3 Bespoke Categories'!$D26)</f>
        <v>0</v>
      </c>
      <c r="N26" s="47">
        <f>SUMIFS('3.2 Bespoke Full Decisions'!Q:Q,'3.2 Bespoke Full Decisions'!$G:$G,'2.3 Bespoke Categories'!$D26)</f>
        <v>0</v>
      </c>
      <c r="O26" s="47">
        <f>SUMIFS('3.2 Bespoke Full Decisions'!R:R,'3.2 Bespoke Full Decisions'!$G:$G,'2.3 Bespoke Categories'!$D26)</f>
        <v>0</v>
      </c>
      <c r="P26" s="47">
        <f>SUMIFS('3.2 Bespoke Full Decisions'!S:S,'3.2 Bespoke Full Decisions'!$G:$G,'2.3 Bespoke Categories'!$D26)</f>
        <v>0</v>
      </c>
      <c r="Q26" s="47">
        <f>SUMIFS('3.2 Bespoke Full Decisions'!T:T,'3.2 Bespoke Full Decisions'!$G:$G,'2.3 Bespoke Categories'!$D26)</f>
        <v>0</v>
      </c>
      <c r="R26" s="47">
        <f>SUMIFS('3.2 Bespoke Full Decisions'!U:U,'3.2 Bespoke Full Decisions'!$G:$G,'2.3 Bespoke Categories'!$D26)</f>
        <v>0</v>
      </c>
      <c r="S26" s="47">
        <f>SUMIFS('3.2 Bespoke Full Decisions'!V:V,'3.2 Bespoke Full Decisions'!$G:$G,'2.3 Bespoke Categories'!$D26)</f>
        <v>0</v>
      </c>
    </row>
    <row r="27" spans="1:19">
      <c r="A27" s="1" t="s">
        <v>129</v>
      </c>
      <c r="B27" s="1" t="s">
        <v>130</v>
      </c>
      <c r="C27" s="3" t="s">
        <v>131</v>
      </c>
      <c r="D27" s="55" t="str">
        <f t="shared" si="0"/>
        <v>AIS Switchgear (Incl. Circuit Breakers), AIS Bays &lt;=33kV, Each</v>
      </c>
      <c r="E27" s="50">
        <f t="shared" si="1"/>
        <v>0</v>
      </c>
      <c r="F27" s="47">
        <f>SUMIFS('3.2 Bespoke Full Decisions'!I:I,'3.2 Bespoke Full Decisions'!$G:$G,'2.3 Bespoke Categories'!$D27)</f>
        <v>0</v>
      </c>
      <c r="G27" s="51">
        <f t="shared" si="2"/>
        <v>0</v>
      </c>
      <c r="H27" s="51">
        <f t="shared" si="3"/>
        <v>0</v>
      </c>
      <c r="I27" s="47">
        <f>SUMIFS('3.2 Bespoke Full Decisions'!L:L,'3.2 Bespoke Full Decisions'!$G:$G,'2.3 Bespoke Categories'!$D27)</f>
        <v>0</v>
      </c>
      <c r="J27" s="47">
        <f>SUMIFS('3.2 Bespoke Full Decisions'!M:M,'3.2 Bespoke Full Decisions'!$G:$G,'2.3 Bespoke Categories'!$D27)</f>
        <v>0</v>
      </c>
      <c r="K27" s="47">
        <f>SUMIFS('3.2 Bespoke Full Decisions'!N:N,'3.2 Bespoke Full Decisions'!$G:$G,'2.3 Bespoke Categories'!$D27)</f>
        <v>0</v>
      </c>
      <c r="L27" s="47">
        <f>SUMIFS('3.2 Bespoke Full Decisions'!O:O,'3.2 Bespoke Full Decisions'!$G:$G,'2.3 Bespoke Categories'!$D27)</f>
        <v>0</v>
      </c>
      <c r="M27" s="47">
        <f>SUMIFS('3.2 Bespoke Full Decisions'!P:P,'3.2 Bespoke Full Decisions'!$G:$G,'2.3 Bespoke Categories'!$D27)</f>
        <v>0</v>
      </c>
      <c r="N27" s="47">
        <f>SUMIFS('3.2 Bespoke Full Decisions'!Q:Q,'3.2 Bespoke Full Decisions'!$G:$G,'2.3 Bespoke Categories'!$D27)</f>
        <v>0</v>
      </c>
      <c r="O27" s="47">
        <f>SUMIFS('3.2 Bespoke Full Decisions'!R:R,'3.2 Bespoke Full Decisions'!$G:$G,'2.3 Bespoke Categories'!$D27)</f>
        <v>0</v>
      </c>
      <c r="P27" s="47">
        <f>SUMIFS('3.2 Bespoke Full Decisions'!S:S,'3.2 Bespoke Full Decisions'!$G:$G,'2.3 Bespoke Categories'!$D27)</f>
        <v>0</v>
      </c>
      <c r="Q27" s="47">
        <f>SUMIFS('3.2 Bespoke Full Decisions'!T:T,'3.2 Bespoke Full Decisions'!$G:$G,'2.3 Bespoke Categories'!$D27)</f>
        <v>0</v>
      </c>
      <c r="R27" s="47">
        <f>SUMIFS('3.2 Bespoke Full Decisions'!U:U,'3.2 Bespoke Full Decisions'!$G:$G,'2.3 Bespoke Categories'!$D27)</f>
        <v>0</v>
      </c>
      <c r="S27" s="47">
        <f>SUMIFS('3.2 Bespoke Full Decisions'!V:V,'3.2 Bespoke Full Decisions'!$G:$G,'2.3 Bespoke Categories'!$D27)</f>
        <v>0</v>
      </c>
    </row>
    <row r="28" spans="1:19">
      <c r="A28" s="1" t="s">
        <v>129</v>
      </c>
      <c r="B28" s="1" t="s">
        <v>132</v>
      </c>
      <c r="C28" s="1" t="s">
        <v>131</v>
      </c>
      <c r="D28" s="55" t="str">
        <f t="shared" si="0"/>
        <v>AIS Switchgear (Incl. Circuit Breakers), AIS Bays 132kV, Each</v>
      </c>
      <c r="E28" s="50">
        <f t="shared" si="1"/>
        <v>0</v>
      </c>
      <c r="F28" s="47">
        <f>SUMIFS('3.2 Bespoke Full Decisions'!I:I,'3.2 Bespoke Full Decisions'!$G:$G,'2.3 Bespoke Categories'!$D28)</f>
        <v>0</v>
      </c>
      <c r="G28" s="51">
        <f t="shared" si="2"/>
        <v>0</v>
      </c>
      <c r="H28" s="51">
        <f t="shared" si="3"/>
        <v>0</v>
      </c>
      <c r="I28" s="47">
        <f>SUMIFS('3.2 Bespoke Full Decisions'!L:L,'3.2 Bespoke Full Decisions'!$G:$G,'2.3 Bespoke Categories'!$D28)</f>
        <v>0</v>
      </c>
      <c r="J28" s="47">
        <f>SUMIFS('3.2 Bespoke Full Decisions'!M:M,'3.2 Bespoke Full Decisions'!$G:$G,'2.3 Bespoke Categories'!$D28)</f>
        <v>0</v>
      </c>
      <c r="K28" s="47">
        <f>SUMIFS('3.2 Bespoke Full Decisions'!N:N,'3.2 Bespoke Full Decisions'!$G:$G,'2.3 Bespoke Categories'!$D28)</f>
        <v>0</v>
      </c>
      <c r="L28" s="47">
        <f>SUMIFS('3.2 Bespoke Full Decisions'!O:O,'3.2 Bespoke Full Decisions'!$G:$G,'2.3 Bespoke Categories'!$D28)</f>
        <v>0</v>
      </c>
      <c r="M28" s="47">
        <f>SUMIFS('3.2 Bespoke Full Decisions'!P:P,'3.2 Bespoke Full Decisions'!$G:$G,'2.3 Bespoke Categories'!$D28)</f>
        <v>0</v>
      </c>
      <c r="N28" s="47">
        <f>SUMIFS('3.2 Bespoke Full Decisions'!Q:Q,'3.2 Bespoke Full Decisions'!$G:$G,'2.3 Bespoke Categories'!$D28)</f>
        <v>0</v>
      </c>
      <c r="O28" s="47">
        <f>SUMIFS('3.2 Bespoke Full Decisions'!R:R,'3.2 Bespoke Full Decisions'!$G:$G,'2.3 Bespoke Categories'!$D28)</f>
        <v>0</v>
      </c>
      <c r="P28" s="47">
        <f>SUMIFS('3.2 Bespoke Full Decisions'!S:S,'3.2 Bespoke Full Decisions'!$G:$G,'2.3 Bespoke Categories'!$D28)</f>
        <v>0</v>
      </c>
      <c r="Q28" s="47">
        <f>SUMIFS('3.2 Bespoke Full Decisions'!T:T,'3.2 Bespoke Full Decisions'!$G:$G,'2.3 Bespoke Categories'!$D28)</f>
        <v>0</v>
      </c>
      <c r="R28" s="47">
        <f>SUMIFS('3.2 Bespoke Full Decisions'!U:U,'3.2 Bespoke Full Decisions'!$G:$G,'2.3 Bespoke Categories'!$D28)</f>
        <v>0</v>
      </c>
      <c r="S28" s="47">
        <f>SUMIFS('3.2 Bespoke Full Decisions'!V:V,'3.2 Bespoke Full Decisions'!$G:$G,'2.3 Bespoke Categories'!$D28)</f>
        <v>0</v>
      </c>
    </row>
    <row r="29" spans="1:19">
      <c r="A29" s="1" t="s">
        <v>129</v>
      </c>
      <c r="B29" s="1" t="s">
        <v>133</v>
      </c>
      <c r="C29" s="3" t="s">
        <v>131</v>
      </c>
      <c r="D29" s="55" t="str">
        <f t="shared" si="0"/>
        <v>AIS Switchgear (Incl. Circuit Breakers), AIS Bays 275kV, Each</v>
      </c>
      <c r="E29" s="50">
        <f t="shared" si="1"/>
        <v>0</v>
      </c>
      <c r="F29" s="47">
        <f>SUMIFS('3.2 Bespoke Full Decisions'!I:I,'3.2 Bespoke Full Decisions'!$G:$G,'2.3 Bespoke Categories'!$D29)</f>
        <v>0</v>
      </c>
      <c r="G29" s="51">
        <f t="shared" si="2"/>
        <v>0</v>
      </c>
      <c r="H29" s="51">
        <f t="shared" si="3"/>
        <v>0</v>
      </c>
      <c r="I29" s="47">
        <f>SUMIFS('3.2 Bespoke Full Decisions'!L:L,'3.2 Bespoke Full Decisions'!$G:$G,'2.3 Bespoke Categories'!$D29)</f>
        <v>0</v>
      </c>
      <c r="J29" s="47">
        <f>SUMIFS('3.2 Bespoke Full Decisions'!M:M,'3.2 Bespoke Full Decisions'!$G:$G,'2.3 Bespoke Categories'!$D29)</f>
        <v>0</v>
      </c>
      <c r="K29" s="47">
        <f>SUMIFS('3.2 Bespoke Full Decisions'!N:N,'3.2 Bespoke Full Decisions'!$G:$G,'2.3 Bespoke Categories'!$D29)</f>
        <v>0</v>
      </c>
      <c r="L29" s="47">
        <f>SUMIFS('3.2 Bespoke Full Decisions'!O:O,'3.2 Bespoke Full Decisions'!$G:$G,'2.3 Bespoke Categories'!$D29)</f>
        <v>0</v>
      </c>
      <c r="M29" s="47">
        <f>SUMIFS('3.2 Bespoke Full Decisions'!P:P,'3.2 Bespoke Full Decisions'!$G:$G,'2.3 Bespoke Categories'!$D29)</f>
        <v>0</v>
      </c>
      <c r="N29" s="47">
        <f>SUMIFS('3.2 Bespoke Full Decisions'!Q:Q,'3.2 Bespoke Full Decisions'!$G:$G,'2.3 Bespoke Categories'!$D29)</f>
        <v>0</v>
      </c>
      <c r="O29" s="47">
        <f>SUMIFS('3.2 Bespoke Full Decisions'!R:R,'3.2 Bespoke Full Decisions'!$G:$G,'2.3 Bespoke Categories'!$D29)</f>
        <v>0</v>
      </c>
      <c r="P29" s="47">
        <f>SUMIFS('3.2 Bespoke Full Decisions'!S:S,'3.2 Bespoke Full Decisions'!$G:$G,'2.3 Bespoke Categories'!$D29)</f>
        <v>0</v>
      </c>
      <c r="Q29" s="47">
        <f>SUMIFS('3.2 Bespoke Full Decisions'!T:T,'3.2 Bespoke Full Decisions'!$G:$G,'2.3 Bespoke Categories'!$D29)</f>
        <v>0</v>
      </c>
      <c r="R29" s="47">
        <f>SUMIFS('3.2 Bespoke Full Decisions'!U:U,'3.2 Bespoke Full Decisions'!$G:$G,'2.3 Bespoke Categories'!$D29)</f>
        <v>0</v>
      </c>
      <c r="S29" s="47">
        <f>SUMIFS('3.2 Bespoke Full Decisions'!V:V,'3.2 Bespoke Full Decisions'!$G:$G,'2.3 Bespoke Categories'!$D29)</f>
        <v>0</v>
      </c>
    </row>
    <row r="30" spans="1:19">
      <c r="A30" s="1" t="s">
        <v>129</v>
      </c>
      <c r="B30" s="1" t="s">
        <v>134</v>
      </c>
      <c r="C30" s="1" t="s">
        <v>131</v>
      </c>
      <c r="D30" s="55" t="str">
        <f t="shared" si="0"/>
        <v>AIS Switchgear (Incl. Circuit Breakers), AIS Bays 400kV, Each</v>
      </c>
      <c r="E30" s="50">
        <f t="shared" si="1"/>
        <v>0</v>
      </c>
      <c r="F30" s="47">
        <f>SUMIFS('3.2 Bespoke Full Decisions'!I:I,'3.2 Bespoke Full Decisions'!$G:$G,'2.3 Bespoke Categories'!$D30)</f>
        <v>0</v>
      </c>
      <c r="G30" s="51">
        <f t="shared" si="2"/>
        <v>0</v>
      </c>
      <c r="H30" s="51">
        <f t="shared" si="3"/>
        <v>0</v>
      </c>
      <c r="I30" s="47">
        <f>SUMIFS('3.2 Bespoke Full Decisions'!L:L,'3.2 Bespoke Full Decisions'!$G:$G,'2.3 Bespoke Categories'!$D30)</f>
        <v>0</v>
      </c>
      <c r="J30" s="47">
        <f>SUMIFS('3.2 Bespoke Full Decisions'!M:M,'3.2 Bespoke Full Decisions'!$G:$G,'2.3 Bespoke Categories'!$D30)</f>
        <v>0</v>
      </c>
      <c r="K30" s="47">
        <f>SUMIFS('3.2 Bespoke Full Decisions'!N:N,'3.2 Bespoke Full Decisions'!$G:$G,'2.3 Bespoke Categories'!$D30)</f>
        <v>0</v>
      </c>
      <c r="L30" s="47">
        <f>SUMIFS('3.2 Bespoke Full Decisions'!O:O,'3.2 Bespoke Full Decisions'!$G:$G,'2.3 Bespoke Categories'!$D30)</f>
        <v>0</v>
      </c>
      <c r="M30" s="47">
        <f>SUMIFS('3.2 Bespoke Full Decisions'!P:P,'3.2 Bespoke Full Decisions'!$G:$G,'2.3 Bespoke Categories'!$D30)</f>
        <v>0</v>
      </c>
      <c r="N30" s="47">
        <f>SUMIFS('3.2 Bespoke Full Decisions'!Q:Q,'3.2 Bespoke Full Decisions'!$G:$G,'2.3 Bespoke Categories'!$D30)</f>
        <v>0</v>
      </c>
      <c r="O30" s="47">
        <f>SUMIFS('3.2 Bespoke Full Decisions'!R:R,'3.2 Bespoke Full Decisions'!$G:$G,'2.3 Bespoke Categories'!$D30)</f>
        <v>0</v>
      </c>
      <c r="P30" s="47">
        <f>SUMIFS('3.2 Bespoke Full Decisions'!S:S,'3.2 Bespoke Full Decisions'!$G:$G,'2.3 Bespoke Categories'!$D30)</f>
        <v>0</v>
      </c>
      <c r="Q30" s="47">
        <f>SUMIFS('3.2 Bespoke Full Decisions'!T:T,'3.2 Bespoke Full Decisions'!$G:$G,'2.3 Bespoke Categories'!$D30)</f>
        <v>0</v>
      </c>
      <c r="R30" s="47">
        <f>SUMIFS('3.2 Bespoke Full Decisions'!U:U,'3.2 Bespoke Full Decisions'!$G:$G,'2.3 Bespoke Categories'!$D30)</f>
        <v>0</v>
      </c>
      <c r="S30" s="47">
        <f>SUMIFS('3.2 Bespoke Full Decisions'!V:V,'3.2 Bespoke Full Decisions'!$G:$G,'2.3 Bespoke Categories'!$D30)</f>
        <v>0</v>
      </c>
    </row>
    <row r="31" spans="1:19">
      <c r="A31" s="1" t="s">
        <v>129</v>
      </c>
      <c r="B31" s="1" t="s">
        <v>135</v>
      </c>
      <c r="C31" s="1" t="s">
        <v>131</v>
      </c>
      <c r="D31" s="55" t="str">
        <f t="shared" si="0"/>
        <v>AIS Switchgear (Incl. Circuit Breakers), AIS Bays kV Unknown, Each</v>
      </c>
      <c r="E31" s="50">
        <f t="shared" si="1"/>
        <v>0</v>
      </c>
      <c r="F31" s="47">
        <f>SUMIFS('3.2 Bespoke Full Decisions'!I:I,'3.2 Bespoke Full Decisions'!$G:$G,'2.3 Bespoke Categories'!$D31)</f>
        <v>0</v>
      </c>
      <c r="G31" s="51">
        <f t="shared" si="2"/>
        <v>0</v>
      </c>
      <c r="H31" s="51">
        <f t="shared" si="3"/>
        <v>0</v>
      </c>
      <c r="I31" s="47">
        <f>SUMIFS('3.2 Bespoke Full Decisions'!L:L,'3.2 Bespoke Full Decisions'!$G:$G,'2.3 Bespoke Categories'!$D31)</f>
        <v>0</v>
      </c>
      <c r="J31" s="47">
        <f>SUMIFS('3.2 Bespoke Full Decisions'!M:M,'3.2 Bespoke Full Decisions'!$G:$G,'2.3 Bespoke Categories'!$D31)</f>
        <v>0</v>
      </c>
      <c r="K31" s="47">
        <f>SUMIFS('3.2 Bespoke Full Decisions'!N:N,'3.2 Bespoke Full Decisions'!$G:$G,'2.3 Bespoke Categories'!$D31)</f>
        <v>0</v>
      </c>
      <c r="L31" s="47">
        <f>SUMIFS('3.2 Bespoke Full Decisions'!O:O,'3.2 Bespoke Full Decisions'!$G:$G,'2.3 Bespoke Categories'!$D31)</f>
        <v>0</v>
      </c>
      <c r="M31" s="47">
        <f>SUMIFS('3.2 Bespoke Full Decisions'!P:P,'3.2 Bespoke Full Decisions'!$G:$G,'2.3 Bespoke Categories'!$D31)</f>
        <v>0</v>
      </c>
      <c r="N31" s="47">
        <f>SUMIFS('3.2 Bespoke Full Decisions'!Q:Q,'3.2 Bespoke Full Decisions'!$G:$G,'2.3 Bespoke Categories'!$D31)</f>
        <v>0</v>
      </c>
      <c r="O31" s="47">
        <f>SUMIFS('3.2 Bespoke Full Decisions'!R:R,'3.2 Bespoke Full Decisions'!$G:$G,'2.3 Bespoke Categories'!$D31)</f>
        <v>0</v>
      </c>
      <c r="P31" s="47">
        <f>SUMIFS('3.2 Bespoke Full Decisions'!S:S,'3.2 Bespoke Full Decisions'!$G:$G,'2.3 Bespoke Categories'!$D31)</f>
        <v>0</v>
      </c>
      <c r="Q31" s="47">
        <f>SUMIFS('3.2 Bespoke Full Decisions'!T:T,'3.2 Bespoke Full Decisions'!$G:$G,'2.3 Bespoke Categories'!$D31)</f>
        <v>0</v>
      </c>
      <c r="R31" s="47">
        <f>SUMIFS('3.2 Bespoke Full Decisions'!U:U,'3.2 Bespoke Full Decisions'!$G:$G,'2.3 Bespoke Categories'!$D31)</f>
        <v>0</v>
      </c>
      <c r="S31" s="47">
        <f>SUMIFS('3.2 Bespoke Full Decisions'!V:V,'3.2 Bespoke Full Decisions'!$G:$G,'2.3 Bespoke Categories'!$D31)</f>
        <v>0</v>
      </c>
    </row>
    <row r="32" spans="1:19">
      <c r="A32" s="1" t="s">
        <v>129</v>
      </c>
      <c r="B32" s="1" t="s">
        <v>136</v>
      </c>
      <c r="C32" s="1" t="s">
        <v>131</v>
      </c>
      <c r="D32" s="55" t="str">
        <f t="shared" si="0"/>
        <v>AIS Switchgear (Incl. Circuit Breakers), Circuit Breaker, Each</v>
      </c>
      <c r="E32" s="50">
        <f t="shared" si="1"/>
        <v>0</v>
      </c>
      <c r="F32" s="47">
        <f>SUMIFS('3.2 Bespoke Full Decisions'!I:I,'3.2 Bespoke Full Decisions'!$G:$G,'2.3 Bespoke Categories'!$D32)</f>
        <v>0</v>
      </c>
      <c r="G32" s="51">
        <f t="shared" si="2"/>
        <v>0</v>
      </c>
      <c r="H32" s="51">
        <f t="shared" si="3"/>
        <v>0</v>
      </c>
      <c r="I32" s="47">
        <f>SUMIFS('3.2 Bespoke Full Decisions'!L:L,'3.2 Bespoke Full Decisions'!$G:$G,'2.3 Bespoke Categories'!$D32)</f>
        <v>0</v>
      </c>
      <c r="J32" s="47">
        <f>SUMIFS('3.2 Bespoke Full Decisions'!M:M,'3.2 Bespoke Full Decisions'!$G:$G,'2.3 Bespoke Categories'!$D32)</f>
        <v>0</v>
      </c>
      <c r="K32" s="47">
        <f>SUMIFS('3.2 Bespoke Full Decisions'!N:N,'3.2 Bespoke Full Decisions'!$G:$G,'2.3 Bespoke Categories'!$D32)</f>
        <v>0</v>
      </c>
      <c r="L32" s="47">
        <f>SUMIFS('3.2 Bespoke Full Decisions'!O:O,'3.2 Bespoke Full Decisions'!$G:$G,'2.3 Bespoke Categories'!$D32)</f>
        <v>0</v>
      </c>
      <c r="M32" s="47">
        <f>SUMIFS('3.2 Bespoke Full Decisions'!P:P,'3.2 Bespoke Full Decisions'!$G:$G,'2.3 Bespoke Categories'!$D32)</f>
        <v>0</v>
      </c>
      <c r="N32" s="47">
        <f>SUMIFS('3.2 Bespoke Full Decisions'!Q:Q,'3.2 Bespoke Full Decisions'!$G:$G,'2.3 Bespoke Categories'!$D32)</f>
        <v>0</v>
      </c>
      <c r="O32" s="47">
        <f>SUMIFS('3.2 Bespoke Full Decisions'!R:R,'3.2 Bespoke Full Decisions'!$G:$G,'2.3 Bespoke Categories'!$D32)</f>
        <v>0</v>
      </c>
      <c r="P32" s="47">
        <f>SUMIFS('3.2 Bespoke Full Decisions'!S:S,'3.2 Bespoke Full Decisions'!$G:$G,'2.3 Bespoke Categories'!$D32)</f>
        <v>0</v>
      </c>
      <c r="Q32" s="47">
        <f>SUMIFS('3.2 Bespoke Full Decisions'!T:T,'3.2 Bespoke Full Decisions'!$G:$G,'2.3 Bespoke Categories'!$D32)</f>
        <v>0</v>
      </c>
      <c r="R32" s="47">
        <f>SUMIFS('3.2 Bespoke Full Decisions'!U:U,'3.2 Bespoke Full Decisions'!$G:$G,'2.3 Bespoke Categories'!$D32)</f>
        <v>0</v>
      </c>
      <c r="S32" s="47">
        <f>SUMIFS('3.2 Bespoke Full Decisions'!V:V,'3.2 Bespoke Full Decisions'!$G:$G,'2.3 Bespoke Categories'!$D32)</f>
        <v>0</v>
      </c>
    </row>
    <row r="33" spans="1:19">
      <c r="A33" s="1" t="s">
        <v>129</v>
      </c>
      <c r="B33" s="1" t="s">
        <v>137</v>
      </c>
      <c r="C33" s="1" t="s">
        <v>131</v>
      </c>
      <c r="D33" s="55" t="str">
        <f t="shared" si="0"/>
        <v>AIS Switchgear (Incl. Circuit Breakers), Circuit Breaker 132kV, Each</v>
      </c>
      <c r="E33" s="50">
        <f t="shared" si="1"/>
        <v>0</v>
      </c>
      <c r="F33" s="47">
        <f>SUMIFS('3.2 Bespoke Full Decisions'!I:I,'3.2 Bespoke Full Decisions'!$G:$G,'2.3 Bespoke Categories'!$D33)</f>
        <v>0</v>
      </c>
      <c r="G33" s="51">
        <f t="shared" si="2"/>
        <v>0</v>
      </c>
      <c r="H33" s="51">
        <f t="shared" si="3"/>
        <v>0</v>
      </c>
      <c r="I33" s="47">
        <f>SUMIFS('3.2 Bespoke Full Decisions'!L:L,'3.2 Bespoke Full Decisions'!$G:$G,'2.3 Bespoke Categories'!$D33)</f>
        <v>0</v>
      </c>
      <c r="J33" s="47">
        <f>SUMIFS('3.2 Bespoke Full Decisions'!M:M,'3.2 Bespoke Full Decisions'!$G:$G,'2.3 Bespoke Categories'!$D33)</f>
        <v>0</v>
      </c>
      <c r="K33" s="47">
        <f>SUMIFS('3.2 Bespoke Full Decisions'!N:N,'3.2 Bespoke Full Decisions'!$G:$G,'2.3 Bespoke Categories'!$D33)</f>
        <v>0</v>
      </c>
      <c r="L33" s="47">
        <f>SUMIFS('3.2 Bespoke Full Decisions'!O:O,'3.2 Bespoke Full Decisions'!$G:$G,'2.3 Bespoke Categories'!$D33)</f>
        <v>0</v>
      </c>
      <c r="M33" s="47">
        <f>SUMIFS('3.2 Bespoke Full Decisions'!P:P,'3.2 Bespoke Full Decisions'!$G:$G,'2.3 Bespoke Categories'!$D33)</f>
        <v>0</v>
      </c>
      <c r="N33" s="47">
        <f>SUMIFS('3.2 Bespoke Full Decisions'!Q:Q,'3.2 Bespoke Full Decisions'!$G:$G,'2.3 Bespoke Categories'!$D33)</f>
        <v>0</v>
      </c>
      <c r="O33" s="47">
        <f>SUMIFS('3.2 Bespoke Full Decisions'!R:R,'3.2 Bespoke Full Decisions'!$G:$G,'2.3 Bespoke Categories'!$D33)</f>
        <v>0</v>
      </c>
      <c r="P33" s="47">
        <f>SUMIFS('3.2 Bespoke Full Decisions'!S:S,'3.2 Bespoke Full Decisions'!$G:$G,'2.3 Bespoke Categories'!$D33)</f>
        <v>0</v>
      </c>
      <c r="Q33" s="47">
        <f>SUMIFS('3.2 Bespoke Full Decisions'!T:T,'3.2 Bespoke Full Decisions'!$G:$G,'2.3 Bespoke Categories'!$D33)</f>
        <v>0</v>
      </c>
      <c r="R33" s="47">
        <f>SUMIFS('3.2 Bespoke Full Decisions'!U:U,'3.2 Bespoke Full Decisions'!$G:$G,'2.3 Bespoke Categories'!$D33)</f>
        <v>0</v>
      </c>
      <c r="S33" s="47">
        <f>SUMIFS('3.2 Bespoke Full Decisions'!V:V,'3.2 Bespoke Full Decisions'!$G:$G,'2.3 Bespoke Categories'!$D33)</f>
        <v>0</v>
      </c>
    </row>
    <row r="34" spans="1:19">
      <c r="A34" s="1" t="s">
        <v>129</v>
      </c>
      <c r="B34" s="1" t="s">
        <v>138</v>
      </c>
      <c r="C34" s="1" t="s">
        <v>131</v>
      </c>
      <c r="D34" s="55" t="str">
        <f t="shared" si="0"/>
        <v>AIS Switchgear (Incl. Circuit Breakers), Circuit Breaker 275kV, Each</v>
      </c>
      <c r="E34" s="50">
        <f t="shared" si="1"/>
        <v>0</v>
      </c>
      <c r="F34" s="47">
        <f>SUMIFS('3.2 Bespoke Full Decisions'!I:I,'3.2 Bespoke Full Decisions'!$G:$G,'2.3 Bespoke Categories'!$D34)</f>
        <v>0</v>
      </c>
      <c r="G34" s="51">
        <f t="shared" si="2"/>
        <v>0</v>
      </c>
      <c r="H34" s="51">
        <f t="shared" si="3"/>
        <v>0</v>
      </c>
      <c r="I34" s="47">
        <f>SUMIFS('3.2 Bespoke Full Decisions'!L:L,'3.2 Bespoke Full Decisions'!$G:$G,'2.3 Bespoke Categories'!$D34)</f>
        <v>0</v>
      </c>
      <c r="J34" s="47">
        <f>SUMIFS('3.2 Bespoke Full Decisions'!M:M,'3.2 Bespoke Full Decisions'!$G:$G,'2.3 Bespoke Categories'!$D34)</f>
        <v>0</v>
      </c>
      <c r="K34" s="47">
        <f>SUMIFS('3.2 Bespoke Full Decisions'!N:N,'3.2 Bespoke Full Decisions'!$G:$G,'2.3 Bespoke Categories'!$D34)</f>
        <v>0</v>
      </c>
      <c r="L34" s="47">
        <f>SUMIFS('3.2 Bespoke Full Decisions'!O:O,'3.2 Bespoke Full Decisions'!$G:$G,'2.3 Bespoke Categories'!$D34)</f>
        <v>0</v>
      </c>
      <c r="M34" s="47">
        <f>SUMIFS('3.2 Bespoke Full Decisions'!P:P,'3.2 Bespoke Full Decisions'!$G:$G,'2.3 Bespoke Categories'!$D34)</f>
        <v>0</v>
      </c>
      <c r="N34" s="47">
        <f>SUMIFS('3.2 Bespoke Full Decisions'!Q:Q,'3.2 Bespoke Full Decisions'!$G:$G,'2.3 Bespoke Categories'!$D34)</f>
        <v>0</v>
      </c>
      <c r="O34" s="47">
        <f>SUMIFS('3.2 Bespoke Full Decisions'!R:R,'3.2 Bespoke Full Decisions'!$G:$G,'2.3 Bespoke Categories'!$D34)</f>
        <v>0</v>
      </c>
      <c r="P34" s="47">
        <f>SUMIFS('3.2 Bespoke Full Decisions'!S:S,'3.2 Bespoke Full Decisions'!$G:$G,'2.3 Bespoke Categories'!$D34)</f>
        <v>0</v>
      </c>
      <c r="Q34" s="47">
        <f>SUMIFS('3.2 Bespoke Full Decisions'!T:T,'3.2 Bespoke Full Decisions'!$G:$G,'2.3 Bespoke Categories'!$D34)</f>
        <v>0</v>
      </c>
      <c r="R34" s="47">
        <f>SUMIFS('3.2 Bespoke Full Decisions'!U:U,'3.2 Bespoke Full Decisions'!$G:$G,'2.3 Bespoke Categories'!$D34)</f>
        <v>0</v>
      </c>
      <c r="S34" s="47">
        <f>SUMIFS('3.2 Bespoke Full Decisions'!V:V,'3.2 Bespoke Full Decisions'!$G:$G,'2.3 Bespoke Categories'!$D34)</f>
        <v>0</v>
      </c>
    </row>
    <row r="35" spans="1:19">
      <c r="A35" s="1" t="s">
        <v>129</v>
      </c>
      <c r="B35" s="1" t="s">
        <v>139</v>
      </c>
      <c r="C35" s="1" t="s">
        <v>131</v>
      </c>
      <c r="D35" s="55" t="str">
        <f t="shared" si="0"/>
        <v>AIS Switchgear (Incl. Circuit Breakers), Circuit Breaker 33kV, Each</v>
      </c>
      <c r="E35" s="50">
        <f t="shared" si="1"/>
        <v>0</v>
      </c>
      <c r="F35" s="47">
        <f>SUMIFS('3.2 Bespoke Full Decisions'!I:I,'3.2 Bespoke Full Decisions'!$G:$G,'2.3 Bespoke Categories'!$D35)</f>
        <v>0</v>
      </c>
      <c r="G35" s="51">
        <f t="shared" si="2"/>
        <v>0</v>
      </c>
      <c r="H35" s="51">
        <f t="shared" si="3"/>
        <v>0</v>
      </c>
      <c r="I35" s="47">
        <f>SUMIFS('3.2 Bespoke Full Decisions'!L:L,'3.2 Bespoke Full Decisions'!$G:$G,'2.3 Bespoke Categories'!$D35)</f>
        <v>0</v>
      </c>
      <c r="J35" s="47">
        <f>SUMIFS('3.2 Bespoke Full Decisions'!M:M,'3.2 Bespoke Full Decisions'!$G:$G,'2.3 Bespoke Categories'!$D35)</f>
        <v>0</v>
      </c>
      <c r="K35" s="47">
        <f>SUMIFS('3.2 Bespoke Full Decisions'!N:N,'3.2 Bespoke Full Decisions'!$G:$G,'2.3 Bespoke Categories'!$D35)</f>
        <v>0</v>
      </c>
      <c r="L35" s="47">
        <f>SUMIFS('3.2 Bespoke Full Decisions'!O:O,'3.2 Bespoke Full Decisions'!$G:$G,'2.3 Bespoke Categories'!$D35)</f>
        <v>0</v>
      </c>
      <c r="M35" s="47">
        <f>SUMIFS('3.2 Bespoke Full Decisions'!P:P,'3.2 Bespoke Full Decisions'!$G:$G,'2.3 Bespoke Categories'!$D35)</f>
        <v>0</v>
      </c>
      <c r="N35" s="47">
        <f>SUMIFS('3.2 Bespoke Full Decisions'!Q:Q,'3.2 Bespoke Full Decisions'!$G:$G,'2.3 Bespoke Categories'!$D35)</f>
        <v>0</v>
      </c>
      <c r="O35" s="47">
        <f>SUMIFS('3.2 Bespoke Full Decisions'!R:R,'3.2 Bespoke Full Decisions'!$G:$G,'2.3 Bespoke Categories'!$D35)</f>
        <v>0</v>
      </c>
      <c r="P35" s="47">
        <f>SUMIFS('3.2 Bespoke Full Decisions'!S:S,'3.2 Bespoke Full Decisions'!$G:$G,'2.3 Bespoke Categories'!$D35)</f>
        <v>0</v>
      </c>
      <c r="Q35" s="47">
        <f>SUMIFS('3.2 Bespoke Full Decisions'!T:T,'3.2 Bespoke Full Decisions'!$G:$G,'2.3 Bespoke Categories'!$D35)</f>
        <v>0</v>
      </c>
      <c r="R35" s="47">
        <f>SUMIFS('3.2 Bespoke Full Decisions'!U:U,'3.2 Bespoke Full Decisions'!$G:$G,'2.3 Bespoke Categories'!$D35)</f>
        <v>0</v>
      </c>
      <c r="S35" s="47">
        <f>SUMIFS('3.2 Bespoke Full Decisions'!V:V,'3.2 Bespoke Full Decisions'!$G:$G,'2.3 Bespoke Categories'!$D35)</f>
        <v>0</v>
      </c>
    </row>
    <row r="36" spans="1:19">
      <c r="A36" s="1" t="s">
        <v>129</v>
      </c>
      <c r="B36" s="1" t="s">
        <v>140</v>
      </c>
      <c r="C36" s="1" t="s">
        <v>131</v>
      </c>
      <c r="D36" s="55" t="str">
        <f t="shared" si="0"/>
        <v>AIS Switchgear (Incl. Circuit Breakers), Circuit Breaker 400kV, Each</v>
      </c>
      <c r="E36" s="50">
        <f t="shared" si="1"/>
        <v>0</v>
      </c>
      <c r="F36" s="47">
        <f>SUMIFS('3.2 Bespoke Full Decisions'!I:I,'3.2 Bespoke Full Decisions'!$G:$G,'2.3 Bespoke Categories'!$D36)</f>
        <v>0</v>
      </c>
      <c r="G36" s="51">
        <f t="shared" si="2"/>
        <v>0</v>
      </c>
      <c r="H36" s="51">
        <f t="shared" si="3"/>
        <v>0</v>
      </c>
      <c r="I36" s="47">
        <f>SUMIFS('3.2 Bespoke Full Decisions'!L:L,'3.2 Bespoke Full Decisions'!$G:$G,'2.3 Bespoke Categories'!$D36)</f>
        <v>0</v>
      </c>
      <c r="J36" s="47">
        <f>SUMIFS('3.2 Bespoke Full Decisions'!M:M,'3.2 Bespoke Full Decisions'!$G:$G,'2.3 Bespoke Categories'!$D36)</f>
        <v>0</v>
      </c>
      <c r="K36" s="47">
        <f>SUMIFS('3.2 Bespoke Full Decisions'!N:N,'3.2 Bespoke Full Decisions'!$G:$G,'2.3 Bespoke Categories'!$D36)</f>
        <v>0</v>
      </c>
      <c r="L36" s="47">
        <f>SUMIFS('3.2 Bespoke Full Decisions'!O:O,'3.2 Bespoke Full Decisions'!$G:$G,'2.3 Bespoke Categories'!$D36)</f>
        <v>0</v>
      </c>
      <c r="M36" s="47">
        <f>SUMIFS('3.2 Bespoke Full Decisions'!P:P,'3.2 Bespoke Full Decisions'!$G:$G,'2.3 Bespoke Categories'!$D36)</f>
        <v>0</v>
      </c>
      <c r="N36" s="47">
        <f>SUMIFS('3.2 Bespoke Full Decisions'!Q:Q,'3.2 Bespoke Full Decisions'!$G:$G,'2.3 Bespoke Categories'!$D36)</f>
        <v>0</v>
      </c>
      <c r="O36" s="47">
        <f>SUMIFS('3.2 Bespoke Full Decisions'!R:R,'3.2 Bespoke Full Decisions'!$G:$G,'2.3 Bespoke Categories'!$D36)</f>
        <v>0</v>
      </c>
      <c r="P36" s="47">
        <f>SUMIFS('3.2 Bespoke Full Decisions'!S:S,'3.2 Bespoke Full Decisions'!$G:$G,'2.3 Bespoke Categories'!$D36)</f>
        <v>0</v>
      </c>
      <c r="Q36" s="47">
        <f>SUMIFS('3.2 Bespoke Full Decisions'!T:T,'3.2 Bespoke Full Decisions'!$G:$G,'2.3 Bespoke Categories'!$D36)</f>
        <v>0</v>
      </c>
      <c r="R36" s="47">
        <f>SUMIFS('3.2 Bespoke Full Decisions'!U:U,'3.2 Bespoke Full Decisions'!$G:$G,'2.3 Bespoke Categories'!$D36)</f>
        <v>0</v>
      </c>
      <c r="S36" s="47">
        <f>SUMIFS('3.2 Bespoke Full Decisions'!V:V,'3.2 Bespoke Full Decisions'!$G:$G,'2.3 Bespoke Categories'!$D36)</f>
        <v>0</v>
      </c>
    </row>
    <row r="37" spans="1:19">
      <c r="A37" s="1" t="s">
        <v>129</v>
      </c>
      <c r="B37" s="1" t="s">
        <v>141</v>
      </c>
      <c r="C37" s="1" t="s">
        <v>131</v>
      </c>
      <c r="D37" s="55" t="str">
        <f t="shared" si="0"/>
        <v>AIS Switchgear (Incl. Circuit Breakers), Disconnector, Each</v>
      </c>
      <c r="E37" s="50">
        <f t="shared" si="1"/>
        <v>0</v>
      </c>
      <c r="F37" s="47">
        <f>SUMIFS('3.2 Bespoke Full Decisions'!I:I,'3.2 Bespoke Full Decisions'!$G:$G,'2.3 Bespoke Categories'!$D37)</f>
        <v>0</v>
      </c>
      <c r="G37" s="51">
        <f t="shared" si="2"/>
        <v>0</v>
      </c>
      <c r="H37" s="51">
        <f t="shared" si="3"/>
        <v>0</v>
      </c>
      <c r="I37" s="47">
        <f>SUMIFS('3.2 Bespoke Full Decisions'!L:L,'3.2 Bespoke Full Decisions'!$G:$G,'2.3 Bespoke Categories'!$D37)</f>
        <v>0</v>
      </c>
      <c r="J37" s="47">
        <f>SUMIFS('3.2 Bespoke Full Decisions'!M:M,'3.2 Bespoke Full Decisions'!$G:$G,'2.3 Bespoke Categories'!$D37)</f>
        <v>0</v>
      </c>
      <c r="K37" s="47">
        <f>SUMIFS('3.2 Bespoke Full Decisions'!N:N,'3.2 Bespoke Full Decisions'!$G:$G,'2.3 Bespoke Categories'!$D37)</f>
        <v>0</v>
      </c>
      <c r="L37" s="47">
        <f>SUMIFS('3.2 Bespoke Full Decisions'!O:O,'3.2 Bespoke Full Decisions'!$G:$G,'2.3 Bespoke Categories'!$D37)</f>
        <v>0</v>
      </c>
      <c r="M37" s="47">
        <f>SUMIFS('3.2 Bespoke Full Decisions'!P:P,'3.2 Bespoke Full Decisions'!$G:$G,'2.3 Bespoke Categories'!$D37)</f>
        <v>0</v>
      </c>
      <c r="N37" s="47">
        <f>SUMIFS('3.2 Bespoke Full Decisions'!Q:Q,'3.2 Bespoke Full Decisions'!$G:$G,'2.3 Bespoke Categories'!$D37)</f>
        <v>0</v>
      </c>
      <c r="O37" s="47">
        <f>SUMIFS('3.2 Bespoke Full Decisions'!R:R,'3.2 Bespoke Full Decisions'!$G:$G,'2.3 Bespoke Categories'!$D37)</f>
        <v>0</v>
      </c>
      <c r="P37" s="47">
        <f>SUMIFS('3.2 Bespoke Full Decisions'!S:S,'3.2 Bespoke Full Decisions'!$G:$G,'2.3 Bespoke Categories'!$D37)</f>
        <v>0</v>
      </c>
      <c r="Q37" s="47">
        <f>SUMIFS('3.2 Bespoke Full Decisions'!T:T,'3.2 Bespoke Full Decisions'!$G:$G,'2.3 Bespoke Categories'!$D37)</f>
        <v>0</v>
      </c>
      <c r="R37" s="47">
        <f>SUMIFS('3.2 Bespoke Full Decisions'!U:U,'3.2 Bespoke Full Decisions'!$G:$G,'2.3 Bespoke Categories'!$D37)</f>
        <v>0</v>
      </c>
      <c r="S37" s="47">
        <f>SUMIFS('3.2 Bespoke Full Decisions'!V:V,'3.2 Bespoke Full Decisions'!$G:$G,'2.3 Bespoke Categories'!$D37)</f>
        <v>0</v>
      </c>
    </row>
    <row r="38" spans="1:19">
      <c r="A38" s="1" t="s">
        <v>129</v>
      </c>
      <c r="B38" s="1" t="s">
        <v>142</v>
      </c>
      <c r="C38" s="1" t="s">
        <v>131</v>
      </c>
      <c r="D38" s="55" t="str">
        <f t="shared" si="0"/>
        <v>AIS Switchgear (Incl. Circuit Breakers), Earth Switch, Each</v>
      </c>
      <c r="E38" s="50">
        <f t="shared" si="1"/>
        <v>0</v>
      </c>
      <c r="F38" s="47">
        <f>SUMIFS('3.2 Bespoke Full Decisions'!I:I,'3.2 Bespoke Full Decisions'!$G:$G,'2.3 Bespoke Categories'!$D38)</f>
        <v>0</v>
      </c>
      <c r="G38" s="51">
        <f t="shared" si="2"/>
        <v>0</v>
      </c>
      <c r="H38" s="51">
        <f t="shared" si="3"/>
        <v>0</v>
      </c>
      <c r="I38" s="47">
        <f>SUMIFS('3.2 Bespoke Full Decisions'!L:L,'3.2 Bespoke Full Decisions'!$G:$G,'2.3 Bespoke Categories'!$D38)</f>
        <v>0</v>
      </c>
      <c r="J38" s="47">
        <f>SUMIFS('3.2 Bespoke Full Decisions'!M:M,'3.2 Bespoke Full Decisions'!$G:$G,'2.3 Bespoke Categories'!$D38)</f>
        <v>0</v>
      </c>
      <c r="K38" s="47">
        <f>SUMIFS('3.2 Bespoke Full Decisions'!N:N,'3.2 Bespoke Full Decisions'!$G:$G,'2.3 Bespoke Categories'!$D38)</f>
        <v>0</v>
      </c>
      <c r="L38" s="47">
        <f>SUMIFS('3.2 Bespoke Full Decisions'!O:O,'3.2 Bespoke Full Decisions'!$G:$G,'2.3 Bespoke Categories'!$D38)</f>
        <v>0</v>
      </c>
      <c r="M38" s="47">
        <f>SUMIFS('3.2 Bespoke Full Decisions'!P:P,'3.2 Bespoke Full Decisions'!$G:$G,'2.3 Bespoke Categories'!$D38)</f>
        <v>0</v>
      </c>
      <c r="N38" s="47">
        <f>SUMIFS('3.2 Bespoke Full Decisions'!Q:Q,'3.2 Bespoke Full Decisions'!$G:$G,'2.3 Bespoke Categories'!$D38)</f>
        <v>0</v>
      </c>
      <c r="O38" s="47">
        <f>SUMIFS('3.2 Bespoke Full Decisions'!R:R,'3.2 Bespoke Full Decisions'!$G:$G,'2.3 Bespoke Categories'!$D38)</f>
        <v>0</v>
      </c>
      <c r="P38" s="47">
        <f>SUMIFS('3.2 Bespoke Full Decisions'!S:S,'3.2 Bespoke Full Decisions'!$G:$G,'2.3 Bespoke Categories'!$D38)</f>
        <v>0</v>
      </c>
      <c r="Q38" s="47">
        <f>SUMIFS('3.2 Bespoke Full Decisions'!T:T,'3.2 Bespoke Full Decisions'!$G:$G,'2.3 Bespoke Categories'!$D38)</f>
        <v>0</v>
      </c>
      <c r="R38" s="47">
        <f>SUMIFS('3.2 Bespoke Full Decisions'!U:U,'3.2 Bespoke Full Decisions'!$G:$G,'2.3 Bespoke Categories'!$D38)</f>
        <v>0</v>
      </c>
      <c r="S38" s="47">
        <f>SUMIFS('3.2 Bespoke Full Decisions'!V:V,'3.2 Bespoke Full Decisions'!$G:$G,'2.3 Bespoke Categories'!$D38)</f>
        <v>0</v>
      </c>
    </row>
    <row r="39" spans="1:19">
      <c r="A39" s="1" t="s">
        <v>129</v>
      </c>
      <c r="B39" s="1" t="s">
        <v>143</v>
      </c>
      <c r="C39" s="1" t="s">
        <v>131</v>
      </c>
      <c r="D39" s="55" t="str">
        <f t="shared" si="0"/>
        <v>AIS Switchgear (Incl. Circuit Breakers), Earth Switch &lt;=33kV, Each</v>
      </c>
      <c r="E39" s="50">
        <f t="shared" si="1"/>
        <v>0</v>
      </c>
      <c r="F39" s="47">
        <f>SUMIFS('3.2 Bespoke Full Decisions'!I:I,'3.2 Bespoke Full Decisions'!$G:$G,'2.3 Bespoke Categories'!$D39)</f>
        <v>0</v>
      </c>
      <c r="G39" s="51">
        <f t="shared" si="2"/>
        <v>0</v>
      </c>
      <c r="H39" s="51">
        <f t="shared" si="3"/>
        <v>0</v>
      </c>
      <c r="I39" s="47">
        <f>SUMIFS('3.2 Bespoke Full Decisions'!L:L,'3.2 Bespoke Full Decisions'!$G:$G,'2.3 Bespoke Categories'!$D39)</f>
        <v>0</v>
      </c>
      <c r="J39" s="47">
        <f>SUMIFS('3.2 Bespoke Full Decisions'!M:M,'3.2 Bespoke Full Decisions'!$G:$G,'2.3 Bespoke Categories'!$D39)</f>
        <v>0</v>
      </c>
      <c r="K39" s="47">
        <f>SUMIFS('3.2 Bespoke Full Decisions'!N:N,'3.2 Bespoke Full Decisions'!$G:$G,'2.3 Bespoke Categories'!$D39)</f>
        <v>0</v>
      </c>
      <c r="L39" s="47">
        <f>SUMIFS('3.2 Bespoke Full Decisions'!O:O,'3.2 Bespoke Full Decisions'!$G:$G,'2.3 Bespoke Categories'!$D39)</f>
        <v>0</v>
      </c>
      <c r="M39" s="47">
        <f>SUMIFS('3.2 Bespoke Full Decisions'!P:P,'3.2 Bespoke Full Decisions'!$G:$G,'2.3 Bespoke Categories'!$D39)</f>
        <v>0</v>
      </c>
      <c r="N39" s="47">
        <f>SUMIFS('3.2 Bespoke Full Decisions'!Q:Q,'3.2 Bespoke Full Decisions'!$G:$G,'2.3 Bespoke Categories'!$D39)</f>
        <v>0</v>
      </c>
      <c r="O39" s="47">
        <f>SUMIFS('3.2 Bespoke Full Decisions'!R:R,'3.2 Bespoke Full Decisions'!$G:$G,'2.3 Bespoke Categories'!$D39)</f>
        <v>0</v>
      </c>
      <c r="P39" s="47">
        <f>SUMIFS('3.2 Bespoke Full Decisions'!S:S,'3.2 Bespoke Full Decisions'!$G:$G,'2.3 Bespoke Categories'!$D39)</f>
        <v>0</v>
      </c>
      <c r="Q39" s="47">
        <f>SUMIFS('3.2 Bespoke Full Decisions'!T:T,'3.2 Bespoke Full Decisions'!$G:$G,'2.3 Bespoke Categories'!$D39)</f>
        <v>0</v>
      </c>
      <c r="R39" s="47">
        <f>SUMIFS('3.2 Bespoke Full Decisions'!U:U,'3.2 Bespoke Full Decisions'!$G:$G,'2.3 Bespoke Categories'!$D39)</f>
        <v>0</v>
      </c>
      <c r="S39" s="47">
        <f>SUMIFS('3.2 Bespoke Full Decisions'!V:V,'3.2 Bespoke Full Decisions'!$G:$G,'2.3 Bespoke Categories'!$D39)</f>
        <v>0</v>
      </c>
    </row>
    <row r="40" spans="1:19">
      <c r="A40" s="1" t="s">
        <v>129</v>
      </c>
      <c r="B40" s="1" t="s">
        <v>144</v>
      </c>
      <c r="C40" s="1" t="s">
        <v>131</v>
      </c>
      <c r="D40" s="55" t="str">
        <f t="shared" si="0"/>
        <v>AIS Switchgear (Incl. Circuit Breakers), Earth Switch 132kV, Each</v>
      </c>
      <c r="E40" s="50">
        <f t="shared" si="1"/>
        <v>0</v>
      </c>
      <c r="F40" s="47">
        <f>SUMIFS('3.2 Bespoke Full Decisions'!I:I,'3.2 Bespoke Full Decisions'!$G:$G,'2.3 Bespoke Categories'!$D40)</f>
        <v>0</v>
      </c>
      <c r="G40" s="51">
        <f t="shared" si="2"/>
        <v>0</v>
      </c>
      <c r="H40" s="51">
        <f t="shared" si="3"/>
        <v>0</v>
      </c>
      <c r="I40" s="47">
        <f>SUMIFS('3.2 Bespoke Full Decisions'!L:L,'3.2 Bespoke Full Decisions'!$G:$G,'2.3 Bespoke Categories'!$D40)</f>
        <v>0</v>
      </c>
      <c r="J40" s="47">
        <f>SUMIFS('3.2 Bespoke Full Decisions'!M:M,'3.2 Bespoke Full Decisions'!$G:$G,'2.3 Bespoke Categories'!$D40)</f>
        <v>0</v>
      </c>
      <c r="K40" s="47">
        <f>SUMIFS('3.2 Bespoke Full Decisions'!N:N,'3.2 Bespoke Full Decisions'!$G:$G,'2.3 Bespoke Categories'!$D40)</f>
        <v>0</v>
      </c>
      <c r="L40" s="47">
        <f>SUMIFS('3.2 Bespoke Full Decisions'!O:O,'3.2 Bespoke Full Decisions'!$G:$G,'2.3 Bespoke Categories'!$D40)</f>
        <v>0</v>
      </c>
      <c r="M40" s="47">
        <f>SUMIFS('3.2 Bespoke Full Decisions'!P:P,'3.2 Bespoke Full Decisions'!$G:$G,'2.3 Bespoke Categories'!$D40)</f>
        <v>0</v>
      </c>
      <c r="N40" s="47">
        <f>SUMIFS('3.2 Bespoke Full Decisions'!Q:Q,'3.2 Bespoke Full Decisions'!$G:$G,'2.3 Bespoke Categories'!$D40)</f>
        <v>0</v>
      </c>
      <c r="O40" s="47">
        <f>SUMIFS('3.2 Bespoke Full Decisions'!R:R,'3.2 Bespoke Full Decisions'!$G:$G,'2.3 Bespoke Categories'!$D40)</f>
        <v>0</v>
      </c>
      <c r="P40" s="47">
        <f>SUMIFS('3.2 Bespoke Full Decisions'!S:S,'3.2 Bespoke Full Decisions'!$G:$G,'2.3 Bespoke Categories'!$D40)</f>
        <v>0</v>
      </c>
      <c r="Q40" s="47">
        <f>SUMIFS('3.2 Bespoke Full Decisions'!T:T,'3.2 Bespoke Full Decisions'!$G:$G,'2.3 Bespoke Categories'!$D40)</f>
        <v>0</v>
      </c>
      <c r="R40" s="47">
        <f>SUMIFS('3.2 Bespoke Full Decisions'!U:U,'3.2 Bespoke Full Decisions'!$G:$G,'2.3 Bespoke Categories'!$D40)</f>
        <v>0</v>
      </c>
      <c r="S40" s="47">
        <f>SUMIFS('3.2 Bespoke Full Decisions'!V:V,'3.2 Bespoke Full Decisions'!$G:$G,'2.3 Bespoke Categories'!$D40)</f>
        <v>0</v>
      </c>
    </row>
    <row r="41" spans="1:19">
      <c r="A41" s="1" t="s">
        <v>129</v>
      </c>
      <c r="B41" s="1" t="s">
        <v>145</v>
      </c>
      <c r="C41" s="1" t="s">
        <v>131</v>
      </c>
      <c r="D41" s="55" t="str">
        <f t="shared" si="0"/>
        <v>AIS Switchgear (Incl. Circuit Breakers), Earth Switch 400kV, Each</v>
      </c>
      <c r="E41" s="50">
        <f t="shared" si="1"/>
        <v>0</v>
      </c>
      <c r="F41" s="47">
        <f>SUMIFS('3.2 Bespoke Full Decisions'!I:I,'3.2 Bespoke Full Decisions'!$G:$G,'2.3 Bespoke Categories'!$D41)</f>
        <v>0</v>
      </c>
      <c r="G41" s="51">
        <f t="shared" si="2"/>
        <v>0</v>
      </c>
      <c r="H41" s="51">
        <f t="shared" si="3"/>
        <v>0</v>
      </c>
      <c r="I41" s="47">
        <f>SUMIFS('3.2 Bespoke Full Decisions'!L:L,'3.2 Bespoke Full Decisions'!$G:$G,'2.3 Bespoke Categories'!$D41)</f>
        <v>0</v>
      </c>
      <c r="J41" s="47">
        <f>SUMIFS('3.2 Bespoke Full Decisions'!M:M,'3.2 Bespoke Full Decisions'!$G:$G,'2.3 Bespoke Categories'!$D41)</f>
        <v>0</v>
      </c>
      <c r="K41" s="47">
        <f>SUMIFS('3.2 Bespoke Full Decisions'!N:N,'3.2 Bespoke Full Decisions'!$G:$G,'2.3 Bespoke Categories'!$D41)</f>
        <v>0</v>
      </c>
      <c r="L41" s="47">
        <f>SUMIFS('3.2 Bespoke Full Decisions'!O:O,'3.2 Bespoke Full Decisions'!$G:$G,'2.3 Bespoke Categories'!$D41)</f>
        <v>0</v>
      </c>
      <c r="M41" s="47">
        <f>SUMIFS('3.2 Bespoke Full Decisions'!P:P,'3.2 Bespoke Full Decisions'!$G:$G,'2.3 Bespoke Categories'!$D41)</f>
        <v>0</v>
      </c>
      <c r="N41" s="47">
        <f>SUMIFS('3.2 Bespoke Full Decisions'!Q:Q,'3.2 Bespoke Full Decisions'!$G:$G,'2.3 Bespoke Categories'!$D41)</f>
        <v>0</v>
      </c>
      <c r="O41" s="47">
        <f>SUMIFS('3.2 Bespoke Full Decisions'!R:R,'3.2 Bespoke Full Decisions'!$G:$G,'2.3 Bespoke Categories'!$D41)</f>
        <v>0</v>
      </c>
      <c r="P41" s="47">
        <f>SUMIFS('3.2 Bespoke Full Decisions'!S:S,'3.2 Bespoke Full Decisions'!$G:$G,'2.3 Bespoke Categories'!$D41)</f>
        <v>0</v>
      </c>
      <c r="Q41" s="47">
        <f>SUMIFS('3.2 Bespoke Full Decisions'!T:T,'3.2 Bespoke Full Decisions'!$G:$G,'2.3 Bespoke Categories'!$D41)</f>
        <v>0</v>
      </c>
      <c r="R41" s="47">
        <f>SUMIFS('3.2 Bespoke Full Decisions'!U:U,'3.2 Bespoke Full Decisions'!$G:$G,'2.3 Bespoke Categories'!$D41)</f>
        <v>0</v>
      </c>
      <c r="S41" s="47">
        <f>SUMIFS('3.2 Bespoke Full Decisions'!V:V,'3.2 Bespoke Full Decisions'!$G:$G,'2.3 Bespoke Categories'!$D41)</f>
        <v>0</v>
      </c>
    </row>
    <row r="42" spans="1:19">
      <c r="A42" s="1" t="s">
        <v>129</v>
      </c>
      <c r="B42" s="1" t="s">
        <v>146</v>
      </c>
      <c r="C42" s="1" t="s">
        <v>131</v>
      </c>
      <c r="D42" s="55" t="str">
        <f t="shared" si="0"/>
        <v>AIS Switchgear (Incl. Circuit Breakers), Other Switchgear 132kV, Each</v>
      </c>
      <c r="E42" s="50">
        <f t="shared" si="1"/>
        <v>0</v>
      </c>
      <c r="F42" s="47">
        <f>SUMIFS('3.2 Bespoke Full Decisions'!I:I,'3.2 Bespoke Full Decisions'!$G:$G,'2.3 Bespoke Categories'!$D42)</f>
        <v>0</v>
      </c>
      <c r="G42" s="51">
        <f t="shared" si="2"/>
        <v>0</v>
      </c>
      <c r="H42" s="51">
        <f t="shared" si="3"/>
        <v>0</v>
      </c>
      <c r="I42" s="47">
        <f>SUMIFS('3.2 Bespoke Full Decisions'!L:L,'3.2 Bespoke Full Decisions'!$G:$G,'2.3 Bespoke Categories'!$D42)</f>
        <v>0</v>
      </c>
      <c r="J42" s="47">
        <f>SUMIFS('3.2 Bespoke Full Decisions'!M:M,'3.2 Bespoke Full Decisions'!$G:$G,'2.3 Bespoke Categories'!$D42)</f>
        <v>0</v>
      </c>
      <c r="K42" s="47">
        <f>SUMIFS('3.2 Bespoke Full Decisions'!N:N,'3.2 Bespoke Full Decisions'!$G:$G,'2.3 Bespoke Categories'!$D42)</f>
        <v>0</v>
      </c>
      <c r="L42" s="47">
        <f>SUMIFS('3.2 Bespoke Full Decisions'!O:O,'3.2 Bespoke Full Decisions'!$G:$G,'2.3 Bespoke Categories'!$D42)</f>
        <v>0</v>
      </c>
      <c r="M42" s="47">
        <f>SUMIFS('3.2 Bespoke Full Decisions'!P:P,'3.2 Bespoke Full Decisions'!$G:$G,'2.3 Bespoke Categories'!$D42)</f>
        <v>0</v>
      </c>
      <c r="N42" s="47">
        <f>SUMIFS('3.2 Bespoke Full Decisions'!Q:Q,'3.2 Bespoke Full Decisions'!$G:$G,'2.3 Bespoke Categories'!$D42)</f>
        <v>0</v>
      </c>
      <c r="O42" s="47">
        <f>SUMIFS('3.2 Bespoke Full Decisions'!R:R,'3.2 Bespoke Full Decisions'!$G:$G,'2.3 Bespoke Categories'!$D42)</f>
        <v>0</v>
      </c>
      <c r="P42" s="47">
        <f>SUMIFS('3.2 Bespoke Full Decisions'!S:S,'3.2 Bespoke Full Decisions'!$G:$G,'2.3 Bespoke Categories'!$D42)</f>
        <v>0</v>
      </c>
      <c r="Q42" s="47">
        <f>SUMIFS('3.2 Bespoke Full Decisions'!T:T,'3.2 Bespoke Full Decisions'!$G:$G,'2.3 Bespoke Categories'!$D42)</f>
        <v>0</v>
      </c>
      <c r="R42" s="47">
        <f>SUMIFS('3.2 Bespoke Full Decisions'!U:U,'3.2 Bespoke Full Decisions'!$G:$G,'2.3 Bespoke Categories'!$D42)</f>
        <v>0</v>
      </c>
      <c r="S42" s="47">
        <f>SUMIFS('3.2 Bespoke Full Decisions'!V:V,'3.2 Bespoke Full Decisions'!$G:$G,'2.3 Bespoke Categories'!$D42)</f>
        <v>0</v>
      </c>
    </row>
    <row r="43" spans="1:19">
      <c r="A43" s="1" t="s">
        <v>129</v>
      </c>
      <c r="B43" s="1" t="s">
        <v>147</v>
      </c>
      <c r="C43" s="1" t="s">
        <v>131</v>
      </c>
      <c r="D43" s="55" t="str">
        <f t="shared" si="0"/>
        <v>AIS Switchgear (Incl. Circuit Breakers), Other Switchgear 275kV, Each</v>
      </c>
      <c r="E43" s="50">
        <f t="shared" si="1"/>
        <v>0</v>
      </c>
      <c r="F43" s="47">
        <f>SUMIFS('3.2 Bespoke Full Decisions'!I:I,'3.2 Bespoke Full Decisions'!$G:$G,'2.3 Bespoke Categories'!$D43)</f>
        <v>0</v>
      </c>
      <c r="G43" s="51">
        <f t="shared" si="2"/>
        <v>0</v>
      </c>
      <c r="H43" s="51">
        <f t="shared" si="3"/>
        <v>0</v>
      </c>
      <c r="I43" s="47">
        <f>SUMIFS('3.2 Bespoke Full Decisions'!L:L,'3.2 Bespoke Full Decisions'!$G:$G,'2.3 Bespoke Categories'!$D43)</f>
        <v>0</v>
      </c>
      <c r="J43" s="47">
        <f>SUMIFS('3.2 Bespoke Full Decisions'!M:M,'3.2 Bespoke Full Decisions'!$G:$G,'2.3 Bespoke Categories'!$D43)</f>
        <v>0</v>
      </c>
      <c r="K43" s="47">
        <f>SUMIFS('3.2 Bespoke Full Decisions'!N:N,'3.2 Bespoke Full Decisions'!$G:$G,'2.3 Bespoke Categories'!$D43)</f>
        <v>0</v>
      </c>
      <c r="L43" s="47">
        <f>SUMIFS('3.2 Bespoke Full Decisions'!O:O,'3.2 Bespoke Full Decisions'!$G:$G,'2.3 Bespoke Categories'!$D43)</f>
        <v>0</v>
      </c>
      <c r="M43" s="47">
        <f>SUMIFS('3.2 Bespoke Full Decisions'!P:P,'3.2 Bespoke Full Decisions'!$G:$G,'2.3 Bespoke Categories'!$D43)</f>
        <v>0</v>
      </c>
      <c r="N43" s="47">
        <f>SUMIFS('3.2 Bespoke Full Decisions'!Q:Q,'3.2 Bespoke Full Decisions'!$G:$G,'2.3 Bespoke Categories'!$D43)</f>
        <v>0</v>
      </c>
      <c r="O43" s="47">
        <f>SUMIFS('3.2 Bespoke Full Decisions'!R:R,'3.2 Bespoke Full Decisions'!$G:$G,'2.3 Bespoke Categories'!$D43)</f>
        <v>0</v>
      </c>
      <c r="P43" s="47">
        <f>SUMIFS('3.2 Bespoke Full Decisions'!S:S,'3.2 Bespoke Full Decisions'!$G:$G,'2.3 Bespoke Categories'!$D43)</f>
        <v>0</v>
      </c>
      <c r="Q43" s="47">
        <f>SUMIFS('3.2 Bespoke Full Decisions'!T:T,'3.2 Bespoke Full Decisions'!$G:$G,'2.3 Bespoke Categories'!$D43)</f>
        <v>0</v>
      </c>
      <c r="R43" s="47">
        <f>SUMIFS('3.2 Bespoke Full Decisions'!U:U,'3.2 Bespoke Full Decisions'!$G:$G,'2.3 Bespoke Categories'!$D43)</f>
        <v>0</v>
      </c>
      <c r="S43" s="47">
        <f>SUMIFS('3.2 Bespoke Full Decisions'!V:V,'3.2 Bespoke Full Decisions'!$G:$G,'2.3 Bespoke Categories'!$D43)</f>
        <v>0</v>
      </c>
    </row>
    <row r="44" spans="1:19">
      <c r="A44" s="1" t="s">
        <v>129</v>
      </c>
      <c r="B44" s="1" t="s">
        <v>148</v>
      </c>
      <c r="C44" s="1" t="s">
        <v>131</v>
      </c>
      <c r="D44" s="55" t="str">
        <f t="shared" si="0"/>
        <v>AIS Switchgear (Incl. Circuit Breakers), Other Switchgear 33kV, Each</v>
      </c>
      <c r="E44" s="50">
        <f t="shared" si="1"/>
        <v>0</v>
      </c>
      <c r="F44" s="47">
        <f>SUMIFS('3.2 Bespoke Full Decisions'!I:I,'3.2 Bespoke Full Decisions'!$G:$G,'2.3 Bespoke Categories'!$D44)</f>
        <v>0</v>
      </c>
      <c r="G44" s="51">
        <f t="shared" si="2"/>
        <v>0</v>
      </c>
      <c r="H44" s="51">
        <f t="shared" si="3"/>
        <v>0</v>
      </c>
      <c r="I44" s="47">
        <f>SUMIFS('3.2 Bespoke Full Decisions'!L:L,'3.2 Bespoke Full Decisions'!$G:$G,'2.3 Bespoke Categories'!$D44)</f>
        <v>0</v>
      </c>
      <c r="J44" s="47">
        <f>SUMIFS('3.2 Bespoke Full Decisions'!M:M,'3.2 Bespoke Full Decisions'!$G:$G,'2.3 Bespoke Categories'!$D44)</f>
        <v>0</v>
      </c>
      <c r="K44" s="47">
        <f>SUMIFS('3.2 Bespoke Full Decisions'!N:N,'3.2 Bespoke Full Decisions'!$G:$G,'2.3 Bespoke Categories'!$D44)</f>
        <v>0</v>
      </c>
      <c r="L44" s="47">
        <f>SUMIFS('3.2 Bespoke Full Decisions'!O:O,'3.2 Bespoke Full Decisions'!$G:$G,'2.3 Bespoke Categories'!$D44)</f>
        <v>0</v>
      </c>
      <c r="M44" s="47">
        <f>SUMIFS('3.2 Bespoke Full Decisions'!P:P,'3.2 Bespoke Full Decisions'!$G:$G,'2.3 Bespoke Categories'!$D44)</f>
        <v>0</v>
      </c>
      <c r="N44" s="47">
        <f>SUMIFS('3.2 Bespoke Full Decisions'!Q:Q,'3.2 Bespoke Full Decisions'!$G:$G,'2.3 Bespoke Categories'!$D44)</f>
        <v>0</v>
      </c>
      <c r="O44" s="47">
        <f>SUMIFS('3.2 Bespoke Full Decisions'!R:R,'3.2 Bespoke Full Decisions'!$G:$G,'2.3 Bespoke Categories'!$D44)</f>
        <v>0</v>
      </c>
      <c r="P44" s="47">
        <f>SUMIFS('3.2 Bespoke Full Decisions'!S:S,'3.2 Bespoke Full Decisions'!$G:$G,'2.3 Bespoke Categories'!$D44)</f>
        <v>0</v>
      </c>
      <c r="Q44" s="47">
        <f>SUMIFS('3.2 Bespoke Full Decisions'!T:T,'3.2 Bespoke Full Decisions'!$G:$G,'2.3 Bespoke Categories'!$D44)</f>
        <v>0</v>
      </c>
      <c r="R44" s="47">
        <f>SUMIFS('3.2 Bespoke Full Decisions'!U:U,'3.2 Bespoke Full Decisions'!$G:$G,'2.3 Bespoke Categories'!$D44)</f>
        <v>0</v>
      </c>
      <c r="S44" s="47">
        <f>SUMIFS('3.2 Bespoke Full Decisions'!V:V,'3.2 Bespoke Full Decisions'!$G:$G,'2.3 Bespoke Categories'!$D44)</f>
        <v>0</v>
      </c>
    </row>
    <row r="45" spans="1:19">
      <c r="A45" s="1" t="s">
        <v>129</v>
      </c>
      <c r="B45" s="1" t="s">
        <v>149</v>
      </c>
      <c r="C45" s="1" t="s">
        <v>131</v>
      </c>
      <c r="D45" s="55" t="str">
        <f t="shared" si="0"/>
        <v>AIS Switchgear (Incl. Circuit Breakers), Other Switchgear 400kV, Each</v>
      </c>
      <c r="E45" s="50">
        <f t="shared" si="1"/>
        <v>0</v>
      </c>
      <c r="F45" s="47">
        <f>SUMIFS('3.2 Bespoke Full Decisions'!I:I,'3.2 Bespoke Full Decisions'!$G:$G,'2.3 Bespoke Categories'!$D45)</f>
        <v>0</v>
      </c>
      <c r="G45" s="51">
        <f t="shared" si="2"/>
        <v>0</v>
      </c>
      <c r="H45" s="51">
        <f t="shared" si="3"/>
        <v>0</v>
      </c>
      <c r="I45" s="47">
        <f>SUMIFS('3.2 Bespoke Full Decisions'!L:L,'3.2 Bespoke Full Decisions'!$G:$G,'2.3 Bespoke Categories'!$D45)</f>
        <v>0</v>
      </c>
      <c r="J45" s="47">
        <f>SUMIFS('3.2 Bespoke Full Decisions'!M:M,'3.2 Bespoke Full Decisions'!$G:$G,'2.3 Bespoke Categories'!$D45)</f>
        <v>0</v>
      </c>
      <c r="K45" s="47">
        <f>SUMIFS('3.2 Bespoke Full Decisions'!N:N,'3.2 Bespoke Full Decisions'!$G:$G,'2.3 Bespoke Categories'!$D45)</f>
        <v>0</v>
      </c>
      <c r="L45" s="47">
        <f>SUMIFS('3.2 Bespoke Full Decisions'!O:O,'3.2 Bespoke Full Decisions'!$G:$G,'2.3 Bespoke Categories'!$D45)</f>
        <v>0</v>
      </c>
      <c r="M45" s="47">
        <f>SUMIFS('3.2 Bespoke Full Decisions'!P:P,'3.2 Bespoke Full Decisions'!$G:$G,'2.3 Bespoke Categories'!$D45)</f>
        <v>0</v>
      </c>
      <c r="N45" s="47">
        <f>SUMIFS('3.2 Bespoke Full Decisions'!Q:Q,'3.2 Bespoke Full Decisions'!$G:$G,'2.3 Bespoke Categories'!$D45)</f>
        <v>0</v>
      </c>
      <c r="O45" s="47">
        <f>SUMIFS('3.2 Bespoke Full Decisions'!R:R,'3.2 Bespoke Full Decisions'!$G:$G,'2.3 Bespoke Categories'!$D45)</f>
        <v>0</v>
      </c>
      <c r="P45" s="47">
        <f>SUMIFS('3.2 Bespoke Full Decisions'!S:S,'3.2 Bespoke Full Decisions'!$G:$G,'2.3 Bespoke Categories'!$D45)</f>
        <v>0</v>
      </c>
      <c r="Q45" s="47">
        <f>SUMIFS('3.2 Bespoke Full Decisions'!T:T,'3.2 Bespoke Full Decisions'!$G:$G,'2.3 Bespoke Categories'!$D45)</f>
        <v>0</v>
      </c>
      <c r="R45" s="47">
        <f>SUMIFS('3.2 Bespoke Full Decisions'!U:U,'3.2 Bespoke Full Decisions'!$G:$G,'2.3 Bespoke Categories'!$D45)</f>
        <v>0</v>
      </c>
      <c r="S45" s="47">
        <f>SUMIFS('3.2 Bespoke Full Decisions'!V:V,'3.2 Bespoke Full Decisions'!$G:$G,'2.3 Bespoke Categories'!$D45)</f>
        <v>0</v>
      </c>
    </row>
    <row r="46" spans="1:19">
      <c r="A46" s="1" t="s">
        <v>129</v>
      </c>
      <c r="B46" s="1" t="s">
        <v>150</v>
      </c>
      <c r="C46" s="3" t="s">
        <v>131</v>
      </c>
      <c r="D46" s="55" t="str">
        <f t="shared" si="0"/>
        <v>AIS Switchgear (Incl. Circuit Breakers), Surge Arrestor, Each</v>
      </c>
      <c r="E46" s="50">
        <f t="shared" si="1"/>
        <v>0</v>
      </c>
      <c r="F46" s="47">
        <f>SUMIFS('3.2 Bespoke Full Decisions'!I:I,'3.2 Bespoke Full Decisions'!$G:$G,'2.3 Bespoke Categories'!$D46)</f>
        <v>0</v>
      </c>
      <c r="G46" s="51">
        <f t="shared" si="2"/>
        <v>0</v>
      </c>
      <c r="H46" s="51">
        <f t="shared" si="3"/>
        <v>0</v>
      </c>
      <c r="I46" s="47">
        <f>SUMIFS('3.2 Bespoke Full Decisions'!L:L,'3.2 Bespoke Full Decisions'!$G:$G,'2.3 Bespoke Categories'!$D46)</f>
        <v>0</v>
      </c>
      <c r="J46" s="47">
        <f>SUMIFS('3.2 Bespoke Full Decisions'!M:M,'3.2 Bespoke Full Decisions'!$G:$G,'2.3 Bespoke Categories'!$D46)</f>
        <v>0</v>
      </c>
      <c r="K46" s="47">
        <f>SUMIFS('3.2 Bespoke Full Decisions'!N:N,'3.2 Bespoke Full Decisions'!$G:$G,'2.3 Bespoke Categories'!$D46)</f>
        <v>0</v>
      </c>
      <c r="L46" s="47">
        <f>SUMIFS('3.2 Bespoke Full Decisions'!O:O,'3.2 Bespoke Full Decisions'!$G:$G,'2.3 Bespoke Categories'!$D46)</f>
        <v>0</v>
      </c>
      <c r="M46" s="47">
        <f>SUMIFS('3.2 Bespoke Full Decisions'!P:P,'3.2 Bespoke Full Decisions'!$G:$G,'2.3 Bespoke Categories'!$D46)</f>
        <v>0</v>
      </c>
      <c r="N46" s="47">
        <f>SUMIFS('3.2 Bespoke Full Decisions'!Q:Q,'3.2 Bespoke Full Decisions'!$G:$G,'2.3 Bespoke Categories'!$D46)</f>
        <v>0</v>
      </c>
      <c r="O46" s="47">
        <f>SUMIFS('3.2 Bespoke Full Decisions'!R:R,'3.2 Bespoke Full Decisions'!$G:$G,'2.3 Bespoke Categories'!$D46)</f>
        <v>0</v>
      </c>
      <c r="P46" s="47">
        <f>SUMIFS('3.2 Bespoke Full Decisions'!S:S,'3.2 Bespoke Full Decisions'!$G:$G,'2.3 Bespoke Categories'!$D46)</f>
        <v>0</v>
      </c>
      <c r="Q46" s="47">
        <f>SUMIFS('3.2 Bespoke Full Decisions'!T:T,'3.2 Bespoke Full Decisions'!$G:$G,'2.3 Bespoke Categories'!$D46)</f>
        <v>0</v>
      </c>
      <c r="R46" s="47">
        <f>SUMIFS('3.2 Bespoke Full Decisions'!U:U,'3.2 Bespoke Full Decisions'!$G:$G,'2.3 Bespoke Categories'!$D46)</f>
        <v>0</v>
      </c>
      <c r="S46" s="47">
        <f>SUMIFS('3.2 Bespoke Full Decisions'!V:V,'3.2 Bespoke Full Decisions'!$G:$G,'2.3 Bespoke Categories'!$D46)</f>
        <v>0</v>
      </c>
    </row>
    <row r="47" spans="1:19">
      <c r="A47" s="1" t="s">
        <v>151</v>
      </c>
      <c r="B47" s="1" t="s">
        <v>151</v>
      </c>
      <c r="C47" s="3" t="s">
        <v>131</v>
      </c>
      <c r="D47" s="55" t="str">
        <f t="shared" si="0"/>
        <v>Batteries, Batteries, Each</v>
      </c>
      <c r="E47" s="50">
        <f t="shared" si="1"/>
        <v>0</v>
      </c>
      <c r="F47" s="47">
        <f>SUMIFS('3.2 Bespoke Full Decisions'!I:I,'3.2 Bespoke Full Decisions'!$G:$G,'2.3 Bespoke Categories'!$D47)</f>
        <v>0</v>
      </c>
      <c r="G47" s="51">
        <f t="shared" si="2"/>
        <v>0</v>
      </c>
      <c r="H47" s="51">
        <f t="shared" si="3"/>
        <v>0</v>
      </c>
      <c r="I47" s="47">
        <f>SUMIFS('3.2 Bespoke Full Decisions'!L:L,'3.2 Bespoke Full Decisions'!$G:$G,'2.3 Bespoke Categories'!$D47)</f>
        <v>0</v>
      </c>
      <c r="J47" s="47">
        <f>SUMIFS('3.2 Bespoke Full Decisions'!M:M,'3.2 Bespoke Full Decisions'!$G:$G,'2.3 Bespoke Categories'!$D47)</f>
        <v>0</v>
      </c>
      <c r="K47" s="47">
        <f>SUMIFS('3.2 Bespoke Full Decisions'!N:N,'3.2 Bespoke Full Decisions'!$G:$G,'2.3 Bespoke Categories'!$D47)</f>
        <v>0</v>
      </c>
      <c r="L47" s="47">
        <f>SUMIFS('3.2 Bespoke Full Decisions'!O:O,'3.2 Bespoke Full Decisions'!$G:$G,'2.3 Bespoke Categories'!$D47)</f>
        <v>0</v>
      </c>
      <c r="M47" s="47">
        <f>SUMIFS('3.2 Bespoke Full Decisions'!P:P,'3.2 Bespoke Full Decisions'!$G:$G,'2.3 Bespoke Categories'!$D47)</f>
        <v>0</v>
      </c>
      <c r="N47" s="47">
        <f>SUMIFS('3.2 Bespoke Full Decisions'!Q:Q,'3.2 Bespoke Full Decisions'!$G:$G,'2.3 Bespoke Categories'!$D47)</f>
        <v>0</v>
      </c>
      <c r="O47" s="47">
        <f>SUMIFS('3.2 Bespoke Full Decisions'!R:R,'3.2 Bespoke Full Decisions'!$G:$G,'2.3 Bespoke Categories'!$D47)</f>
        <v>0</v>
      </c>
      <c r="P47" s="47">
        <f>SUMIFS('3.2 Bespoke Full Decisions'!S:S,'3.2 Bespoke Full Decisions'!$G:$G,'2.3 Bespoke Categories'!$D47)</f>
        <v>0</v>
      </c>
      <c r="Q47" s="47">
        <f>SUMIFS('3.2 Bespoke Full Decisions'!T:T,'3.2 Bespoke Full Decisions'!$G:$G,'2.3 Bespoke Categories'!$D47)</f>
        <v>0</v>
      </c>
      <c r="R47" s="47">
        <f>SUMIFS('3.2 Bespoke Full Decisions'!U:U,'3.2 Bespoke Full Decisions'!$G:$G,'2.3 Bespoke Categories'!$D47)</f>
        <v>0</v>
      </c>
      <c r="S47" s="47">
        <f>SUMIFS('3.2 Bespoke Full Decisions'!V:V,'3.2 Bespoke Full Decisions'!$G:$G,'2.3 Bespoke Categories'!$D47)</f>
        <v>0</v>
      </c>
    </row>
    <row r="48" spans="1:19">
      <c r="A48" s="1" t="s">
        <v>152</v>
      </c>
      <c r="B48" s="1" t="s">
        <v>153</v>
      </c>
      <c r="C48" s="3" t="s">
        <v>131</v>
      </c>
      <c r="D48" s="55" t="str">
        <f t="shared" si="0"/>
        <v>FACTS, FACTS Equipment, Each</v>
      </c>
      <c r="E48" s="50">
        <f t="shared" si="1"/>
        <v>0</v>
      </c>
      <c r="F48" s="47">
        <f>SUMIFS('3.2 Bespoke Full Decisions'!I:I,'3.2 Bespoke Full Decisions'!$G:$G,'2.3 Bespoke Categories'!$D48)</f>
        <v>0</v>
      </c>
      <c r="G48" s="51">
        <f t="shared" si="2"/>
        <v>0</v>
      </c>
      <c r="H48" s="51">
        <f t="shared" si="3"/>
        <v>0</v>
      </c>
      <c r="I48" s="47">
        <f>SUMIFS('3.2 Bespoke Full Decisions'!L:L,'3.2 Bespoke Full Decisions'!$G:$G,'2.3 Bespoke Categories'!$D48)</f>
        <v>0</v>
      </c>
      <c r="J48" s="47">
        <f>SUMIFS('3.2 Bespoke Full Decisions'!M:M,'3.2 Bespoke Full Decisions'!$G:$G,'2.3 Bespoke Categories'!$D48)</f>
        <v>0</v>
      </c>
      <c r="K48" s="47">
        <f>SUMIFS('3.2 Bespoke Full Decisions'!N:N,'3.2 Bespoke Full Decisions'!$G:$G,'2.3 Bespoke Categories'!$D48)</f>
        <v>0</v>
      </c>
      <c r="L48" s="47">
        <f>SUMIFS('3.2 Bespoke Full Decisions'!O:O,'3.2 Bespoke Full Decisions'!$G:$G,'2.3 Bespoke Categories'!$D48)</f>
        <v>0</v>
      </c>
      <c r="M48" s="47">
        <f>SUMIFS('3.2 Bespoke Full Decisions'!P:P,'3.2 Bespoke Full Decisions'!$G:$G,'2.3 Bespoke Categories'!$D48)</f>
        <v>0</v>
      </c>
      <c r="N48" s="47">
        <f>SUMIFS('3.2 Bespoke Full Decisions'!Q:Q,'3.2 Bespoke Full Decisions'!$G:$G,'2.3 Bespoke Categories'!$D48)</f>
        <v>0</v>
      </c>
      <c r="O48" s="47">
        <f>SUMIFS('3.2 Bespoke Full Decisions'!R:R,'3.2 Bespoke Full Decisions'!$G:$G,'2.3 Bespoke Categories'!$D48)</f>
        <v>0</v>
      </c>
      <c r="P48" s="47">
        <f>SUMIFS('3.2 Bespoke Full Decisions'!S:S,'3.2 Bespoke Full Decisions'!$G:$G,'2.3 Bespoke Categories'!$D48)</f>
        <v>0</v>
      </c>
      <c r="Q48" s="47">
        <f>SUMIFS('3.2 Bespoke Full Decisions'!T:T,'3.2 Bespoke Full Decisions'!$G:$G,'2.3 Bespoke Categories'!$D48)</f>
        <v>0</v>
      </c>
      <c r="R48" s="47">
        <f>SUMIFS('3.2 Bespoke Full Decisions'!U:U,'3.2 Bespoke Full Decisions'!$G:$G,'2.3 Bespoke Categories'!$D48)</f>
        <v>0</v>
      </c>
      <c r="S48" s="47">
        <f>SUMIFS('3.2 Bespoke Full Decisions'!V:V,'3.2 Bespoke Full Decisions'!$G:$G,'2.3 Bespoke Categories'!$D48)</f>
        <v>0</v>
      </c>
    </row>
    <row r="49" spans="1:19">
      <c r="A49" s="1" t="s">
        <v>155</v>
      </c>
      <c r="B49" s="1" t="s">
        <v>156</v>
      </c>
      <c r="C49" s="3" t="s">
        <v>131</v>
      </c>
      <c r="D49" s="55" t="str">
        <f t="shared" si="0"/>
        <v>GIS Switchgear (incl. Circuit Breakers), Busbar (GIB), Each</v>
      </c>
      <c r="E49" s="50">
        <f t="shared" si="1"/>
        <v>0</v>
      </c>
      <c r="F49" s="47">
        <f>SUMIFS('3.2 Bespoke Full Decisions'!I:I,'3.2 Bespoke Full Decisions'!$G:$G,'2.3 Bespoke Categories'!$D49)</f>
        <v>0</v>
      </c>
      <c r="G49" s="51">
        <f t="shared" si="2"/>
        <v>0</v>
      </c>
      <c r="H49" s="51">
        <f t="shared" si="3"/>
        <v>0</v>
      </c>
      <c r="I49" s="47">
        <f>SUMIFS('3.2 Bespoke Full Decisions'!L:L,'3.2 Bespoke Full Decisions'!$G:$G,'2.3 Bespoke Categories'!$D49)</f>
        <v>0</v>
      </c>
      <c r="J49" s="47">
        <f>SUMIFS('3.2 Bespoke Full Decisions'!M:M,'3.2 Bespoke Full Decisions'!$G:$G,'2.3 Bespoke Categories'!$D49)</f>
        <v>0</v>
      </c>
      <c r="K49" s="47">
        <f>SUMIFS('3.2 Bespoke Full Decisions'!N:N,'3.2 Bespoke Full Decisions'!$G:$G,'2.3 Bespoke Categories'!$D49)</f>
        <v>0</v>
      </c>
      <c r="L49" s="47">
        <f>SUMIFS('3.2 Bespoke Full Decisions'!O:O,'3.2 Bespoke Full Decisions'!$G:$G,'2.3 Bespoke Categories'!$D49)</f>
        <v>0</v>
      </c>
      <c r="M49" s="47">
        <f>SUMIFS('3.2 Bespoke Full Decisions'!P:P,'3.2 Bespoke Full Decisions'!$G:$G,'2.3 Bespoke Categories'!$D49)</f>
        <v>0</v>
      </c>
      <c r="N49" s="47">
        <f>SUMIFS('3.2 Bespoke Full Decisions'!Q:Q,'3.2 Bespoke Full Decisions'!$G:$G,'2.3 Bespoke Categories'!$D49)</f>
        <v>0</v>
      </c>
      <c r="O49" s="47">
        <f>SUMIFS('3.2 Bespoke Full Decisions'!R:R,'3.2 Bespoke Full Decisions'!$G:$G,'2.3 Bespoke Categories'!$D49)</f>
        <v>0</v>
      </c>
      <c r="P49" s="47">
        <f>SUMIFS('3.2 Bespoke Full Decisions'!S:S,'3.2 Bespoke Full Decisions'!$G:$G,'2.3 Bespoke Categories'!$D49)</f>
        <v>0</v>
      </c>
      <c r="Q49" s="47">
        <f>SUMIFS('3.2 Bespoke Full Decisions'!T:T,'3.2 Bespoke Full Decisions'!$G:$G,'2.3 Bespoke Categories'!$D49)</f>
        <v>0</v>
      </c>
      <c r="R49" s="47">
        <f>SUMIFS('3.2 Bespoke Full Decisions'!U:U,'3.2 Bespoke Full Decisions'!$G:$G,'2.3 Bespoke Categories'!$D49)</f>
        <v>0</v>
      </c>
      <c r="S49" s="47">
        <f>SUMIFS('3.2 Bespoke Full Decisions'!V:V,'3.2 Bespoke Full Decisions'!$G:$G,'2.3 Bespoke Categories'!$D49)</f>
        <v>0</v>
      </c>
    </row>
    <row r="50" spans="1:19">
      <c r="A50" s="1" t="s">
        <v>155</v>
      </c>
      <c r="B50" s="1" t="s">
        <v>157</v>
      </c>
      <c r="C50" s="3" t="s">
        <v>131</v>
      </c>
      <c r="D50" s="55" t="str">
        <f t="shared" si="0"/>
        <v>GIS Switchgear (incl. Circuit Breakers), GIS Bays &lt;=33kv, Each</v>
      </c>
      <c r="E50" s="50">
        <f t="shared" si="1"/>
        <v>0</v>
      </c>
      <c r="F50" s="47">
        <f>SUMIFS('3.2 Bespoke Full Decisions'!I:I,'3.2 Bespoke Full Decisions'!$G:$G,'2.3 Bespoke Categories'!$D50)</f>
        <v>0</v>
      </c>
      <c r="G50" s="51">
        <f t="shared" si="2"/>
        <v>0</v>
      </c>
      <c r="H50" s="51">
        <f t="shared" si="3"/>
        <v>0</v>
      </c>
      <c r="I50" s="47">
        <f>SUMIFS('3.2 Bespoke Full Decisions'!L:L,'3.2 Bespoke Full Decisions'!$G:$G,'2.3 Bespoke Categories'!$D50)</f>
        <v>0</v>
      </c>
      <c r="J50" s="47">
        <f>SUMIFS('3.2 Bespoke Full Decisions'!M:M,'3.2 Bespoke Full Decisions'!$G:$G,'2.3 Bespoke Categories'!$D50)</f>
        <v>0</v>
      </c>
      <c r="K50" s="47">
        <f>SUMIFS('3.2 Bespoke Full Decisions'!N:N,'3.2 Bespoke Full Decisions'!$G:$G,'2.3 Bespoke Categories'!$D50)</f>
        <v>0</v>
      </c>
      <c r="L50" s="47">
        <f>SUMIFS('3.2 Bespoke Full Decisions'!O:O,'3.2 Bespoke Full Decisions'!$G:$G,'2.3 Bespoke Categories'!$D50)</f>
        <v>0</v>
      </c>
      <c r="M50" s="47">
        <f>SUMIFS('3.2 Bespoke Full Decisions'!P:P,'3.2 Bespoke Full Decisions'!$G:$G,'2.3 Bespoke Categories'!$D50)</f>
        <v>0</v>
      </c>
      <c r="N50" s="47">
        <f>SUMIFS('3.2 Bespoke Full Decisions'!Q:Q,'3.2 Bespoke Full Decisions'!$G:$G,'2.3 Bespoke Categories'!$D50)</f>
        <v>0</v>
      </c>
      <c r="O50" s="47">
        <f>SUMIFS('3.2 Bespoke Full Decisions'!R:R,'3.2 Bespoke Full Decisions'!$G:$G,'2.3 Bespoke Categories'!$D50)</f>
        <v>0</v>
      </c>
      <c r="P50" s="47">
        <f>SUMIFS('3.2 Bespoke Full Decisions'!S:S,'3.2 Bespoke Full Decisions'!$G:$G,'2.3 Bespoke Categories'!$D50)</f>
        <v>0</v>
      </c>
      <c r="Q50" s="47">
        <f>SUMIFS('3.2 Bespoke Full Decisions'!T:T,'3.2 Bespoke Full Decisions'!$G:$G,'2.3 Bespoke Categories'!$D50)</f>
        <v>0</v>
      </c>
      <c r="R50" s="47">
        <f>SUMIFS('3.2 Bespoke Full Decisions'!U:U,'3.2 Bespoke Full Decisions'!$G:$G,'2.3 Bespoke Categories'!$D50)</f>
        <v>0</v>
      </c>
      <c r="S50" s="47">
        <f>SUMIFS('3.2 Bespoke Full Decisions'!V:V,'3.2 Bespoke Full Decisions'!$G:$G,'2.3 Bespoke Categories'!$D50)</f>
        <v>0</v>
      </c>
    </row>
    <row r="51" spans="1:19">
      <c r="A51" s="1" t="s">
        <v>155</v>
      </c>
      <c r="B51" s="1" t="s">
        <v>158</v>
      </c>
      <c r="C51" s="3" t="s">
        <v>131</v>
      </c>
      <c r="D51" s="55" t="str">
        <f t="shared" si="0"/>
        <v>GIS Switchgear (incl. Circuit Breakers), GIS Bays 132kV, Each</v>
      </c>
      <c r="E51" s="50">
        <f t="shared" si="1"/>
        <v>0</v>
      </c>
      <c r="F51" s="47">
        <f>SUMIFS('3.2 Bespoke Full Decisions'!I:I,'3.2 Bespoke Full Decisions'!$G:$G,'2.3 Bespoke Categories'!$D51)</f>
        <v>0</v>
      </c>
      <c r="G51" s="51">
        <f t="shared" si="2"/>
        <v>0</v>
      </c>
      <c r="H51" s="51">
        <f t="shared" si="3"/>
        <v>0</v>
      </c>
      <c r="I51" s="47">
        <f>SUMIFS('3.2 Bespoke Full Decisions'!L:L,'3.2 Bespoke Full Decisions'!$G:$G,'2.3 Bespoke Categories'!$D51)</f>
        <v>0</v>
      </c>
      <c r="J51" s="47">
        <f>SUMIFS('3.2 Bespoke Full Decisions'!M:M,'3.2 Bespoke Full Decisions'!$G:$G,'2.3 Bespoke Categories'!$D51)</f>
        <v>0</v>
      </c>
      <c r="K51" s="47">
        <f>SUMIFS('3.2 Bespoke Full Decisions'!N:N,'3.2 Bespoke Full Decisions'!$G:$G,'2.3 Bespoke Categories'!$D51)</f>
        <v>0</v>
      </c>
      <c r="L51" s="47">
        <f>SUMIFS('3.2 Bespoke Full Decisions'!O:O,'3.2 Bespoke Full Decisions'!$G:$G,'2.3 Bespoke Categories'!$D51)</f>
        <v>0</v>
      </c>
      <c r="M51" s="47">
        <f>SUMIFS('3.2 Bespoke Full Decisions'!P:P,'3.2 Bespoke Full Decisions'!$G:$G,'2.3 Bespoke Categories'!$D51)</f>
        <v>0</v>
      </c>
      <c r="N51" s="47">
        <f>SUMIFS('3.2 Bespoke Full Decisions'!Q:Q,'3.2 Bespoke Full Decisions'!$G:$G,'2.3 Bespoke Categories'!$D51)</f>
        <v>0</v>
      </c>
      <c r="O51" s="47">
        <f>SUMIFS('3.2 Bespoke Full Decisions'!R:R,'3.2 Bespoke Full Decisions'!$G:$G,'2.3 Bespoke Categories'!$D51)</f>
        <v>0</v>
      </c>
      <c r="P51" s="47">
        <f>SUMIFS('3.2 Bespoke Full Decisions'!S:S,'3.2 Bespoke Full Decisions'!$G:$G,'2.3 Bespoke Categories'!$D51)</f>
        <v>0</v>
      </c>
      <c r="Q51" s="47">
        <f>SUMIFS('3.2 Bespoke Full Decisions'!T:T,'3.2 Bespoke Full Decisions'!$G:$G,'2.3 Bespoke Categories'!$D51)</f>
        <v>0</v>
      </c>
      <c r="R51" s="47">
        <f>SUMIFS('3.2 Bespoke Full Decisions'!U:U,'3.2 Bespoke Full Decisions'!$G:$G,'2.3 Bespoke Categories'!$D51)</f>
        <v>0</v>
      </c>
      <c r="S51" s="47">
        <f>SUMIFS('3.2 Bespoke Full Decisions'!V:V,'3.2 Bespoke Full Decisions'!$G:$G,'2.3 Bespoke Categories'!$D51)</f>
        <v>0</v>
      </c>
    </row>
    <row r="52" spans="1:19">
      <c r="A52" s="1" t="s">
        <v>155</v>
      </c>
      <c r="B52" s="1" t="s">
        <v>159</v>
      </c>
      <c r="C52" s="1" t="s">
        <v>131</v>
      </c>
      <c r="D52" s="55" t="str">
        <f t="shared" si="0"/>
        <v>GIS Switchgear (incl. Circuit Breakers), GIS Bays 275kV, Each</v>
      </c>
      <c r="E52" s="50">
        <f t="shared" si="1"/>
        <v>0</v>
      </c>
      <c r="F52" s="47">
        <f>SUMIFS('3.2 Bespoke Full Decisions'!I:I,'3.2 Bespoke Full Decisions'!$G:$G,'2.3 Bespoke Categories'!$D52)</f>
        <v>0</v>
      </c>
      <c r="G52" s="51">
        <f t="shared" si="2"/>
        <v>0</v>
      </c>
      <c r="H52" s="51">
        <f t="shared" si="3"/>
        <v>0</v>
      </c>
      <c r="I52" s="47">
        <f>SUMIFS('3.2 Bespoke Full Decisions'!L:L,'3.2 Bespoke Full Decisions'!$G:$G,'2.3 Bespoke Categories'!$D52)</f>
        <v>0</v>
      </c>
      <c r="J52" s="47">
        <f>SUMIFS('3.2 Bespoke Full Decisions'!M:M,'3.2 Bespoke Full Decisions'!$G:$G,'2.3 Bespoke Categories'!$D52)</f>
        <v>0</v>
      </c>
      <c r="K52" s="47">
        <f>SUMIFS('3.2 Bespoke Full Decisions'!N:N,'3.2 Bespoke Full Decisions'!$G:$G,'2.3 Bespoke Categories'!$D52)</f>
        <v>0</v>
      </c>
      <c r="L52" s="47">
        <f>SUMIFS('3.2 Bespoke Full Decisions'!O:O,'3.2 Bespoke Full Decisions'!$G:$G,'2.3 Bespoke Categories'!$D52)</f>
        <v>0</v>
      </c>
      <c r="M52" s="47">
        <f>SUMIFS('3.2 Bespoke Full Decisions'!P:P,'3.2 Bespoke Full Decisions'!$G:$G,'2.3 Bespoke Categories'!$D52)</f>
        <v>0</v>
      </c>
      <c r="N52" s="47">
        <f>SUMIFS('3.2 Bespoke Full Decisions'!Q:Q,'3.2 Bespoke Full Decisions'!$G:$G,'2.3 Bespoke Categories'!$D52)</f>
        <v>0</v>
      </c>
      <c r="O52" s="47">
        <f>SUMIFS('3.2 Bespoke Full Decisions'!R:R,'3.2 Bespoke Full Decisions'!$G:$G,'2.3 Bespoke Categories'!$D52)</f>
        <v>0</v>
      </c>
      <c r="P52" s="47">
        <f>SUMIFS('3.2 Bespoke Full Decisions'!S:S,'3.2 Bespoke Full Decisions'!$G:$G,'2.3 Bespoke Categories'!$D52)</f>
        <v>0</v>
      </c>
      <c r="Q52" s="47">
        <f>SUMIFS('3.2 Bespoke Full Decisions'!T:T,'3.2 Bespoke Full Decisions'!$G:$G,'2.3 Bespoke Categories'!$D52)</f>
        <v>0</v>
      </c>
      <c r="R52" s="47">
        <f>SUMIFS('3.2 Bespoke Full Decisions'!U:U,'3.2 Bespoke Full Decisions'!$G:$G,'2.3 Bespoke Categories'!$D52)</f>
        <v>0</v>
      </c>
      <c r="S52" s="47">
        <f>SUMIFS('3.2 Bespoke Full Decisions'!V:V,'3.2 Bespoke Full Decisions'!$G:$G,'2.3 Bespoke Categories'!$D52)</f>
        <v>0</v>
      </c>
    </row>
    <row r="53" spans="1:19">
      <c r="A53" s="1" t="s">
        <v>155</v>
      </c>
      <c r="B53" s="1" t="s">
        <v>160</v>
      </c>
      <c r="C53" s="1" t="s">
        <v>131</v>
      </c>
      <c r="D53" s="55" t="str">
        <f t="shared" si="0"/>
        <v>GIS Switchgear (incl. Circuit Breakers), GIS Bays 400kV, Each</v>
      </c>
      <c r="E53" s="50">
        <f t="shared" si="1"/>
        <v>0</v>
      </c>
      <c r="F53" s="47">
        <f>SUMIFS('3.2 Bespoke Full Decisions'!I:I,'3.2 Bespoke Full Decisions'!$G:$G,'2.3 Bespoke Categories'!$D53)</f>
        <v>0</v>
      </c>
      <c r="G53" s="51">
        <f t="shared" si="2"/>
        <v>0</v>
      </c>
      <c r="H53" s="51">
        <f t="shared" si="3"/>
        <v>0</v>
      </c>
      <c r="I53" s="47">
        <f>SUMIFS('3.2 Bespoke Full Decisions'!L:L,'3.2 Bespoke Full Decisions'!$G:$G,'2.3 Bespoke Categories'!$D53)</f>
        <v>0</v>
      </c>
      <c r="J53" s="47">
        <f>SUMIFS('3.2 Bespoke Full Decisions'!M:M,'3.2 Bespoke Full Decisions'!$G:$G,'2.3 Bespoke Categories'!$D53)</f>
        <v>0</v>
      </c>
      <c r="K53" s="47">
        <f>SUMIFS('3.2 Bespoke Full Decisions'!N:N,'3.2 Bespoke Full Decisions'!$G:$G,'2.3 Bespoke Categories'!$D53)</f>
        <v>0</v>
      </c>
      <c r="L53" s="47">
        <f>SUMIFS('3.2 Bespoke Full Decisions'!O:O,'3.2 Bespoke Full Decisions'!$G:$G,'2.3 Bespoke Categories'!$D53)</f>
        <v>0</v>
      </c>
      <c r="M53" s="47">
        <f>SUMIFS('3.2 Bespoke Full Decisions'!P:P,'3.2 Bespoke Full Decisions'!$G:$G,'2.3 Bespoke Categories'!$D53)</f>
        <v>0</v>
      </c>
      <c r="N53" s="47">
        <f>SUMIFS('3.2 Bespoke Full Decisions'!Q:Q,'3.2 Bespoke Full Decisions'!$G:$G,'2.3 Bespoke Categories'!$D53)</f>
        <v>0</v>
      </c>
      <c r="O53" s="47">
        <f>SUMIFS('3.2 Bespoke Full Decisions'!R:R,'3.2 Bespoke Full Decisions'!$G:$G,'2.3 Bespoke Categories'!$D53)</f>
        <v>0</v>
      </c>
      <c r="P53" s="47">
        <f>SUMIFS('3.2 Bespoke Full Decisions'!S:S,'3.2 Bespoke Full Decisions'!$G:$G,'2.3 Bespoke Categories'!$D53)</f>
        <v>0</v>
      </c>
      <c r="Q53" s="47">
        <f>SUMIFS('3.2 Bespoke Full Decisions'!T:T,'3.2 Bespoke Full Decisions'!$G:$G,'2.3 Bespoke Categories'!$D53)</f>
        <v>0</v>
      </c>
      <c r="R53" s="47">
        <f>SUMIFS('3.2 Bespoke Full Decisions'!U:U,'3.2 Bespoke Full Decisions'!$G:$G,'2.3 Bespoke Categories'!$D53)</f>
        <v>0</v>
      </c>
      <c r="S53" s="47">
        <f>SUMIFS('3.2 Bespoke Full Decisions'!V:V,'3.2 Bespoke Full Decisions'!$G:$G,'2.3 Bespoke Categories'!$D53)</f>
        <v>0</v>
      </c>
    </row>
    <row r="54" spans="1:19">
      <c r="A54" s="1" t="s">
        <v>155</v>
      </c>
      <c r="B54" s="1" t="s">
        <v>161</v>
      </c>
      <c r="C54" s="3" t="s">
        <v>131</v>
      </c>
      <c r="D54" s="55" t="str">
        <f t="shared" si="0"/>
        <v>GIS Switchgear (incl. Circuit Breakers), GIS Bays kV Unknown, Each</v>
      </c>
      <c r="E54" s="50">
        <f t="shared" si="1"/>
        <v>0</v>
      </c>
      <c r="F54" s="47">
        <f>SUMIFS('3.2 Bespoke Full Decisions'!I:I,'3.2 Bespoke Full Decisions'!$G:$G,'2.3 Bespoke Categories'!$D54)</f>
        <v>0</v>
      </c>
      <c r="G54" s="51">
        <f t="shared" si="2"/>
        <v>0</v>
      </c>
      <c r="H54" s="51">
        <f t="shared" si="3"/>
        <v>0</v>
      </c>
      <c r="I54" s="47">
        <f>SUMIFS('3.2 Bespoke Full Decisions'!L:L,'3.2 Bespoke Full Decisions'!$G:$G,'2.3 Bespoke Categories'!$D54)</f>
        <v>0</v>
      </c>
      <c r="J54" s="47">
        <f>SUMIFS('3.2 Bespoke Full Decisions'!M:M,'3.2 Bespoke Full Decisions'!$G:$G,'2.3 Bespoke Categories'!$D54)</f>
        <v>0</v>
      </c>
      <c r="K54" s="47">
        <f>SUMIFS('3.2 Bespoke Full Decisions'!N:N,'3.2 Bespoke Full Decisions'!$G:$G,'2.3 Bespoke Categories'!$D54)</f>
        <v>0</v>
      </c>
      <c r="L54" s="47">
        <f>SUMIFS('3.2 Bespoke Full Decisions'!O:O,'3.2 Bespoke Full Decisions'!$G:$G,'2.3 Bespoke Categories'!$D54)</f>
        <v>0</v>
      </c>
      <c r="M54" s="47">
        <f>SUMIFS('3.2 Bespoke Full Decisions'!P:P,'3.2 Bespoke Full Decisions'!$G:$G,'2.3 Bespoke Categories'!$D54)</f>
        <v>0</v>
      </c>
      <c r="N54" s="47">
        <f>SUMIFS('3.2 Bespoke Full Decisions'!Q:Q,'3.2 Bespoke Full Decisions'!$G:$G,'2.3 Bespoke Categories'!$D54)</f>
        <v>0</v>
      </c>
      <c r="O54" s="47">
        <f>SUMIFS('3.2 Bespoke Full Decisions'!R:R,'3.2 Bespoke Full Decisions'!$G:$G,'2.3 Bespoke Categories'!$D54)</f>
        <v>0</v>
      </c>
      <c r="P54" s="47">
        <f>SUMIFS('3.2 Bespoke Full Decisions'!S:S,'3.2 Bespoke Full Decisions'!$G:$G,'2.3 Bespoke Categories'!$D54)</f>
        <v>0</v>
      </c>
      <c r="Q54" s="47">
        <f>SUMIFS('3.2 Bespoke Full Decisions'!T:T,'3.2 Bespoke Full Decisions'!$G:$G,'2.3 Bespoke Categories'!$D54)</f>
        <v>0</v>
      </c>
      <c r="R54" s="47">
        <f>SUMIFS('3.2 Bespoke Full Decisions'!U:U,'3.2 Bespoke Full Decisions'!$G:$G,'2.3 Bespoke Categories'!$D54)</f>
        <v>0</v>
      </c>
      <c r="S54" s="47">
        <f>SUMIFS('3.2 Bespoke Full Decisions'!V:V,'3.2 Bespoke Full Decisions'!$G:$G,'2.3 Bespoke Categories'!$D54)</f>
        <v>0</v>
      </c>
    </row>
    <row r="55" spans="1:19">
      <c r="A55" s="1" t="s">
        <v>155</v>
      </c>
      <c r="B55" s="1" t="s">
        <v>162</v>
      </c>
      <c r="C55" s="3" t="s">
        <v>131</v>
      </c>
      <c r="D55" s="55" t="str">
        <f t="shared" si="0"/>
        <v>GIS Switchgear (incl. Circuit Breakers), GIS Bushings, Each</v>
      </c>
      <c r="E55" s="50">
        <f t="shared" si="1"/>
        <v>0</v>
      </c>
      <c r="F55" s="47">
        <f>SUMIFS('3.2 Bespoke Full Decisions'!I:I,'3.2 Bespoke Full Decisions'!$G:$G,'2.3 Bespoke Categories'!$D55)</f>
        <v>0</v>
      </c>
      <c r="G55" s="51">
        <f t="shared" si="2"/>
        <v>0</v>
      </c>
      <c r="H55" s="51">
        <f t="shared" si="3"/>
        <v>0</v>
      </c>
      <c r="I55" s="47">
        <f>SUMIFS('3.2 Bespoke Full Decisions'!L:L,'3.2 Bespoke Full Decisions'!$G:$G,'2.3 Bespoke Categories'!$D55)</f>
        <v>0</v>
      </c>
      <c r="J55" s="47">
        <f>SUMIFS('3.2 Bespoke Full Decisions'!M:M,'3.2 Bespoke Full Decisions'!$G:$G,'2.3 Bespoke Categories'!$D55)</f>
        <v>0</v>
      </c>
      <c r="K55" s="47">
        <f>SUMIFS('3.2 Bespoke Full Decisions'!N:N,'3.2 Bespoke Full Decisions'!$G:$G,'2.3 Bespoke Categories'!$D55)</f>
        <v>0</v>
      </c>
      <c r="L55" s="47">
        <f>SUMIFS('3.2 Bespoke Full Decisions'!O:O,'3.2 Bespoke Full Decisions'!$G:$G,'2.3 Bespoke Categories'!$D55)</f>
        <v>0</v>
      </c>
      <c r="M55" s="47">
        <f>SUMIFS('3.2 Bespoke Full Decisions'!P:P,'3.2 Bespoke Full Decisions'!$G:$G,'2.3 Bespoke Categories'!$D55)</f>
        <v>0</v>
      </c>
      <c r="N55" s="47">
        <f>SUMIFS('3.2 Bespoke Full Decisions'!Q:Q,'3.2 Bespoke Full Decisions'!$G:$G,'2.3 Bespoke Categories'!$D55)</f>
        <v>0</v>
      </c>
      <c r="O55" s="47">
        <f>SUMIFS('3.2 Bespoke Full Decisions'!R:R,'3.2 Bespoke Full Decisions'!$G:$G,'2.3 Bespoke Categories'!$D55)</f>
        <v>0</v>
      </c>
      <c r="P55" s="47">
        <f>SUMIFS('3.2 Bespoke Full Decisions'!S:S,'3.2 Bespoke Full Decisions'!$G:$G,'2.3 Bespoke Categories'!$D55)</f>
        <v>0</v>
      </c>
      <c r="Q55" s="47">
        <f>SUMIFS('3.2 Bespoke Full Decisions'!T:T,'3.2 Bespoke Full Decisions'!$G:$G,'2.3 Bespoke Categories'!$D55)</f>
        <v>0</v>
      </c>
      <c r="R55" s="47">
        <f>SUMIFS('3.2 Bespoke Full Decisions'!U:U,'3.2 Bespoke Full Decisions'!$G:$G,'2.3 Bespoke Categories'!$D55)</f>
        <v>0</v>
      </c>
      <c r="S55" s="47">
        <f>SUMIFS('3.2 Bespoke Full Decisions'!V:V,'3.2 Bespoke Full Decisions'!$G:$G,'2.3 Bespoke Categories'!$D55)</f>
        <v>0</v>
      </c>
    </row>
    <row r="56" spans="1:19">
      <c r="A56" s="1" t="s">
        <v>163</v>
      </c>
      <c r="B56" s="1" t="s">
        <v>164</v>
      </c>
      <c r="C56" s="3" t="s">
        <v>165</v>
      </c>
      <c r="D56" s="55" t="str">
        <f t="shared" si="0"/>
        <v>HVDC, HVDC Cable, Material km</v>
      </c>
      <c r="E56" s="50">
        <f t="shared" si="1"/>
        <v>0</v>
      </c>
      <c r="F56" s="47">
        <f>SUMIFS('3.2 Bespoke Full Decisions'!I:I,'3.2 Bespoke Full Decisions'!$G:$G,'2.3 Bespoke Categories'!$D56)</f>
        <v>0</v>
      </c>
      <c r="G56" s="51">
        <f t="shared" si="2"/>
        <v>0</v>
      </c>
      <c r="H56" s="51">
        <f t="shared" si="3"/>
        <v>0</v>
      </c>
      <c r="I56" s="47">
        <f>SUMIFS('3.2 Bespoke Full Decisions'!L:L,'3.2 Bespoke Full Decisions'!$G:$G,'2.3 Bespoke Categories'!$D56)</f>
        <v>0</v>
      </c>
      <c r="J56" s="47">
        <f>SUMIFS('3.2 Bespoke Full Decisions'!M:M,'3.2 Bespoke Full Decisions'!$G:$G,'2.3 Bespoke Categories'!$D56)</f>
        <v>0</v>
      </c>
      <c r="K56" s="47">
        <f>SUMIFS('3.2 Bespoke Full Decisions'!N:N,'3.2 Bespoke Full Decisions'!$G:$G,'2.3 Bespoke Categories'!$D56)</f>
        <v>0</v>
      </c>
      <c r="L56" s="47">
        <f>SUMIFS('3.2 Bespoke Full Decisions'!O:O,'3.2 Bespoke Full Decisions'!$G:$G,'2.3 Bespoke Categories'!$D56)</f>
        <v>0</v>
      </c>
      <c r="M56" s="47">
        <f>SUMIFS('3.2 Bespoke Full Decisions'!P:P,'3.2 Bespoke Full Decisions'!$G:$G,'2.3 Bespoke Categories'!$D56)</f>
        <v>0</v>
      </c>
      <c r="N56" s="47">
        <f>SUMIFS('3.2 Bespoke Full Decisions'!Q:Q,'3.2 Bespoke Full Decisions'!$G:$G,'2.3 Bespoke Categories'!$D56)</f>
        <v>0</v>
      </c>
      <c r="O56" s="47">
        <f>SUMIFS('3.2 Bespoke Full Decisions'!R:R,'3.2 Bespoke Full Decisions'!$G:$G,'2.3 Bespoke Categories'!$D56)</f>
        <v>0</v>
      </c>
      <c r="P56" s="47">
        <f>SUMIFS('3.2 Bespoke Full Decisions'!S:S,'3.2 Bespoke Full Decisions'!$G:$G,'2.3 Bespoke Categories'!$D56)</f>
        <v>0</v>
      </c>
      <c r="Q56" s="47">
        <f>SUMIFS('3.2 Bespoke Full Decisions'!T:T,'3.2 Bespoke Full Decisions'!$G:$G,'2.3 Bespoke Categories'!$D56)</f>
        <v>0</v>
      </c>
      <c r="R56" s="47">
        <f>SUMIFS('3.2 Bespoke Full Decisions'!U:U,'3.2 Bespoke Full Decisions'!$G:$G,'2.3 Bespoke Categories'!$D56)</f>
        <v>0</v>
      </c>
      <c r="S56" s="47">
        <f>SUMIFS('3.2 Bespoke Full Decisions'!V:V,'3.2 Bespoke Full Decisions'!$G:$G,'2.3 Bespoke Categories'!$D56)</f>
        <v>0</v>
      </c>
    </row>
    <row r="57" spans="1:19">
      <c r="A57" s="1" t="s">
        <v>163</v>
      </c>
      <c r="B57" s="1" t="s">
        <v>166</v>
      </c>
      <c r="C57" s="1" t="s">
        <v>131</v>
      </c>
      <c r="D57" s="55" t="str">
        <f t="shared" si="0"/>
        <v>HVDC, HVDC Converter, Each</v>
      </c>
      <c r="E57" s="50">
        <f t="shared" si="1"/>
        <v>0</v>
      </c>
      <c r="F57" s="47">
        <f>SUMIFS('3.2 Bespoke Full Decisions'!I:I,'3.2 Bespoke Full Decisions'!$G:$G,'2.3 Bespoke Categories'!$D57)</f>
        <v>0</v>
      </c>
      <c r="G57" s="51">
        <f t="shared" si="2"/>
        <v>0</v>
      </c>
      <c r="H57" s="51">
        <f t="shared" si="3"/>
        <v>0</v>
      </c>
      <c r="I57" s="47">
        <f>SUMIFS('3.2 Bespoke Full Decisions'!L:L,'3.2 Bespoke Full Decisions'!$G:$G,'2.3 Bespoke Categories'!$D57)</f>
        <v>0</v>
      </c>
      <c r="J57" s="47">
        <f>SUMIFS('3.2 Bespoke Full Decisions'!M:M,'3.2 Bespoke Full Decisions'!$G:$G,'2.3 Bespoke Categories'!$D57)</f>
        <v>0</v>
      </c>
      <c r="K57" s="47">
        <f>SUMIFS('3.2 Bespoke Full Decisions'!N:N,'3.2 Bespoke Full Decisions'!$G:$G,'2.3 Bespoke Categories'!$D57)</f>
        <v>0</v>
      </c>
      <c r="L57" s="47">
        <f>SUMIFS('3.2 Bespoke Full Decisions'!O:O,'3.2 Bespoke Full Decisions'!$G:$G,'2.3 Bespoke Categories'!$D57)</f>
        <v>0</v>
      </c>
      <c r="M57" s="47">
        <f>SUMIFS('3.2 Bespoke Full Decisions'!P:P,'3.2 Bespoke Full Decisions'!$G:$G,'2.3 Bespoke Categories'!$D57)</f>
        <v>0</v>
      </c>
      <c r="N57" s="47">
        <f>SUMIFS('3.2 Bespoke Full Decisions'!Q:Q,'3.2 Bespoke Full Decisions'!$G:$G,'2.3 Bespoke Categories'!$D57)</f>
        <v>0</v>
      </c>
      <c r="O57" s="47">
        <f>SUMIFS('3.2 Bespoke Full Decisions'!R:R,'3.2 Bespoke Full Decisions'!$G:$G,'2.3 Bespoke Categories'!$D57)</f>
        <v>0</v>
      </c>
      <c r="P57" s="47">
        <f>SUMIFS('3.2 Bespoke Full Decisions'!S:S,'3.2 Bespoke Full Decisions'!$G:$G,'2.3 Bespoke Categories'!$D57)</f>
        <v>0</v>
      </c>
      <c r="Q57" s="47">
        <f>SUMIFS('3.2 Bespoke Full Decisions'!T:T,'3.2 Bespoke Full Decisions'!$G:$G,'2.3 Bespoke Categories'!$D57)</f>
        <v>0</v>
      </c>
      <c r="R57" s="47">
        <f>SUMIFS('3.2 Bespoke Full Decisions'!U:U,'3.2 Bespoke Full Decisions'!$G:$G,'2.3 Bespoke Categories'!$D57)</f>
        <v>0</v>
      </c>
      <c r="S57" s="47">
        <f>SUMIFS('3.2 Bespoke Full Decisions'!V:V,'3.2 Bespoke Full Decisions'!$G:$G,'2.3 Bespoke Categories'!$D57)</f>
        <v>0</v>
      </c>
    </row>
    <row r="58" spans="1:19">
      <c r="A58" s="1" t="s">
        <v>163</v>
      </c>
      <c r="B58" s="1" t="s">
        <v>167</v>
      </c>
      <c r="C58" s="1" t="s">
        <v>131</v>
      </c>
      <c r="D58" s="55" t="str">
        <f t="shared" si="0"/>
        <v>HVDC, HVDC Converter Transformer, Each</v>
      </c>
      <c r="E58" s="50">
        <f t="shared" si="1"/>
        <v>0</v>
      </c>
      <c r="F58" s="47">
        <f>SUMIFS('3.2 Bespoke Full Decisions'!I:I,'3.2 Bespoke Full Decisions'!$G:$G,'2.3 Bespoke Categories'!$D58)</f>
        <v>0</v>
      </c>
      <c r="G58" s="51">
        <f t="shared" si="2"/>
        <v>0</v>
      </c>
      <c r="H58" s="51">
        <f t="shared" si="3"/>
        <v>0</v>
      </c>
      <c r="I58" s="47">
        <f>SUMIFS('3.2 Bespoke Full Decisions'!L:L,'3.2 Bespoke Full Decisions'!$G:$G,'2.3 Bespoke Categories'!$D58)</f>
        <v>0</v>
      </c>
      <c r="J58" s="47">
        <f>SUMIFS('3.2 Bespoke Full Decisions'!M:M,'3.2 Bespoke Full Decisions'!$G:$G,'2.3 Bespoke Categories'!$D58)</f>
        <v>0</v>
      </c>
      <c r="K58" s="47">
        <f>SUMIFS('3.2 Bespoke Full Decisions'!N:N,'3.2 Bespoke Full Decisions'!$G:$G,'2.3 Bespoke Categories'!$D58)</f>
        <v>0</v>
      </c>
      <c r="L58" s="47">
        <f>SUMIFS('3.2 Bespoke Full Decisions'!O:O,'3.2 Bespoke Full Decisions'!$G:$G,'2.3 Bespoke Categories'!$D58)</f>
        <v>0</v>
      </c>
      <c r="M58" s="47">
        <f>SUMIFS('3.2 Bespoke Full Decisions'!P:P,'3.2 Bespoke Full Decisions'!$G:$G,'2.3 Bespoke Categories'!$D58)</f>
        <v>0</v>
      </c>
      <c r="N58" s="47">
        <f>SUMIFS('3.2 Bespoke Full Decisions'!Q:Q,'3.2 Bespoke Full Decisions'!$G:$G,'2.3 Bespoke Categories'!$D58)</f>
        <v>0</v>
      </c>
      <c r="O58" s="47">
        <f>SUMIFS('3.2 Bespoke Full Decisions'!R:R,'3.2 Bespoke Full Decisions'!$G:$G,'2.3 Bespoke Categories'!$D58)</f>
        <v>0</v>
      </c>
      <c r="P58" s="47">
        <f>SUMIFS('3.2 Bespoke Full Decisions'!S:S,'3.2 Bespoke Full Decisions'!$G:$G,'2.3 Bespoke Categories'!$D58)</f>
        <v>0</v>
      </c>
      <c r="Q58" s="47">
        <f>SUMIFS('3.2 Bespoke Full Decisions'!T:T,'3.2 Bespoke Full Decisions'!$G:$G,'2.3 Bespoke Categories'!$D58)</f>
        <v>0</v>
      </c>
      <c r="R58" s="47">
        <f>SUMIFS('3.2 Bespoke Full Decisions'!U:U,'3.2 Bespoke Full Decisions'!$G:$G,'2.3 Bespoke Categories'!$D58)</f>
        <v>0</v>
      </c>
      <c r="S58" s="47">
        <f>SUMIFS('3.2 Bespoke Full Decisions'!V:V,'3.2 Bespoke Full Decisions'!$G:$G,'2.3 Bespoke Categories'!$D58)</f>
        <v>0</v>
      </c>
    </row>
    <row r="59" spans="1:19">
      <c r="A59" s="1" t="s">
        <v>163</v>
      </c>
      <c r="B59" s="1" t="s">
        <v>168</v>
      </c>
      <c r="C59" s="1" t="s">
        <v>165</v>
      </c>
      <c r="D59" s="55" t="str">
        <f t="shared" si="0"/>
        <v>HVDC, HVDC OHL, Material km</v>
      </c>
      <c r="E59" s="50">
        <f t="shared" si="1"/>
        <v>0</v>
      </c>
      <c r="F59" s="47">
        <f>SUMIFS('3.2 Bespoke Full Decisions'!I:I,'3.2 Bespoke Full Decisions'!$G:$G,'2.3 Bespoke Categories'!$D59)</f>
        <v>0</v>
      </c>
      <c r="G59" s="51">
        <f t="shared" si="2"/>
        <v>0</v>
      </c>
      <c r="H59" s="51">
        <f t="shared" si="3"/>
        <v>0</v>
      </c>
      <c r="I59" s="47">
        <f>SUMIFS('3.2 Bespoke Full Decisions'!L:L,'3.2 Bespoke Full Decisions'!$G:$G,'2.3 Bespoke Categories'!$D59)</f>
        <v>0</v>
      </c>
      <c r="J59" s="47">
        <f>SUMIFS('3.2 Bespoke Full Decisions'!M:M,'3.2 Bespoke Full Decisions'!$G:$G,'2.3 Bespoke Categories'!$D59)</f>
        <v>0</v>
      </c>
      <c r="K59" s="47">
        <f>SUMIFS('3.2 Bespoke Full Decisions'!N:N,'3.2 Bespoke Full Decisions'!$G:$G,'2.3 Bespoke Categories'!$D59)</f>
        <v>0</v>
      </c>
      <c r="L59" s="47">
        <f>SUMIFS('3.2 Bespoke Full Decisions'!O:O,'3.2 Bespoke Full Decisions'!$G:$G,'2.3 Bespoke Categories'!$D59)</f>
        <v>0</v>
      </c>
      <c r="M59" s="47">
        <f>SUMIFS('3.2 Bespoke Full Decisions'!P:P,'3.2 Bespoke Full Decisions'!$G:$G,'2.3 Bespoke Categories'!$D59)</f>
        <v>0</v>
      </c>
      <c r="N59" s="47">
        <f>SUMIFS('3.2 Bespoke Full Decisions'!Q:Q,'3.2 Bespoke Full Decisions'!$G:$G,'2.3 Bespoke Categories'!$D59)</f>
        <v>0</v>
      </c>
      <c r="O59" s="47">
        <f>SUMIFS('3.2 Bespoke Full Decisions'!R:R,'3.2 Bespoke Full Decisions'!$G:$G,'2.3 Bespoke Categories'!$D59)</f>
        <v>0</v>
      </c>
      <c r="P59" s="47">
        <f>SUMIFS('3.2 Bespoke Full Decisions'!S:S,'3.2 Bespoke Full Decisions'!$G:$G,'2.3 Bespoke Categories'!$D59)</f>
        <v>0</v>
      </c>
      <c r="Q59" s="47">
        <f>SUMIFS('3.2 Bespoke Full Decisions'!T:T,'3.2 Bespoke Full Decisions'!$G:$G,'2.3 Bespoke Categories'!$D59)</f>
        <v>0</v>
      </c>
      <c r="R59" s="47">
        <f>SUMIFS('3.2 Bespoke Full Decisions'!U:U,'3.2 Bespoke Full Decisions'!$G:$G,'2.3 Bespoke Categories'!$D59)</f>
        <v>0</v>
      </c>
      <c r="S59" s="47">
        <f>SUMIFS('3.2 Bespoke Full Decisions'!V:V,'3.2 Bespoke Full Decisions'!$G:$G,'2.3 Bespoke Categories'!$D59)</f>
        <v>0</v>
      </c>
    </row>
    <row r="60" spans="1:19">
      <c r="A60" s="1" t="s">
        <v>163</v>
      </c>
      <c r="B60" s="1" t="s">
        <v>169</v>
      </c>
      <c r="C60" s="1" t="s">
        <v>131</v>
      </c>
      <c r="D60" s="55" t="str">
        <f t="shared" si="0"/>
        <v>HVDC, HVDC Other, Each</v>
      </c>
      <c r="E60" s="50">
        <f t="shared" si="1"/>
        <v>0</v>
      </c>
      <c r="F60" s="47">
        <f>SUMIFS('3.2 Bespoke Full Decisions'!I:I,'3.2 Bespoke Full Decisions'!$G:$G,'2.3 Bespoke Categories'!$D60)</f>
        <v>0</v>
      </c>
      <c r="G60" s="51">
        <f t="shared" si="2"/>
        <v>0</v>
      </c>
      <c r="H60" s="51">
        <f t="shared" si="3"/>
        <v>0</v>
      </c>
      <c r="I60" s="47">
        <f>SUMIFS('3.2 Bespoke Full Decisions'!L:L,'3.2 Bespoke Full Decisions'!$G:$G,'2.3 Bespoke Categories'!$D60)</f>
        <v>0</v>
      </c>
      <c r="J60" s="47">
        <f>SUMIFS('3.2 Bespoke Full Decisions'!M:M,'3.2 Bespoke Full Decisions'!$G:$G,'2.3 Bespoke Categories'!$D60)</f>
        <v>0</v>
      </c>
      <c r="K60" s="47">
        <f>SUMIFS('3.2 Bespoke Full Decisions'!N:N,'3.2 Bespoke Full Decisions'!$G:$G,'2.3 Bespoke Categories'!$D60)</f>
        <v>0</v>
      </c>
      <c r="L60" s="47">
        <f>SUMIFS('3.2 Bespoke Full Decisions'!O:O,'3.2 Bespoke Full Decisions'!$G:$G,'2.3 Bespoke Categories'!$D60)</f>
        <v>0</v>
      </c>
      <c r="M60" s="47">
        <f>SUMIFS('3.2 Bespoke Full Decisions'!P:P,'3.2 Bespoke Full Decisions'!$G:$G,'2.3 Bespoke Categories'!$D60)</f>
        <v>0</v>
      </c>
      <c r="N60" s="47">
        <f>SUMIFS('3.2 Bespoke Full Decisions'!Q:Q,'3.2 Bespoke Full Decisions'!$G:$G,'2.3 Bespoke Categories'!$D60)</f>
        <v>0</v>
      </c>
      <c r="O60" s="47">
        <f>SUMIFS('3.2 Bespoke Full Decisions'!R:R,'3.2 Bespoke Full Decisions'!$G:$G,'2.3 Bespoke Categories'!$D60)</f>
        <v>0</v>
      </c>
      <c r="P60" s="47">
        <f>SUMIFS('3.2 Bespoke Full Decisions'!S:S,'3.2 Bespoke Full Decisions'!$G:$G,'2.3 Bespoke Categories'!$D60)</f>
        <v>0</v>
      </c>
      <c r="Q60" s="47">
        <f>SUMIFS('3.2 Bespoke Full Decisions'!T:T,'3.2 Bespoke Full Decisions'!$G:$G,'2.3 Bespoke Categories'!$D60)</f>
        <v>0</v>
      </c>
      <c r="R60" s="47">
        <f>SUMIFS('3.2 Bespoke Full Decisions'!U:U,'3.2 Bespoke Full Decisions'!$G:$G,'2.3 Bespoke Categories'!$D60)</f>
        <v>0</v>
      </c>
      <c r="S60" s="47">
        <f>SUMIFS('3.2 Bespoke Full Decisions'!V:V,'3.2 Bespoke Full Decisions'!$G:$G,'2.3 Bespoke Categories'!$D60)</f>
        <v>0</v>
      </c>
    </row>
    <row r="61" spans="1:19">
      <c r="A61" s="1" t="s">
        <v>170</v>
      </c>
      <c r="B61" s="1" t="s">
        <v>171</v>
      </c>
      <c r="C61" s="1" t="s">
        <v>131</v>
      </c>
      <c r="D61" s="55" t="str">
        <f t="shared" si="0"/>
        <v>Instrument Transformers, Instrument Transformers &lt;=33kv, Each</v>
      </c>
      <c r="E61" s="50">
        <f t="shared" si="1"/>
        <v>0</v>
      </c>
      <c r="F61" s="47">
        <f>SUMIFS('3.2 Bespoke Full Decisions'!I:I,'3.2 Bespoke Full Decisions'!$G:$G,'2.3 Bespoke Categories'!$D61)</f>
        <v>0</v>
      </c>
      <c r="G61" s="51">
        <f t="shared" si="2"/>
        <v>0</v>
      </c>
      <c r="H61" s="51">
        <f t="shared" si="3"/>
        <v>0</v>
      </c>
      <c r="I61" s="47">
        <f>SUMIFS('3.2 Bespoke Full Decisions'!L:L,'3.2 Bespoke Full Decisions'!$G:$G,'2.3 Bespoke Categories'!$D61)</f>
        <v>0</v>
      </c>
      <c r="J61" s="47">
        <f>SUMIFS('3.2 Bespoke Full Decisions'!M:M,'3.2 Bespoke Full Decisions'!$G:$G,'2.3 Bespoke Categories'!$D61)</f>
        <v>0</v>
      </c>
      <c r="K61" s="47">
        <f>SUMIFS('3.2 Bespoke Full Decisions'!N:N,'3.2 Bespoke Full Decisions'!$G:$G,'2.3 Bespoke Categories'!$D61)</f>
        <v>0</v>
      </c>
      <c r="L61" s="47">
        <f>SUMIFS('3.2 Bespoke Full Decisions'!O:O,'3.2 Bespoke Full Decisions'!$G:$G,'2.3 Bespoke Categories'!$D61)</f>
        <v>0</v>
      </c>
      <c r="M61" s="47">
        <f>SUMIFS('3.2 Bespoke Full Decisions'!P:P,'3.2 Bespoke Full Decisions'!$G:$G,'2.3 Bespoke Categories'!$D61)</f>
        <v>0</v>
      </c>
      <c r="N61" s="47">
        <f>SUMIFS('3.2 Bespoke Full Decisions'!Q:Q,'3.2 Bespoke Full Decisions'!$G:$G,'2.3 Bespoke Categories'!$D61)</f>
        <v>0</v>
      </c>
      <c r="O61" s="47">
        <f>SUMIFS('3.2 Bespoke Full Decisions'!R:R,'3.2 Bespoke Full Decisions'!$G:$G,'2.3 Bespoke Categories'!$D61)</f>
        <v>0</v>
      </c>
      <c r="P61" s="47">
        <f>SUMIFS('3.2 Bespoke Full Decisions'!S:S,'3.2 Bespoke Full Decisions'!$G:$G,'2.3 Bespoke Categories'!$D61)</f>
        <v>0</v>
      </c>
      <c r="Q61" s="47">
        <f>SUMIFS('3.2 Bespoke Full Decisions'!T:T,'3.2 Bespoke Full Decisions'!$G:$G,'2.3 Bespoke Categories'!$D61)</f>
        <v>0</v>
      </c>
      <c r="R61" s="47">
        <f>SUMIFS('3.2 Bespoke Full Decisions'!U:U,'3.2 Bespoke Full Decisions'!$G:$G,'2.3 Bespoke Categories'!$D61)</f>
        <v>0</v>
      </c>
      <c r="S61" s="47">
        <f>SUMIFS('3.2 Bespoke Full Decisions'!V:V,'3.2 Bespoke Full Decisions'!$G:$G,'2.3 Bespoke Categories'!$D61)</f>
        <v>0</v>
      </c>
    </row>
    <row r="62" spans="1:19">
      <c r="A62" s="1" t="s">
        <v>170</v>
      </c>
      <c r="B62" s="1" t="s">
        <v>172</v>
      </c>
      <c r="C62" s="1" t="s">
        <v>131</v>
      </c>
      <c r="D62" s="55" t="str">
        <f t="shared" si="0"/>
        <v>Instrument Transformers, Instrument Transformers 132kV, Each</v>
      </c>
      <c r="E62" s="50">
        <f t="shared" si="1"/>
        <v>0</v>
      </c>
      <c r="F62" s="47">
        <f>SUMIFS('3.2 Bespoke Full Decisions'!I:I,'3.2 Bespoke Full Decisions'!$G:$G,'2.3 Bespoke Categories'!$D62)</f>
        <v>0</v>
      </c>
      <c r="G62" s="51">
        <f t="shared" si="2"/>
        <v>0</v>
      </c>
      <c r="H62" s="51">
        <f t="shared" si="3"/>
        <v>0</v>
      </c>
      <c r="I62" s="47">
        <f>SUMIFS('3.2 Bespoke Full Decisions'!L:L,'3.2 Bespoke Full Decisions'!$G:$G,'2.3 Bespoke Categories'!$D62)</f>
        <v>0</v>
      </c>
      <c r="J62" s="47">
        <f>SUMIFS('3.2 Bespoke Full Decisions'!M:M,'3.2 Bespoke Full Decisions'!$G:$G,'2.3 Bespoke Categories'!$D62)</f>
        <v>0</v>
      </c>
      <c r="K62" s="47">
        <f>SUMIFS('3.2 Bespoke Full Decisions'!N:N,'3.2 Bespoke Full Decisions'!$G:$G,'2.3 Bespoke Categories'!$D62)</f>
        <v>0</v>
      </c>
      <c r="L62" s="47">
        <f>SUMIFS('3.2 Bespoke Full Decisions'!O:O,'3.2 Bespoke Full Decisions'!$G:$G,'2.3 Bespoke Categories'!$D62)</f>
        <v>0</v>
      </c>
      <c r="M62" s="47">
        <f>SUMIFS('3.2 Bespoke Full Decisions'!P:P,'3.2 Bespoke Full Decisions'!$G:$G,'2.3 Bespoke Categories'!$D62)</f>
        <v>0</v>
      </c>
      <c r="N62" s="47">
        <f>SUMIFS('3.2 Bespoke Full Decisions'!Q:Q,'3.2 Bespoke Full Decisions'!$G:$G,'2.3 Bespoke Categories'!$D62)</f>
        <v>0</v>
      </c>
      <c r="O62" s="47">
        <f>SUMIFS('3.2 Bespoke Full Decisions'!R:R,'3.2 Bespoke Full Decisions'!$G:$G,'2.3 Bespoke Categories'!$D62)</f>
        <v>0</v>
      </c>
      <c r="P62" s="47">
        <f>SUMIFS('3.2 Bespoke Full Decisions'!S:S,'3.2 Bespoke Full Decisions'!$G:$G,'2.3 Bespoke Categories'!$D62)</f>
        <v>0</v>
      </c>
      <c r="Q62" s="47">
        <f>SUMIFS('3.2 Bespoke Full Decisions'!T:T,'3.2 Bespoke Full Decisions'!$G:$G,'2.3 Bespoke Categories'!$D62)</f>
        <v>0</v>
      </c>
      <c r="R62" s="47">
        <f>SUMIFS('3.2 Bespoke Full Decisions'!U:U,'3.2 Bespoke Full Decisions'!$G:$G,'2.3 Bespoke Categories'!$D62)</f>
        <v>0</v>
      </c>
      <c r="S62" s="47">
        <f>SUMIFS('3.2 Bespoke Full Decisions'!V:V,'3.2 Bespoke Full Decisions'!$G:$G,'2.3 Bespoke Categories'!$D62)</f>
        <v>0</v>
      </c>
    </row>
    <row r="63" spans="1:19">
      <c r="A63" s="1" t="s">
        <v>170</v>
      </c>
      <c r="B63" s="1" t="s">
        <v>173</v>
      </c>
      <c r="C63" s="1" t="s">
        <v>131</v>
      </c>
      <c r="D63" s="55" t="str">
        <f t="shared" si="0"/>
        <v>Instrument Transformers, Instrument Transformers 275kV, Each</v>
      </c>
      <c r="E63" s="50">
        <f t="shared" si="1"/>
        <v>0</v>
      </c>
      <c r="F63" s="47">
        <f>SUMIFS('3.2 Bespoke Full Decisions'!I:I,'3.2 Bespoke Full Decisions'!$G:$G,'2.3 Bespoke Categories'!$D63)</f>
        <v>0</v>
      </c>
      <c r="G63" s="51">
        <f t="shared" si="2"/>
        <v>0</v>
      </c>
      <c r="H63" s="51">
        <f t="shared" si="3"/>
        <v>0</v>
      </c>
      <c r="I63" s="47">
        <f>SUMIFS('3.2 Bespoke Full Decisions'!L:L,'3.2 Bespoke Full Decisions'!$G:$G,'2.3 Bespoke Categories'!$D63)</f>
        <v>0</v>
      </c>
      <c r="J63" s="47">
        <f>SUMIFS('3.2 Bespoke Full Decisions'!M:M,'3.2 Bespoke Full Decisions'!$G:$G,'2.3 Bespoke Categories'!$D63)</f>
        <v>0</v>
      </c>
      <c r="K63" s="47">
        <f>SUMIFS('3.2 Bespoke Full Decisions'!N:N,'3.2 Bespoke Full Decisions'!$G:$G,'2.3 Bespoke Categories'!$D63)</f>
        <v>0</v>
      </c>
      <c r="L63" s="47">
        <f>SUMIFS('3.2 Bespoke Full Decisions'!O:O,'3.2 Bespoke Full Decisions'!$G:$G,'2.3 Bespoke Categories'!$D63)</f>
        <v>0</v>
      </c>
      <c r="M63" s="47">
        <f>SUMIFS('3.2 Bespoke Full Decisions'!P:P,'3.2 Bespoke Full Decisions'!$G:$G,'2.3 Bespoke Categories'!$D63)</f>
        <v>0</v>
      </c>
      <c r="N63" s="47">
        <f>SUMIFS('3.2 Bespoke Full Decisions'!Q:Q,'3.2 Bespoke Full Decisions'!$G:$G,'2.3 Bespoke Categories'!$D63)</f>
        <v>0</v>
      </c>
      <c r="O63" s="47">
        <f>SUMIFS('3.2 Bespoke Full Decisions'!R:R,'3.2 Bespoke Full Decisions'!$G:$G,'2.3 Bespoke Categories'!$D63)</f>
        <v>0</v>
      </c>
      <c r="P63" s="47">
        <f>SUMIFS('3.2 Bespoke Full Decisions'!S:S,'3.2 Bespoke Full Decisions'!$G:$G,'2.3 Bespoke Categories'!$D63)</f>
        <v>0</v>
      </c>
      <c r="Q63" s="47">
        <f>SUMIFS('3.2 Bespoke Full Decisions'!T:T,'3.2 Bespoke Full Decisions'!$G:$G,'2.3 Bespoke Categories'!$D63)</f>
        <v>0</v>
      </c>
      <c r="R63" s="47">
        <f>SUMIFS('3.2 Bespoke Full Decisions'!U:U,'3.2 Bespoke Full Decisions'!$G:$G,'2.3 Bespoke Categories'!$D63)</f>
        <v>0</v>
      </c>
      <c r="S63" s="47">
        <f>SUMIFS('3.2 Bespoke Full Decisions'!V:V,'3.2 Bespoke Full Decisions'!$G:$G,'2.3 Bespoke Categories'!$D63)</f>
        <v>0</v>
      </c>
    </row>
    <row r="64" spans="1:19">
      <c r="A64" s="1" t="s">
        <v>170</v>
      </c>
      <c r="B64" s="1" t="s">
        <v>174</v>
      </c>
      <c r="C64" s="1" t="s">
        <v>131</v>
      </c>
      <c r="D64" s="55" t="str">
        <f t="shared" si="0"/>
        <v>Instrument Transformers, Instrument Transformers 400kV, Each</v>
      </c>
      <c r="E64" s="50">
        <f t="shared" si="1"/>
        <v>0</v>
      </c>
      <c r="F64" s="47">
        <f>SUMIFS('3.2 Bespoke Full Decisions'!I:I,'3.2 Bespoke Full Decisions'!$G:$G,'2.3 Bespoke Categories'!$D64)</f>
        <v>0</v>
      </c>
      <c r="G64" s="51">
        <f t="shared" si="2"/>
        <v>0</v>
      </c>
      <c r="H64" s="51">
        <f t="shared" si="3"/>
        <v>0</v>
      </c>
      <c r="I64" s="47">
        <f>SUMIFS('3.2 Bespoke Full Decisions'!L:L,'3.2 Bespoke Full Decisions'!$G:$G,'2.3 Bespoke Categories'!$D64)</f>
        <v>0</v>
      </c>
      <c r="J64" s="47">
        <f>SUMIFS('3.2 Bespoke Full Decisions'!M:M,'3.2 Bespoke Full Decisions'!$G:$G,'2.3 Bespoke Categories'!$D64)</f>
        <v>0</v>
      </c>
      <c r="K64" s="47">
        <f>SUMIFS('3.2 Bespoke Full Decisions'!N:N,'3.2 Bespoke Full Decisions'!$G:$G,'2.3 Bespoke Categories'!$D64)</f>
        <v>0</v>
      </c>
      <c r="L64" s="47">
        <f>SUMIFS('3.2 Bespoke Full Decisions'!O:O,'3.2 Bespoke Full Decisions'!$G:$G,'2.3 Bespoke Categories'!$D64)</f>
        <v>0</v>
      </c>
      <c r="M64" s="47">
        <f>SUMIFS('3.2 Bespoke Full Decisions'!P:P,'3.2 Bespoke Full Decisions'!$G:$G,'2.3 Bespoke Categories'!$D64)</f>
        <v>0</v>
      </c>
      <c r="N64" s="47">
        <f>SUMIFS('3.2 Bespoke Full Decisions'!Q:Q,'3.2 Bespoke Full Decisions'!$G:$G,'2.3 Bespoke Categories'!$D64)</f>
        <v>0</v>
      </c>
      <c r="O64" s="47">
        <f>SUMIFS('3.2 Bespoke Full Decisions'!R:R,'3.2 Bespoke Full Decisions'!$G:$G,'2.3 Bespoke Categories'!$D64)</f>
        <v>0</v>
      </c>
      <c r="P64" s="47">
        <f>SUMIFS('3.2 Bespoke Full Decisions'!S:S,'3.2 Bespoke Full Decisions'!$G:$G,'2.3 Bespoke Categories'!$D64)</f>
        <v>0</v>
      </c>
      <c r="Q64" s="47">
        <f>SUMIFS('3.2 Bespoke Full Decisions'!T:T,'3.2 Bespoke Full Decisions'!$G:$G,'2.3 Bespoke Categories'!$D64)</f>
        <v>0</v>
      </c>
      <c r="R64" s="47">
        <f>SUMIFS('3.2 Bespoke Full Decisions'!U:U,'3.2 Bespoke Full Decisions'!$G:$G,'2.3 Bespoke Categories'!$D64)</f>
        <v>0</v>
      </c>
      <c r="S64" s="47">
        <f>SUMIFS('3.2 Bespoke Full Decisions'!V:V,'3.2 Bespoke Full Decisions'!$G:$G,'2.3 Bespoke Categories'!$D64)</f>
        <v>0</v>
      </c>
    </row>
    <row r="65" spans="1:19">
      <c r="A65" s="1" t="s">
        <v>170</v>
      </c>
      <c r="B65" s="1" t="s">
        <v>175</v>
      </c>
      <c r="C65" s="1" t="s">
        <v>131</v>
      </c>
      <c r="D65" s="55" t="str">
        <f t="shared" si="0"/>
        <v>Instrument Transformers, Instrument Transformers kV Unknown, Each</v>
      </c>
      <c r="E65" s="50">
        <f t="shared" si="1"/>
        <v>0</v>
      </c>
      <c r="F65" s="47">
        <f>SUMIFS('3.2 Bespoke Full Decisions'!I:I,'3.2 Bespoke Full Decisions'!$G:$G,'2.3 Bespoke Categories'!$D65)</f>
        <v>0</v>
      </c>
      <c r="G65" s="51">
        <f t="shared" si="2"/>
        <v>0</v>
      </c>
      <c r="H65" s="51">
        <f t="shared" si="3"/>
        <v>0</v>
      </c>
      <c r="I65" s="47">
        <f>SUMIFS('3.2 Bespoke Full Decisions'!L:L,'3.2 Bespoke Full Decisions'!$G:$G,'2.3 Bespoke Categories'!$D65)</f>
        <v>0</v>
      </c>
      <c r="J65" s="47">
        <f>SUMIFS('3.2 Bespoke Full Decisions'!M:M,'3.2 Bespoke Full Decisions'!$G:$G,'2.3 Bespoke Categories'!$D65)</f>
        <v>0</v>
      </c>
      <c r="K65" s="47">
        <f>SUMIFS('3.2 Bespoke Full Decisions'!N:N,'3.2 Bespoke Full Decisions'!$G:$G,'2.3 Bespoke Categories'!$D65)</f>
        <v>0</v>
      </c>
      <c r="L65" s="47">
        <f>SUMIFS('3.2 Bespoke Full Decisions'!O:O,'3.2 Bespoke Full Decisions'!$G:$G,'2.3 Bespoke Categories'!$D65)</f>
        <v>0</v>
      </c>
      <c r="M65" s="47">
        <f>SUMIFS('3.2 Bespoke Full Decisions'!P:P,'3.2 Bespoke Full Decisions'!$G:$G,'2.3 Bespoke Categories'!$D65)</f>
        <v>0</v>
      </c>
      <c r="N65" s="47">
        <f>SUMIFS('3.2 Bespoke Full Decisions'!Q:Q,'3.2 Bespoke Full Decisions'!$G:$G,'2.3 Bespoke Categories'!$D65)</f>
        <v>0</v>
      </c>
      <c r="O65" s="47">
        <f>SUMIFS('3.2 Bespoke Full Decisions'!R:R,'3.2 Bespoke Full Decisions'!$G:$G,'2.3 Bespoke Categories'!$D65)</f>
        <v>0</v>
      </c>
      <c r="P65" s="47">
        <f>SUMIFS('3.2 Bespoke Full Decisions'!S:S,'3.2 Bespoke Full Decisions'!$G:$G,'2.3 Bespoke Categories'!$D65)</f>
        <v>0</v>
      </c>
      <c r="Q65" s="47">
        <f>SUMIFS('3.2 Bespoke Full Decisions'!T:T,'3.2 Bespoke Full Decisions'!$G:$G,'2.3 Bespoke Categories'!$D65)</f>
        <v>0</v>
      </c>
      <c r="R65" s="47">
        <f>SUMIFS('3.2 Bespoke Full Decisions'!U:U,'3.2 Bespoke Full Decisions'!$G:$G,'2.3 Bespoke Categories'!$D65)</f>
        <v>0</v>
      </c>
      <c r="S65" s="47">
        <f>SUMIFS('3.2 Bespoke Full Decisions'!V:V,'3.2 Bespoke Full Decisions'!$G:$G,'2.3 Bespoke Categories'!$D65)</f>
        <v>0</v>
      </c>
    </row>
    <row r="66" spans="1:19">
      <c r="A66" s="1" t="s">
        <v>176</v>
      </c>
      <c r="B66" s="1" t="s">
        <v>177</v>
      </c>
      <c r="C66" s="3" t="s">
        <v>178</v>
      </c>
      <c r="D66" s="55" t="str">
        <f t="shared" si="0"/>
        <v>LVAC, Diesel Generators &amp; LVAC Boards, Per Site</v>
      </c>
      <c r="E66" s="50">
        <f t="shared" si="1"/>
        <v>0</v>
      </c>
      <c r="F66" s="47">
        <f>SUMIFS('3.2 Bespoke Full Decisions'!I:I,'3.2 Bespoke Full Decisions'!$G:$G,'2.3 Bespoke Categories'!$D66)</f>
        <v>0</v>
      </c>
      <c r="G66" s="51">
        <f t="shared" si="2"/>
        <v>0</v>
      </c>
      <c r="H66" s="51">
        <f t="shared" si="3"/>
        <v>0</v>
      </c>
      <c r="I66" s="47">
        <f>SUMIFS('3.2 Bespoke Full Decisions'!L:L,'3.2 Bespoke Full Decisions'!$G:$G,'2.3 Bespoke Categories'!$D66)</f>
        <v>0</v>
      </c>
      <c r="J66" s="47">
        <f>SUMIFS('3.2 Bespoke Full Decisions'!M:M,'3.2 Bespoke Full Decisions'!$G:$G,'2.3 Bespoke Categories'!$D66)</f>
        <v>0</v>
      </c>
      <c r="K66" s="47">
        <f>SUMIFS('3.2 Bespoke Full Decisions'!N:N,'3.2 Bespoke Full Decisions'!$G:$G,'2.3 Bespoke Categories'!$D66)</f>
        <v>0</v>
      </c>
      <c r="L66" s="47">
        <f>SUMIFS('3.2 Bespoke Full Decisions'!O:O,'3.2 Bespoke Full Decisions'!$G:$G,'2.3 Bespoke Categories'!$D66)</f>
        <v>0</v>
      </c>
      <c r="M66" s="47">
        <f>SUMIFS('3.2 Bespoke Full Decisions'!P:P,'3.2 Bespoke Full Decisions'!$G:$G,'2.3 Bespoke Categories'!$D66)</f>
        <v>0</v>
      </c>
      <c r="N66" s="47">
        <f>SUMIFS('3.2 Bespoke Full Decisions'!Q:Q,'3.2 Bespoke Full Decisions'!$G:$G,'2.3 Bespoke Categories'!$D66)</f>
        <v>0</v>
      </c>
      <c r="O66" s="47">
        <f>SUMIFS('3.2 Bespoke Full Decisions'!R:R,'3.2 Bespoke Full Decisions'!$G:$G,'2.3 Bespoke Categories'!$D66)</f>
        <v>0</v>
      </c>
      <c r="P66" s="47">
        <f>SUMIFS('3.2 Bespoke Full Decisions'!S:S,'3.2 Bespoke Full Decisions'!$G:$G,'2.3 Bespoke Categories'!$D66)</f>
        <v>0</v>
      </c>
      <c r="Q66" s="47">
        <f>SUMIFS('3.2 Bespoke Full Decisions'!T:T,'3.2 Bespoke Full Decisions'!$G:$G,'2.3 Bespoke Categories'!$D66)</f>
        <v>0</v>
      </c>
      <c r="R66" s="47">
        <f>SUMIFS('3.2 Bespoke Full Decisions'!U:U,'3.2 Bespoke Full Decisions'!$G:$G,'2.3 Bespoke Categories'!$D66)</f>
        <v>0</v>
      </c>
      <c r="S66" s="47">
        <f>SUMIFS('3.2 Bespoke Full Decisions'!V:V,'3.2 Bespoke Full Decisions'!$G:$G,'2.3 Bespoke Categories'!$D66)</f>
        <v>0</v>
      </c>
    </row>
    <row r="67" spans="1:19">
      <c r="A67" s="1" t="s">
        <v>176</v>
      </c>
      <c r="B67" s="1" t="s">
        <v>179</v>
      </c>
      <c r="C67" s="1" t="s">
        <v>165</v>
      </c>
      <c r="D67" s="55" t="str">
        <f t="shared" si="0"/>
        <v>LVAC, LVAC cabling, Material km</v>
      </c>
      <c r="E67" s="50">
        <f t="shared" si="1"/>
        <v>0</v>
      </c>
      <c r="F67" s="47">
        <f>SUMIFS('3.2 Bespoke Full Decisions'!I:I,'3.2 Bespoke Full Decisions'!$G:$G,'2.3 Bespoke Categories'!$D67)</f>
        <v>0</v>
      </c>
      <c r="G67" s="51">
        <f t="shared" si="2"/>
        <v>0</v>
      </c>
      <c r="H67" s="51">
        <f t="shared" si="3"/>
        <v>0</v>
      </c>
      <c r="I67" s="47">
        <f>SUMIFS('3.2 Bespoke Full Decisions'!L:L,'3.2 Bespoke Full Decisions'!$G:$G,'2.3 Bespoke Categories'!$D67)</f>
        <v>0</v>
      </c>
      <c r="J67" s="47">
        <f>SUMIFS('3.2 Bespoke Full Decisions'!M:M,'3.2 Bespoke Full Decisions'!$G:$G,'2.3 Bespoke Categories'!$D67)</f>
        <v>0</v>
      </c>
      <c r="K67" s="47">
        <f>SUMIFS('3.2 Bespoke Full Decisions'!N:N,'3.2 Bespoke Full Decisions'!$G:$G,'2.3 Bespoke Categories'!$D67)</f>
        <v>0</v>
      </c>
      <c r="L67" s="47">
        <f>SUMIFS('3.2 Bespoke Full Decisions'!O:O,'3.2 Bespoke Full Decisions'!$G:$G,'2.3 Bespoke Categories'!$D67)</f>
        <v>0</v>
      </c>
      <c r="M67" s="47">
        <f>SUMIFS('3.2 Bespoke Full Decisions'!P:P,'3.2 Bespoke Full Decisions'!$G:$G,'2.3 Bespoke Categories'!$D67)</f>
        <v>0</v>
      </c>
      <c r="N67" s="47">
        <f>SUMIFS('3.2 Bespoke Full Decisions'!Q:Q,'3.2 Bespoke Full Decisions'!$G:$G,'2.3 Bespoke Categories'!$D67)</f>
        <v>0</v>
      </c>
      <c r="O67" s="47">
        <f>SUMIFS('3.2 Bespoke Full Decisions'!R:R,'3.2 Bespoke Full Decisions'!$G:$G,'2.3 Bespoke Categories'!$D67)</f>
        <v>0</v>
      </c>
      <c r="P67" s="47">
        <f>SUMIFS('3.2 Bespoke Full Decisions'!S:S,'3.2 Bespoke Full Decisions'!$G:$G,'2.3 Bespoke Categories'!$D67)</f>
        <v>0</v>
      </c>
      <c r="Q67" s="47">
        <f>SUMIFS('3.2 Bespoke Full Decisions'!T:T,'3.2 Bespoke Full Decisions'!$G:$G,'2.3 Bespoke Categories'!$D67)</f>
        <v>0</v>
      </c>
      <c r="R67" s="47">
        <f>SUMIFS('3.2 Bespoke Full Decisions'!U:U,'3.2 Bespoke Full Decisions'!$G:$G,'2.3 Bespoke Categories'!$D67)</f>
        <v>0</v>
      </c>
      <c r="S67" s="47">
        <f>SUMIFS('3.2 Bespoke Full Decisions'!V:V,'3.2 Bespoke Full Decisions'!$G:$G,'2.3 Bespoke Categories'!$D67)</f>
        <v>0</v>
      </c>
    </row>
    <row r="68" spans="1:19">
      <c r="A68" s="1" t="s">
        <v>176</v>
      </c>
      <c r="B68" s="1" t="s">
        <v>180</v>
      </c>
      <c r="C68" s="3" t="s">
        <v>178</v>
      </c>
      <c r="D68" s="55" t="str">
        <f t="shared" si="0"/>
        <v>LVAC, Substation Auxiliary Supplies at substations , Per Site</v>
      </c>
      <c r="E68" s="50">
        <f t="shared" si="1"/>
        <v>0</v>
      </c>
      <c r="F68" s="47">
        <f>SUMIFS('3.2 Bespoke Full Decisions'!I:I,'3.2 Bespoke Full Decisions'!$G:$G,'2.3 Bespoke Categories'!$D68)</f>
        <v>0</v>
      </c>
      <c r="G68" s="51">
        <f t="shared" si="2"/>
        <v>0</v>
      </c>
      <c r="H68" s="51">
        <f t="shared" si="3"/>
        <v>0</v>
      </c>
      <c r="I68" s="47">
        <f>SUMIFS('3.2 Bespoke Full Decisions'!L:L,'3.2 Bespoke Full Decisions'!$G:$G,'2.3 Bespoke Categories'!$D68)</f>
        <v>0</v>
      </c>
      <c r="J68" s="47">
        <f>SUMIFS('3.2 Bespoke Full Decisions'!M:M,'3.2 Bespoke Full Decisions'!$G:$G,'2.3 Bespoke Categories'!$D68)</f>
        <v>0</v>
      </c>
      <c r="K68" s="47">
        <f>SUMIFS('3.2 Bespoke Full Decisions'!N:N,'3.2 Bespoke Full Decisions'!$G:$G,'2.3 Bespoke Categories'!$D68)</f>
        <v>0</v>
      </c>
      <c r="L68" s="47">
        <f>SUMIFS('3.2 Bespoke Full Decisions'!O:O,'3.2 Bespoke Full Decisions'!$G:$G,'2.3 Bespoke Categories'!$D68)</f>
        <v>0</v>
      </c>
      <c r="M68" s="47">
        <f>SUMIFS('3.2 Bespoke Full Decisions'!P:P,'3.2 Bespoke Full Decisions'!$G:$G,'2.3 Bespoke Categories'!$D68)</f>
        <v>0</v>
      </c>
      <c r="N68" s="47">
        <f>SUMIFS('3.2 Bespoke Full Decisions'!Q:Q,'3.2 Bespoke Full Decisions'!$G:$G,'2.3 Bespoke Categories'!$D68)</f>
        <v>0</v>
      </c>
      <c r="O68" s="47">
        <f>SUMIFS('3.2 Bespoke Full Decisions'!R:R,'3.2 Bespoke Full Decisions'!$G:$G,'2.3 Bespoke Categories'!$D68)</f>
        <v>0</v>
      </c>
      <c r="P68" s="47">
        <f>SUMIFS('3.2 Bespoke Full Decisions'!S:S,'3.2 Bespoke Full Decisions'!$G:$G,'2.3 Bespoke Categories'!$D68)</f>
        <v>0</v>
      </c>
      <c r="Q68" s="47">
        <f>SUMIFS('3.2 Bespoke Full Decisions'!T:T,'3.2 Bespoke Full Decisions'!$G:$G,'2.3 Bespoke Categories'!$D68)</f>
        <v>0</v>
      </c>
      <c r="R68" s="47">
        <f>SUMIFS('3.2 Bespoke Full Decisions'!U:U,'3.2 Bespoke Full Decisions'!$G:$G,'2.3 Bespoke Categories'!$D68)</f>
        <v>0</v>
      </c>
      <c r="S68" s="47">
        <f>SUMIFS('3.2 Bespoke Full Decisions'!V:V,'3.2 Bespoke Full Decisions'!$G:$G,'2.3 Bespoke Categories'!$D68)</f>
        <v>0</v>
      </c>
    </row>
    <row r="69" spans="1:19">
      <c r="A69" s="1" t="s">
        <v>181</v>
      </c>
      <c r="B69" s="1" t="s">
        <v>182</v>
      </c>
      <c r="C69" s="1" t="s">
        <v>131</v>
      </c>
      <c r="D69" s="55" t="str">
        <f t="shared" si="0"/>
        <v>Other Switchgear, Capacitor, Each</v>
      </c>
      <c r="E69" s="50">
        <f t="shared" si="1"/>
        <v>0</v>
      </c>
      <c r="F69" s="47">
        <f>SUMIFS('3.2 Bespoke Full Decisions'!I:I,'3.2 Bespoke Full Decisions'!$G:$G,'2.3 Bespoke Categories'!$D69)</f>
        <v>0</v>
      </c>
      <c r="G69" s="51">
        <f t="shared" si="2"/>
        <v>0</v>
      </c>
      <c r="H69" s="51">
        <f t="shared" si="3"/>
        <v>0</v>
      </c>
      <c r="I69" s="47">
        <f>SUMIFS('3.2 Bespoke Full Decisions'!L:L,'3.2 Bespoke Full Decisions'!$G:$G,'2.3 Bespoke Categories'!$D69)</f>
        <v>0</v>
      </c>
      <c r="J69" s="47">
        <f>SUMIFS('3.2 Bespoke Full Decisions'!M:M,'3.2 Bespoke Full Decisions'!$G:$G,'2.3 Bespoke Categories'!$D69)</f>
        <v>0</v>
      </c>
      <c r="K69" s="47">
        <f>SUMIFS('3.2 Bespoke Full Decisions'!N:N,'3.2 Bespoke Full Decisions'!$G:$G,'2.3 Bespoke Categories'!$D69)</f>
        <v>0</v>
      </c>
      <c r="L69" s="47">
        <f>SUMIFS('3.2 Bespoke Full Decisions'!O:O,'3.2 Bespoke Full Decisions'!$G:$G,'2.3 Bespoke Categories'!$D69)</f>
        <v>0</v>
      </c>
      <c r="M69" s="47">
        <f>SUMIFS('3.2 Bespoke Full Decisions'!P:P,'3.2 Bespoke Full Decisions'!$G:$G,'2.3 Bespoke Categories'!$D69)</f>
        <v>0</v>
      </c>
      <c r="N69" s="47">
        <f>SUMIFS('3.2 Bespoke Full Decisions'!Q:Q,'3.2 Bespoke Full Decisions'!$G:$G,'2.3 Bespoke Categories'!$D69)</f>
        <v>0</v>
      </c>
      <c r="O69" s="47">
        <f>SUMIFS('3.2 Bespoke Full Decisions'!R:R,'3.2 Bespoke Full Decisions'!$G:$G,'2.3 Bespoke Categories'!$D69)</f>
        <v>0</v>
      </c>
      <c r="P69" s="47">
        <f>SUMIFS('3.2 Bespoke Full Decisions'!S:S,'3.2 Bespoke Full Decisions'!$G:$G,'2.3 Bespoke Categories'!$D69)</f>
        <v>0</v>
      </c>
      <c r="Q69" s="47">
        <f>SUMIFS('3.2 Bespoke Full Decisions'!T:T,'3.2 Bespoke Full Decisions'!$G:$G,'2.3 Bespoke Categories'!$D69)</f>
        <v>0</v>
      </c>
      <c r="R69" s="47">
        <f>SUMIFS('3.2 Bespoke Full Decisions'!U:U,'3.2 Bespoke Full Decisions'!$G:$G,'2.3 Bespoke Categories'!$D69)</f>
        <v>0</v>
      </c>
      <c r="S69" s="47">
        <f>SUMIFS('3.2 Bespoke Full Decisions'!V:V,'3.2 Bespoke Full Decisions'!$G:$G,'2.3 Bespoke Categories'!$D69)</f>
        <v>0</v>
      </c>
    </row>
    <row r="70" spans="1:19">
      <c r="A70" s="1" t="s">
        <v>183</v>
      </c>
      <c r="B70" s="1" t="s">
        <v>184</v>
      </c>
      <c r="C70" s="1" t="s">
        <v>131</v>
      </c>
      <c r="D70" s="55" t="str">
        <f t="shared" si="0"/>
        <v>Overhead Pole Line, Pole, Each</v>
      </c>
      <c r="E70" s="50">
        <f t="shared" si="1"/>
        <v>0</v>
      </c>
      <c r="F70" s="47">
        <f>SUMIFS('3.2 Bespoke Full Decisions'!I:I,'3.2 Bespoke Full Decisions'!$G:$G,'2.3 Bespoke Categories'!$D70)</f>
        <v>0</v>
      </c>
      <c r="G70" s="51">
        <f t="shared" si="2"/>
        <v>0</v>
      </c>
      <c r="H70" s="51">
        <f t="shared" si="3"/>
        <v>0</v>
      </c>
      <c r="I70" s="47">
        <f>SUMIFS('3.2 Bespoke Full Decisions'!L:L,'3.2 Bespoke Full Decisions'!$G:$G,'2.3 Bespoke Categories'!$D70)</f>
        <v>0</v>
      </c>
      <c r="J70" s="47">
        <f>SUMIFS('3.2 Bespoke Full Decisions'!M:M,'3.2 Bespoke Full Decisions'!$G:$G,'2.3 Bespoke Categories'!$D70)</f>
        <v>0</v>
      </c>
      <c r="K70" s="47">
        <f>SUMIFS('3.2 Bespoke Full Decisions'!N:N,'3.2 Bespoke Full Decisions'!$G:$G,'2.3 Bespoke Categories'!$D70)</f>
        <v>0</v>
      </c>
      <c r="L70" s="47">
        <f>SUMIFS('3.2 Bespoke Full Decisions'!O:O,'3.2 Bespoke Full Decisions'!$G:$G,'2.3 Bespoke Categories'!$D70)</f>
        <v>0</v>
      </c>
      <c r="M70" s="47">
        <f>SUMIFS('3.2 Bespoke Full Decisions'!P:P,'3.2 Bespoke Full Decisions'!$G:$G,'2.3 Bespoke Categories'!$D70)</f>
        <v>0</v>
      </c>
      <c r="N70" s="47">
        <f>SUMIFS('3.2 Bespoke Full Decisions'!Q:Q,'3.2 Bespoke Full Decisions'!$G:$G,'2.3 Bespoke Categories'!$D70)</f>
        <v>0</v>
      </c>
      <c r="O70" s="47">
        <f>SUMIFS('3.2 Bespoke Full Decisions'!R:R,'3.2 Bespoke Full Decisions'!$G:$G,'2.3 Bespoke Categories'!$D70)</f>
        <v>0</v>
      </c>
      <c r="P70" s="47">
        <f>SUMIFS('3.2 Bespoke Full Decisions'!S:S,'3.2 Bespoke Full Decisions'!$G:$G,'2.3 Bespoke Categories'!$D70)</f>
        <v>0</v>
      </c>
      <c r="Q70" s="47">
        <f>SUMIFS('3.2 Bespoke Full Decisions'!T:T,'3.2 Bespoke Full Decisions'!$G:$G,'2.3 Bespoke Categories'!$D70)</f>
        <v>0</v>
      </c>
      <c r="R70" s="47">
        <f>SUMIFS('3.2 Bespoke Full Decisions'!U:U,'3.2 Bespoke Full Decisions'!$G:$G,'2.3 Bespoke Categories'!$D70)</f>
        <v>0</v>
      </c>
      <c r="S70" s="47">
        <f>SUMIFS('3.2 Bespoke Full Decisions'!V:V,'3.2 Bespoke Full Decisions'!$G:$G,'2.3 Bespoke Categories'!$D70)</f>
        <v>0</v>
      </c>
    </row>
    <row r="71" spans="1:19">
      <c r="A71" s="1" t="s">
        <v>183</v>
      </c>
      <c r="B71" s="1" t="s">
        <v>185</v>
      </c>
      <c r="C71" s="3" t="s">
        <v>340</v>
      </c>
      <c r="D71" s="55" t="str">
        <f t="shared" si="0"/>
        <v>Overhead Pole Line, Pole Line Conductor &lt;=33kV, Circuit km</v>
      </c>
      <c r="E71" s="50">
        <f t="shared" si="1"/>
        <v>0</v>
      </c>
      <c r="F71" s="47">
        <f>SUMIFS('3.2 Bespoke Full Decisions'!I:I,'3.2 Bespoke Full Decisions'!$G:$G,'2.3 Bespoke Categories'!$D71)</f>
        <v>0</v>
      </c>
      <c r="G71" s="51">
        <f t="shared" si="2"/>
        <v>0</v>
      </c>
      <c r="H71" s="51">
        <f t="shared" si="3"/>
        <v>0</v>
      </c>
      <c r="I71" s="47">
        <f>SUMIFS('3.2 Bespoke Full Decisions'!L:L,'3.2 Bespoke Full Decisions'!$G:$G,'2.3 Bespoke Categories'!$D71)</f>
        <v>0</v>
      </c>
      <c r="J71" s="47">
        <f>SUMIFS('3.2 Bespoke Full Decisions'!M:M,'3.2 Bespoke Full Decisions'!$G:$G,'2.3 Bespoke Categories'!$D71)</f>
        <v>0</v>
      </c>
      <c r="K71" s="47">
        <f>SUMIFS('3.2 Bespoke Full Decisions'!N:N,'3.2 Bespoke Full Decisions'!$G:$G,'2.3 Bespoke Categories'!$D71)</f>
        <v>0</v>
      </c>
      <c r="L71" s="47">
        <f>SUMIFS('3.2 Bespoke Full Decisions'!O:O,'3.2 Bespoke Full Decisions'!$G:$G,'2.3 Bespoke Categories'!$D71)</f>
        <v>0</v>
      </c>
      <c r="M71" s="47">
        <f>SUMIFS('3.2 Bespoke Full Decisions'!P:P,'3.2 Bespoke Full Decisions'!$G:$G,'2.3 Bespoke Categories'!$D71)</f>
        <v>0</v>
      </c>
      <c r="N71" s="47">
        <f>SUMIFS('3.2 Bespoke Full Decisions'!Q:Q,'3.2 Bespoke Full Decisions'!$G:$G,'2.3 Bespoke Categories'!$D71)</f>
        <v>0</v>
      </c>
      <c r="O71" s="47">
        <f>SUMIFS('3.2 Bespoke Full Decisions'!R:R,'3.2 Bespoke Full Decisions'!$G:$G,'2.3 Bespoke Categories'!$D71)</f>
        <v>0</v>
      </c>
      <c r="P71" s="47">
        <f>SUMIFS('3.2 Bespoke Full Decisions'!S:S,'3.2 Bespoke Full Decisions'!$G:$G,'2.3 Bespoke Categories'!$D71)</f>
        <v>0</v>
      </c>
      <c r="Q71" s="47">
        <f>SUMIFS('3.2 Bespoke Full Decisions'!T:T,'3.2 Bespoke Full Decisions'!$G:$G,'2.3 Bespoke Categories'!$D71)</f>
        <v>0</v>
      </c>
      <c r="R71" s="47">
        <f>SUMIFS('3.2 Bespoke Full Decisions'!U:U,'3.2 Bespoke Full Decisions'!$G:$G,'2.3 Bespoke Categories'!$D71)</f>
        <v>0</v>
      </c>
      <c r="S71" s="47">
        <f>SUMIFS('3.2 Bespoke Full Decisions'!V:V,'3.2 Bespoke Full Decisions'!$G:$G,'2.3 Bespoke Categories'!$D71)</f>
        <v>0</v>
      </c>
    </row>
    <row r="72" spans="1:19">
      <c r="A72" s="1" t="s">
        <v>183</v>
      </c>
      <c r="B72" s="1" t="s">
        <v>185</v>
      </c>
      <c r="C72" s="1" t="s">
        <v>165</v>
      </c>
      <c r="D72" s="55" t="str">
        <f t="shared" si="0"/>
        <v>Overhead Pole Line, Pole Line Conductor &lt;=33kV, Material km</v>
      </c>
      <c r="E72" s="50">
        <f t="shared" si="1"/>
        <v>0</v>
      </c>
      <c r="F72" s="47">
        <f>SUMIFS('3.2 Bespoke Full Decisions'!I:I,'3.2 Bespoke Full Decisions'!$G:$G,'2.3 Bespoke Categories'!$D72)</f>
        <v>0</v>
      </c>
      <c r="G72" s="51">
        <f t="shared" si="2"/>
        <v>0</v>
      </c>
      <c r="H72" s="51">
        <f t="shared" si="3"/>
        <v>0</v>
      </c>
      <c r="I72" s="47">
        <f>SUMIFS('3.2 Bespoke Full Decisions'!L:L,'3.2 Bespoke Full Decisions'!$G:$G,'2.3 Bespoke Categories'!$D72)</f>
        <v>0</v>
      </c>
      <c r="J72" s="47">
        <f>SUMIFS('3.2 Bespoke Full Decisions'!M:M,'3.2 Bespoke Full Decisions'!$G:$G,'2.3 Bespoke Categories'!$D72)</f>
        <v>0</v>
      </c>
      <c r="K72" s="47">
        <f>SUMIFS('3.2 Bespoke Full Decisions'!N:N,'3.2 Bespoke Full Decisions'!$G:$G,'2.3 Bespoke Categories'!$D72)</f>
        <v>0</v>
      </c>
      <c r="L72" s="47">
        <f>SUMIFS('3.2 Bespoke Full Decisions'!O:O,'3.2 Bespoke Full Decisions'!$G:$G,'2.3 Bespoke Categories'!$D72)</f>
        <v>0</v>
      </c>
      <c r="M72" s="47">
        <f>SUMIFS('3.2 Bespoke Full Decisions'!P:P,'3.2 Bespoke Full Decisions'!$G:$G,'2.3 Bespoke Categories'!$D72)</f>
        <v>0</v>
      </c>
      <c r="N72" s="47">
        <f>SUMIFS('3.2 Bespoke Full Decisions'!Q:Q,'3.2 Bespoke Full Decisions'!$G:$G,'2.3 Bespoke Categories'!$D72)</f>
        <v>0</v>
      </c>
      <c r="O72" s="47">
        <f>SUMIFS('3.2 Bespoke Full Decisions'!R:R,'3.2 Bespoke Full Decisions'!$G:$G,'2.3 Bespoke Categories'!$D72)</f>
        <v>0</v>
      </c>
      <c r="P72" s="47">
        <f>SUMIFS('3.2 Bespoke Full Decisions'!S:S,'3.2 Bespoke Full Decisions'!$G:$G,'2.3 Bespoke Categories'!$D72)</f>
        <v>0</v>
      </c>
      <c r="Q72" s="47">
        <f>SUMIFS('3.2 Bespoke Full Decisions'!T:T,'3.2 Bespoke Full Decisions'!$G:$G,'2.3 Bespoke Categories'!$D72)</f>
        <v>0</v>
      </c>
      <c r="R72" s="47">
        <f>SUMIFS('3.2 Bespoke Full Decisions'!U:U,'3.2 Bespoke Full Decisions'!$G:$G,'2.3 Bespoke Categories'!$D72)</f>
        <v>0</v>
      </c>
      <c r="S72" s="47">
        <f>SUMIFS('3.2 Bespoke Full Decisions'!V:V,'3.2 Bespoke Full Decisions'!$G:$G,'2.3 Bespoke Categories'!$D72)</f>
        <v>0</v>
      </c>
    </row>
    <row r="73" spans="1:19">
      <c r="A73" s="1" t="s">
        <v>183</v>
      </c>
      <c r="B73" s="1" t="s">
        <v>185</v>
      </c>
      <c r="C73" s="3" t="s">
        <v>346</v>
      </c>
      <c r="D73" s="55" t="str">
        <f t="shared" si="0"/>
        <v>Overhead Pole Line, Pole Line Conductor &lt;=33kV, Routed km</v>
      </c>
      <c r="E73" s="50">
        <f t="shared" si="1"/>
        <v>0</v>
      </c>
      <c r="F73" s="47">
        <f>SUMIFS('3.2 Bespoke Full Decisions'!I:I,'3.2 Bespoke Full Decisions'!$G:$G,'2.3 Bespoke Categories'!$D73)</f>
        <v>0</v>
      </c>
      <c r="G73" s="51">
        <f t="shared" si="2"/>
        <v>0</v>
      </c>
      <c r="H73" s="51">
        <f t="shared" si="3"/>
        <v>0</v>
      </c>
      <c r="I73" s="47">
        <f>SUMIFS('3.2 Bespoke Full Decisions'!L:L,'3.2 Bespoke Full Decisions'!$G:$G,'2.3 Bespoke Categories'!$D73)</f>
        <v>0</v>
      </c>
      <c r="J73" s="47">
        <f>SUMIFS('3.2 Bespoke Full Decisions'!M:M,'3.2 Bespoke Full Decisions'!$G:$G,'2.3 Bespoke Categories'!$D73)</f>
        <v>0</v>
      </c>
      <c r="K73" s="47">
        <f>SUMIFS('3.2 Bespoke Full Decisions'!N:N,'3.2 Bespoke Full Decisions'!$G:$G,'2.3 Bespoke Categories'!$D73)</f>
        <v>0</v>
      </c>
      <c r="L73" s="47">
        <f>SUMIFS('3.2 Bespoke Full Decisions'!O:O,'3.2 Bespoke Full Decisions'!$G:$G,'2.3 Bespoke Categories'!$D73)</f>
        <v>0</v>
      </c>
      <c r="M73" s="47">
        <f>SUMIFS('3.2 Bespoke Full Decisions'!P:P,'3.2 Bespoke Full Decisions'!$G:$G,'2.3 Bespoke Categories'!$D73)</f>
        <v>0</v>
      </c>
      <c r="N73" s="47">
        <f>SUMIFS('3.2 Bespoke Full Decisions'!Q:Q,'3.2 Bespoke Full Decisions'!$G:$G,'2.3 Bespoke Categories'!$D73)</f>
        <v>0</v>
      </c>
      <c r="O73" s="47">
        <f>SUMIFS('3.2 Bespoke Full Decisions'!R:R,'3.2 Bespoke Full Decisions'!$G:$G,'2.3 Bespoke Categories'!$D73)</f>
        <v>0</v>
      </c>
      <c r="P73" s="47">
        <f>SUMIFS('3.2 Bespoke Full Decisions'!S:S,'3.2 Bespoke Full Decisions'!$G:$G,'2.3 Bespoke Categories'!$D73)</f>
        <v>0</v>
      </c>
      <c r="Q73" s="47">
        <f>SUMIFS('3.2 Bespoke Full Decisions'!T:T,'3.2 Bespoke Full Decisions'!$G:$G,'2.3 Bespoke Categories'!$D73)</f>
        <v>0</v>
      </c>
      <c r="R73" s="47">
        <f>SUMIFS('3.2 Bespoke Full Decisions'!U:U,'3.2 Bespoke Full Decisions'!$G:$G,'2.3 Bespoke Categories'!$D73)</f>
        <v>0</v>
      </c>
      <c r="S73" s="47">
        <f>SUMIFS('3.2 Bespoke Full Decisions'!V:V,'3.2 Bespoke Full Decisions'!$G:$G,'2.3 Bespoke Categories'!$D73)</f>
        <v>0</v>
      </c>
    </row>
    <row r="74" spans="1:19">
      <c r="A74" s="1" t="s">
        <v>183</v>
      </c>
      <c r="B74" s="1" t="s">
        <v>186</v>
      </c>
      <c r="C74" s="3" t="s">
        <v>340</v>
      </c>
      <c r="D74" s="55" t="str">
        <f t="shared" ref="D74:D107" si="4">A74&amp;", "&amp;B74&amp;", "&amp;C74</f>
        <v>Overhead Pole Line, Pole Line Conductor 132kV, Circuit km</v>
      </c>
      <c r="E74" s="50">
        <f t="shared" ref="E74:E107" si="5">SUM(F74:H74)</f>
        <v>0</v>
      </c>
      <c r="F74" s="47">
        <f>SUMIFS('3.2 Bespoke Full Decisions'!I:I,'3.2 Bespoke Full Decisions'!$G:$G,'2.3 Bespoke Categories'!$D74)</f>
        <v>0</v>
      </c>
      <c r="G74" s="51">
        <f t="shared" ref="G74:G107" si="6">SUM(I74:M74)</f>
        <v>0</v>
      </c>
      <c r="H74" s="51">
        <f t="shared" ref="H74:H107" si="7">SUM(N74:R74)</f>
        <v>0</v>
      </c>
      <c r="I74" s="47">
        <f>SUMIFS('3.2 Bespoke Full Decisions'!L:L,'3.2 Bespoke Full Decisions'!$G:$G,'2.3 Bespoke Categories'!$D74)</f>
        <v>0</v>
      </c>
      <c r="J74" s="47">
        <f>SUMIFS('3.2 Bespoke Full Decisions'!M:M,'3.2 Bespoke Full Decisions'!$G:$G,'2.3 Bespoke Categories'!$D74)</f>
        <v>0</v>
      </c>
      <c r="K74" s="47">
        <f>SUMIFS('3.2 Bespoke Full Decisions'!N:N,'3.2 Bespoke Full Decisions'!$G:$G,'2.3 Bespoke Categories'!$D74)</f>
        <v>0</v>
      </c>
      <c r="L74" s="47">
        <f>SUMIFS('3.2 Bespoke Full Decisions'!O:O,'3.2 Bespoke Full Decisions'!$G:$G,'2.3 Bespoke Categories'!$D74)</f>
        <v>0</v>
      </c>
      <c r="M74" s="47">
        <f>SUMIFS('3.2 Bespoke Full Decisions'!P:P,'3.2 Bespoke Full Decisions'!$G:$G,'2.3 Bespoke Categories'!$D74)</f>
        <v>0</v>
      </c>
      <c r="N74" s="47">
        <f>SUMIFS('3.2 Bespoke Full Decisions'!Q:Q,'3.2 Bespoke Full Decisions'!$G:$G,'2.3 Bespoke Categories'!$D74)</f>
        <v>0</v>
      </c>
      <c r="O74" s="47">
        <f>SUMIFS('3.2 Bespoke Full Decisions'!R:R,'3.2 Bespoke Full Decisions'!$G:$G,'2.3 Bespoke Categories'!$D74)</f>
        <v>0</v>
      </c>
      <c r="P74" s="47">
        <f>SUMIFS('3.2 Bespoke Full Decisions'!S:S,'3.2 Bespoke Full Decisions'!$G:$G,'2.3 Bespoke Categories'!$D74)</f>
        <v>0</v>
      </c>
      <c r="Q74" s="47">
        <f>SUMIFS('3.2 Bespoke Full Decisions'!T:T,'3.2 Bespoke Full Decisions'!$G:$G,'2.3 Bespoke Categories'!$D74)</f>
        <v>0</v>
      </c>
      <c r="R74" s="47">
        <f>SUMIFS('3.2 Bespoke Full Decisions'!U:U,'3.2 Bespoke Full Decisions'!$G:$G,'2.3 Bespoke Categories'!$D74)</f>
        <v>0</v>
      </c>
      <c r="S74" s="47">
        <f>SUMIFS('3.2 Bespoke Full Decisions'!V:V,'3.2 Bespoke Full Decisions'!$G:$G,'2.3 Bespoke Categories'!$D74)</f>
        <v>0</v>
      </c>
    </row>
    <row r="75" spans="1:19">
      <c r="A75" s="1" t="s">
        <v>183</v>
      </c>
      <c r="B75" s="1" t="s">
        <v>186</v>
      </c>
      <c r="C75" s="1" t="s">
        <v>165</v>
      </c>
      <c r="D75" s="55" t="str">
        <f t="shared" si="4"/>
        <v>Overhead Pole Line, Pole Line Conductor 132kV, Material km</v>
      </c>
      <c r="E75" s="50">
        <f t="shared" si="5"/>
        <v>0</v>
      </c>
      <c r="F75" s="47">
        <f>SUMIFS('3.2 Bespoke Full Decisions'!I:I,'3.2 Bespoke Full Decisions'!$G:$G,'2.3 Bespoke Categories'!$D75)</f>
        <v>0</v>
      </c>
      <c r="G75" s="51">
        <f t="shared" si="6"/>
        <v>0</v>
      </c>
      <c r="H75" s="51">
        <f t="shared" si="7"/>
        <v>0</v>
      </c>
      <c r="I75" s="47">
        <f>SUMIFS('3.2 Bespoke Full Decisions'!L:L,'3.2 Bespoke Full Decisions'!$G:$G,'2.3 Bespoke Categories'!$D75)</f>
        <v>0</v>
      </c>
      <c r="J75" s="47">
        <f>SUMIFS('3.2 Bespoke Full Decisions'!M:M,'3.2 Bespoke Full Decisions'!$G:$G,'2.3 Bespoke Categories'!$D75)</f>
        <v>0</v>
      </c>
      <c r="K75" s="47">
        <f>SUMIFS('3.2 Bespoke Full Decisions'!N:N,'3.2 Bespoke Full Decisions'!$G:$G,'2.3 Bespoke Categories'!$D75)</f>
        <v>0</v>
      </c>
      <c r="L75" s="47">
        <f>SUMIFS('3.2 Bespoke Full Decisions'!O:O,'3.2 Bespoke Full Decisions'!$G:$G,'2.3 Bespoke Categories'!$D75)</f>
        <v>0</v>
      </c>
      <c r="M75" s="47">
        <f>SUMIFS('3.2 Bespoke Full Decisions'!P:P,'3.2 Bespoke Full Decisions'!$G:$G,'2.3 Bespoke Categories'!$D75)</f>
        <v>0</v>
      </c>
      <c r="N75" s="47">
        <f>SUMIFS('3.2 Bespoke Full Decisions'!Q:Q,'3.2 Bespoke Full Decisions'!$G:$G,'2.3 Bespoke Categories'!$D75)</f>
        <v>0</v>
      </c>
      <c r="O75" s="47">
        <f>SUMIFS('3.2 Bespoke Full Decisions'!R:R,'3.2 Bespoke Full Decisions'!$G:$G,'2.3 Bespoke Categories'!$D75)</f>
        <v>0</v>
      </c>
      <c r="P75" s="47">
        <f>SUMIFS('3.2 Bespoke Full Decisions'!S:S,'3.2 Bespoke Full Decisions'!$G:$G,'2.3 Bespoke Categories'!$D75)</f>
        <v>0</v>
      </c>
      <c r="Q75" s="47">
        <f>SUMIFS('3.2 Bespoke Full Decisions'!T:T,'3.2 Bespoke Full Decisions'!$G:$G,'2.3 Bespoke Categories'!$D75)</f>
        <v>0</v>
      </c>
      <c r="R75" s="47">
        <f>SUMIFS('3.2 Bespoke Full Decisions'!U:U,'3.2 Bespoke Full Decisions'!$G:$G,'2.3 Bespoke Categories'!$D75)</f>
        <v>0</v>
      </c>
      <c r="S75" s="47">
        <f>SUMIFS('3.2 Bespoke Full Decisions'!V:V,'3.2 Bespoke Full Decisions'!$G:$G,'2.3 Bespoke Categories'!$D75)</f>
        <v>0</v>
      </c>
    </row>
    <row r="76" spans="1:19">
      <c r="A76" s="1" t="s">
        <v>183</v>
      </c>
      <c r="B76" s="1" t="s">
        <v>186</v>
      </c>
      <c r="C76" s="3" t="s">
        <v>346</v>
      </c>
      <c r="D76" s="55" t="str">
        <f t="shared" si="4"/>
        <v>Overhead Pole Line, Pole Line Conductor 132kV, Routed km</v>
      </c>
      <c r="E76" s="50">
        <f t="shared" si="5"/>
        <v>0</v>
      </c>
      <c r="F76" s="47">
        <f>SUMIFS('3.2 Bespoke Full Decisions'!I:I,'3.2 Bespoke Full Decisions'!$G:$G,'2.3 Bespoke Categories'!$D76)</f>
        <v>0</v>
      </c>
      <c r="G76" s="51">
        <f t="shared" si="6"/>
        <v>0</v>
      </c>
      <c r="H76" s="51">
        <f t="shared" si="7"/>
        <v>0</v>
      </c>
      <c r="I76" s="47">
        <f>SUMIFS('3.2 Bespoke Full Decisions'!L:L,'3.2 Bespoke Full Decisions'!$G:$G,'2.3 Bespoke Categories'!$D76)</f>
        <v>0</v>
      </c>
      <c r="J76" s="47">
        <f>SUMIFS('3.2 Bespoke Full Decisions'!M:M,'3.2 Bespoke Full Decisions'!$G:$G,'2.3 Bespoke Categories'!$D76)</f>
        <v>0</v>
      </c>
      <c r="K76" s="47">
        <f>SUMIFS('3.2 Bespoke Full Decisions'!N:N,'3.2 Bespoke Full Decisions'!$G:$G,'2.3 Bespoke Categories'!$D76)</f>
        <v>0</v>
      </c>
      <c r="L76" s="47">
        <f>SUMIFS('3.2 Bespoke Full Decisions'!O:O,'3.2 Bespoke Full Decisions'!$G:$G,'2.3 Bespoke Categories'!$D76)</f>
        <v>0</v>
      </c>
      <c r="M76" s="47">
        <f>SUMIFS('3.2 Bespoke Full Decisions'!P:P,'3.2 Bespoke Full Decisions'!$G:$G,'2.3 Bespoke Categories'!$D76)</f>
        <v>0</v>
      </c>
      <c r="N76" s="47">
        <f>SUMIFS('3.2 Bespoke Full Decisions'!Q:Q,'3.2 Bespoke Full Decisions'!$G:$G,'2.3 Bespoke Categories'!$D76)</f>
        <v>0</v>
      </c>
      <c r="O76" s="47">
        <f>SUMIFS('3.2 Bespoke Full Decisions'!R:R,'3.2 Bespoke Full Decisions'!$G:$G,'2.3 Bespoke Categories'!$D76)</f>
        <v>0</v>
      </c>
      <c r="P76" s="47">
        <f>SUMIFS('3.2 Bespoke Full Decisions'!S:S,'3.2 Bespoke Full Decisions'!$G:$G,'2.3 Bespoke Categories'!$D76)</f>
        <v>0</v>
      </c>
      <c r="Q76" s="47">
        <f>SUMIFS('3.2 Bespoke Full Decisions'!T:T,'3.2 Bespoke Full Decisions'!$G:$G,'2.3 Bespoke Categories'!$D76)</f>
        <v>0</v>
      </c>
      <c r="R76" s="47">
        <f>SUMIFS('3.2 Bespoke Full Decisions'!U:U,'3.2 Bespoke Full Decisions'!$G:$G,'2.3 Bespoke Categories'!$D76)</f>
        <v>0</v>
      </c>
      <c r="S76" s="47">
        <f>SUMIFS('3.2 Bespoke Full Decisions'!V:V,'3.2 Bespoke Full Decisions'!$G:$G,'2.3 Bespoke Categories'!$D76)</f>
        <v>0</v>
      </c>
    </row>
    <row r="77" spans="1:19">
      <c r="A77" s="1" t="s">
        <v>187</v>
      </c>
      <c r="B77" s="1" t="s">
        <v>188</v>
      </c>
      <c r="C77" s="3" t="s">
        <v>340</v>
      </c>
      <c r="D77" s="55" t="str">
        <f t="shared" si="4"/>
        <v>Overhead Tower Line, OHL Conductor 132kV, Circuit km</v>
      </c>
      <c r="E77" s="50">
        <f t="shared" si="5"/>
        <v>0</v>
      </c>
      <c r="F77" s="47">
        <f>SUMIFS('3.2 Bespoke Full Decisions'!I:I,'3.2 Bespoke Full Decisions'!$G:$G,'2.3 Bespoke Categories'!$D77)</f>
        <v>0</v>
      </c>
      <c r="G77" s="51">
        <f t="shared" si="6"/>
        <v>0</v>
      </c>
      <c r="H77" s="51">
        <f t="shared" si="7"/>
        <v>0</v>
      </c>
      <c r="I77" s="47">
        <f>SUMIFS('3.2 Bespoke Full Decisions'!L:L,'3.2 Bespoke Full Decisions'!$G:$G,'2.3 Bespoke Categories'!$D77)</f>
        <v>0</v>
      </c>
      <c r="J77" s="47">
        <f>SUMIFS('3.2 Bespoke Full Decisions'!M:M,'3.2 Bespoke Full Decisions'!$G:$G,'2.3 Bespoke Categories'!$D77)</f>
        <v>0</v>
      </c>
      <c r="K77" s="47">
        <f>SUMIFS('3.2 Bespoke Full Decisions'!N:N,'3.2 Bespoke Full Decisions'!$G:$G,'2.3 Bespoke Categories'!$D77)</f>
        <v>0</v>
      </c>
      <c r="L77" s="47">
        <f>SUMIFS('3.2 Bespoke Full Decisions'!O:O,'3.2 Bespoke Full Decisions'!$G:$G,'2.3 Bespoke Categories'!$D77)</f>
        <v>0</v>
      </c>
      <c r="M77" s="47">
        <f>SUMIFS('3.2 Bespoke Full Decisions'!P:P,'3.2 Bespoke Full Decisions'!$G:$G,'2.3 Bespoke Categories'!$D77)</f>
        <v>0</v>
      </c>
      <c r="N77" s="47">
        <f>SUMIFS('3.2 Bespoke Full Decisions'!Q:Q,'3.2 Bespoke Full Decisions'!$G:$G,'2.3 Bespoke Categories'!$D77)</f>
        <v>0</v>
      </c>
      <c r="O77" s="47">
        <f>SUMIFS('3.2 Bespoke Full Decisions'!R:R,'3.2 Bespoke Full Decisions'!$G:$G,'2.3 Bespoke Categories'!$D77)</f>
        <v>0</v>
      </c>
      <c r="P77" s="47">
        <f>SUMIFS('3.2 Bespoke Full Decisions'!S:S,'3.2 Bespoke Full Decisions'!$G:$G,'2.3 Bespoke Categories'!$D77)</f>
        <v>0</v>
      </c>
      <c r="Q77" s="47">
        <f>SUMIFS('3.2 Bespoke Full Decisions'!T:T,'3.2 Bespoke Full Decisions'!$G:$G,'2.3 Bespoke Categories'!$D77)</f>
        <v>0</v>
      </c>
      <c r="R77" s="47">
        <f>SUMIFS('3.2 Bespoke Full Decisions'!U:U,'3.2 Bespoke Full Decisions'!$G:$G,'2.3 Bespoke Categories'!$D77)</f>
        <v>0</v>
      </c>
      <c r="S77" s="47">
        <f>SUMIFS('3.2 Bespoke Full Decisions'!V:V,'3.2 Bespoke Full Decisions'!$G:$G,'2.3 Bespoke Categories'!$D77)</f>
        <v>0</v>
      </c>
    </row>
    <row r="78" spans="1:19">
      <c r="A78" s="1" t="s">
        <v>187</v>
      </c>
      <c r="B78" s="1" t="s">
        <v>188</v>
      </c>
      <c r="C78" s="1" t="s">
        <v>165</v>
      </c>
      <c r="D78" s="55" t="str">
        <f t="shared" si="4"/>
        <v>Overhead Tower Line, OHL Conductor 132kV, Material km</v>
      </c>
      <c r="E78" s="50">
        <f t="shared" si="5"/>
        <v>0</v>
      </c>
      <c r="F78" s="47">
        <f>SUMIFS('3.2 Bespoke Full Decisions'!I:I,'3.2 Bespoke Full Decisions'!$G:$G,'2.3 Bespoke Categories'!$D78)</f>
        <v>0</v>
      </c>
      <c r="G78" s="51">
        <f t="shared" si="6"/>
        <v>0</v>
      </c>
      <c r="H78" s="51">
        <f t="shared" si="7"/>
        <v>0</v>
      </c>
      <c r="I78" s="47">
        <f>SUMIFS('3.2 Bespoke Full Decisions'!L:L,'3.2 Bespoke Full Decisions'!$G:$G,'2.3 Bespoke Categories'!$D78)</f>
        <v>0</v>
      </c>
      <c r="J78" s="47">
        <f>SUMIFS('3.2 Bespoke Full Decisions'!M:M,'3.2 Bespoke Full Decisions'!$G:$G,'2.3 Bespoke Categories'!$D78)</f>
        <v>0</v>
      </c>
      <c r="K78" s="47">
        <f>SUMIFS('3.2 Bespoke Full Decisions'!N:N,'3.2 Bespoke Full Decisions'!$G:$G,'2.3 Bespoke Categories'!$D78)</f>
        <v>0</v>
      </c>
      <c r="L78" s="47">
        <f>SUMIFS('3.2 Bespoke Full Decisions'!O:O,'3.2 Bespoke Full Decisions'!$G:$G,'2.3 Bespoke Categories'!$D78)</f>
        <v>0</v>
      </c>
      <c r="M78" s="47">
        <f>SUMIFS('3.2 Bespoke Full Decisions'!P:P,'3.2 Bespoke Full Decisions'!$G:$G,'2.3 Bespoke Categories'!$D78)</f>
        <v>0</v>
      </c>
      <c r="N78" s="47">
        <f>SUMIFS('3.2 Bespoke Full Decisions'!Q:Q,'3.2 Bespoke Full Decisions'!$G:$G,'2.3 Bespoke Categories'!$D78)</f>
        <v>0</v>
      </c>
      <c r="O78" s="47">
        <f>SUMIFS('3.2 Bespoke Full Decisions'!R:R,'3.2 Bespoke Full Decisions'!$G:$G,'2.3 Bespoke Categories'!$D78)</f>
        <v>0</v>
      </c>
      <c r="P78" s="47">
        <f>SUMIFS('3.2 Bespoke Full Decisions'!S:S,'3.2 Bespoke Full Decisions'!$G:$G,'2.3 Bespoke Categories'!$D78)</f>
        <v>0</v>
      </c>
      <c r="Q78" s="47">
        <f>SUMIFS('3.2 Bespoke Full Decisions'!T:T,'3.2 Bespoke Full Decisions'!$G:$G,'2.3 Bespoke Categories'!$D78)</f>
        <v>0</v>
      </c>
      <c r="R78" s="47">
        <f>SUMIFS('3.2 Bespoke Full Decisions'!U:U,'3.2 Bespoke Full Decisions'!$G:$G,'2.3 Bespoke Categories'!$D78)</f>
        <v>0</v>
      </c>
      <c r="S78" s="47">
        <f>SUMIFS('3.2 Bespoke Full Decisions'!V:V,'3.2 Bespoke Full Decisions'!$G:$G,'2.3 Bespoke Categories'!$D78)</f>
        <v>0</v>
      </c>
    </row>
    <row r="79" spans="1:19">
      <c r="A79" s="1" t="s">
        <v>187</v>
      </c>
      <c r="B79" s="1" t="s">
        <v>188</v>
      </c>
      <c r="C79" s="3" t="s">
        <v>346</v>
      </c>
      <c r="D79" s="55" t="str">
        <f t="shared" si="4"/>
        <v>Overhead Tower Line, OHL Conductor 132kV, Routed km</v>
      </c>
      <c r="E79" s="50">
        <f t="shared" si="5"/>
        <v>0</v>
      </c>
      <c r="F79" s="47">
        <f>SUMIFS('3.2 Bespoke Full Decisions'!I:I,'3.2 Bespoke Full Decisions'!$G:$G,'2.3 Bespoke Categories'!$D79)</f>
        <v>0</v>
      </c>
      <c r="G79" s="51">
        <f t="shared" si="6"/>
        <v>0</v>
      </c>
      <c r="H79" s="51">
        <f t="shared" si="7"/>
        <v>0</v>
      </c>
      <c r="I79" s="47">
        <f>SUMIFS('3.2 Bespoke Full Decisions'!L:L,'3.2 Bespoke Full Decisions'!$G:$G,'2.3 Bespoke Categories'!$D79)</f>
        <v>0</v>
      </c>
      <c r="J79" s="47">
        <f>SUMIFS('3.2 Bespoke Full Decisions'!M:M,'3.2 Bespoke Full Decisions'!$G:$G,'2.3 Bespoke Categories'!$D79)</f>
        <v>0</v>
      </c>
      <c r="K79" s="47">
        <f>SUMIFS('3.2 Bespoke Full Decisions'!N:N,'3.2 Bespoke Full Decisions'!$G:$G,'2.3 Bespoke Categories'!$D79)</f>
        <v>0</v>
      </c>
      <c r="L79" s="47">
        <f>SUMIFS('3.2 Bespoke Full Decisions'!O:O,'3.2 Bespoke Full Decisions'!$G:$G,'2.3 Bespoke Categories'!$D79)</f>
        <v>0</v>
      </c>
      <c r="M79" s="47">
        <f>SUMIFS('3.2 Bespoke Full Decisions'!P:P,'3.2 Bespoke Full Decisions'!$G:$G,'2.3 Bespoke Categories'!$D79)</f>
        <v>0</v>
      </c>
      <c r="N79" s="47">
        <f>SUMIFS('3.2 Bespoke Full Decisions'!Q:Q,'3.2 Bespoke Full Decisions'!$G:$G,'2.3 Bespoke Categories'!$D79)</f>
        <v>0</v>
      </c>
      <c r="O79" s="47">
        <f>SUMIFS('3.2 Bespoke Full Decisions'!R:R,'3.2 Bespoke Full Decisions'!$G:$G,'2.3 Bespoke Categories'!$D79)</f>
        <v>0</v>
      </c>
      <c r="P79" s="47">
        <f>SUMIFS('3.2 Bespoke Full Decisions'!S:S,'3.2 Bespoke Full Decisions'!$G:$G,'2.3 Bespoke Categories'!$D79)</f>
        <v>0</v>
      </c>
      <c r="Q79" s="47">
        <f>SUMIFS('3.2 Bespoke Full Decisions'!T:T,'3.2 Bespoke Full Decisions'!$G:$G,'2.3 Bespoke Categories'!$D79)</f>
        <v>0</v>
      </c>
      <c r="R79" s="47">
        <f>SUMIFS('3.2 Bespoke Full Decisions'!U:U,'3.2 Bespoke Full Decisions'!$G:$G,'2.3 Bespoke Categories'!$D79)</f>
        <v>0</v>
      </c>
      <c r="S79" s="47">
        <f>SUMIFS('3.2 Bespoke Full Decisions'!V:V,'3.2 Bespoke Full Decisions'!$G:$G,'2.3 Bespoke Categories'!$D79)</f>
        <v>0</v>
      </c>
    </row>
    <row r="80" spans="1:19">
      <c r="A80" s="1" t="s">
        <v>187</v>
      </c>
      <c r="B80" s="1" t="s">
        <v>189</v>
      </c>
      <c r="C80" s="1" t="s">
        <v>340</v>
      </c>
      <c r="D80" s="55" t="str">
        <f t="shared" si="4"/>
        <v>Overhead Tower Line, OHL Conductor 275kV, Circuit km</v>
      </c>
      <c r="E80" s="50">
        <f t="shared" si="5"/>
        <v>0</v>
      </c>
      <c r="F80" s="47">
        <f>SUMIFS('3.2 Bespoke Full Decisions'!I:I,'3.2 Bespoke Full Decisions'!$G:$G,'2.3 Bespoke Categories'!$D80)</f>
        <v>0</v>
      </c>
      <c r="G80" s="51">
        <f t="shared" si="6"/>
        <v>0</v>
      </c>
      <c r="H80" s="51">
        <f t="shared" si="7"/>
        <v>0</v>
      </c>
      <c r="I80" s="47">
        <f>SUMIFS('3.2 Bespoke Full Decisions'!L:L,'3.2 Bespoke Full Decisions'!$G:$G,'2.3 Bespoke Categories'!$D80)</f>
        <v>0</v>
      </c>
      <c r="J80" s="47">
        <f>SUMIFS('3.2 Bespoke Full Decisions'!M:M,'3.2 Bespoke Full Decisions'!$G:$G,'2.3 Bespoke Categories'!$D80)</f>
        <v>0</v>
      </c>
      <c r="K80" s="47">
        <f>SUMIFS('3.2 Bespoke Full Decisions'!N:N,'3.2 Bespoke Full Decisions'!$G:$G,'2.3 Bespoke Categories'!$D80)</f>
        <v>0</v>
      </c>
      <c r="L80" s="47">
        <f>SUMIFS('3.2 Bespoke Full Decisions'!O:O,'3.2 Bespoke Full Decisions'!$G:$G,'2.3 Bespoke Categories'!$D80)</f>
        <v>0</v>
      </c>
      <c r="M80" s="47">
        <f>SUMIFS('3.2 Bespoke Full Decisions'!P:P,'3.2 Bespoke Full Decisions'!$G:$G,'2.3 Bespoke Categories'!$D80)</f>
        <v>0</v>
      </c>
      <c r="N80" s="47">
        <f>SUMIFS('3.2 Bespoke Full Decisions'!Q:Q,'3.2 Bespoke Full Decisions'!$G:$G,'2.3 Bespoke Categories'!$D80)</f>
        <v>0</v>
      </c>
      <c r="O80" s="47">
        <f>SUMIFS('3.2 Bespoke Full Decisions'!R:R,'3.2 Bespoke Full Decisions'!$G:$G,'2.3 Bespoke Categories'!$D80)</f>
        <v>0</v>
      </c>
      <c r="P80" s="47">
        <f>SUMIFS('3.2 Bespoke Full Decisions'!S:S,'3.2 Bespoke Full Decisions'!$G:$G,'2.3 Bespoke Categories'!$D80)</f>
        <v>0</v>
      </c>
      <c r="Q80" s="47">
        <f>SUMIFS('3.2 Bespoke Full Decisions'!T:T,'3.2 Bespoke Full Decisions'!$G:$G,'2.3 Bespoke Categories'!$D80)</f>
        <v>0</v>
      </c>
      <c r="R80" s="47">
        <f>SUMIFS('3.2 Bespoke Full Decisions'!U:U,'3.2 Bespoke Full Decisions'!$G:$G,'2.3 Bespoke Categories'!$D80)</f>
        <v>0</v>
      </c>
      <c r="S80" s="47">
        <f>SUMIFS('3.2 Bespoke Full Decisions'!V:V,'3.2 Bespoke Full Decisions'!$G:$G,'2.3 Bespoke Categories'!$D80)</f>
        <v>0</v>
      </c>
    </row>
    <row r="81" spans="1:19">
      <c r="A81" s="1" t="s">
        <v>187</v>
      </c>
      <c r="B81" s="1" t="s">
        <v>189</v>
      </c>
      <c r="C81" s="3" t="s">
        <v>165</v>
      </c>
      <c r="D81" s="55" t="str">
        <f t="shared" si="4"/>
        <v>Overhead Tower Line, OHL Conductor 275kV, Material km</v>
      </c>
      <c r="E81" s="50">
        <f t="shared" si="5"/>
        <v>0</v>
      </c>
      <c r="F81" s="47">
        <f>SUMIFS('3.2 Bespoke Full Decisions'!I:I,'3.2 Bespoke Full Decisions'!$G:$G,'2.3 Bespoke Categories'!$D81)</f>
        <v>0</v>
      </c>
      <c r="G81" s="51">
        <f t="shared" si="6"/>
        <v>0</v>
      </c>
      <c r="H81" s="51">
        <f t="shared" si="7"/>
        <v>0</v>
      </c>
      <c r="I81" s="47">
        <f>SUMIFS('3.2 Bespoke Full Decisions'!L:L,'3.2 Bespoke Full Decisions'!$G:$G,'2.3 Bespoke Categories'!$D81)</f>
        <v>0</v>
      </c>
      <c r="J81" s="47">
        <f>SUMIFS('3.2 Bespoke Full Decisions'!M:M,'3.2 Bespoke Full Decisions'!$G:$G,'2.3 Bespoke Categories'!$D81)</f>
        <v>0</v>
      </c>
      <c r="K81" s="47">
        <f>SUMIFS('3.2 Bespoke Full Decisions'!N:N,'3.2 Bespoke Full Decisions'!$G:$G,'2.3 Bespoke Categories'!$D81)</f>
        <v>0</v>
      </c>
      <c r="L81" s="47">
        <f>SUMIFS('3.2 Bespoke Full Decisions'!O:O,'3.2 Bespoke Full Decisions'!$G:$G,'2.3 Bespoke Categories'!$D81)</f>
        <v>0</v>
      </c>
      <c r="M81" s="47">
        <f>SUMIFS('3.2 Bespoke Full Decisions'!P:P,'3.2 Bespoke Full Decisions'!$G:$G,'2.3 Bespoke Categories'!$D81)</f>
        <v>0</v>
      </c>
      <c r="N81" s="47">
        <f>SUMIFS('3.2 Bespoke Full Decisions'!Q:Q,'3.2 Bespoke Full Decisions'!$G:$G,'2.3 Bespoke Categories'!$D81)</f>
        <v>0</v>
      </c>
      <c r="O81" s="47">
        <f>SUMIFS('3.2 Bespoke Full Decisions'!R:R,'3.2 Bespoke Full Decisions'!$G:$G,'2.3 Bespoke Categories'!$D81)</f>
        <v>0</v>
      </c>
      <c r="P81" s="47">
        <f>SUMIFS('3.2 Bespoke Full Decisions'!S:S,'3.2 Bespoke Full Decisions'!$G:$G,'2.3 Bespoke Categories'!$D81)</f>
        <v>0</v>
      </c>
      <c r="Q81" s="47">
        <f>SUMIFS('3.2 Bespoke Full Decisions'!T:T,'3.2 Bespoke Full Decisions'!$G:$G,'2.3 Bespoke Categories'!$D81)</f>
        <v>0</v>
      </c>
      <c r="R81" s="47">
        <f>SUMIFS('3.2 Bespoke Full Decisions'!U:U,'3.2 Bespoke Full Decisions'!$G:$G,'2.3 Bespoke Categories'!$D81)</f>
        <v>0</v>
      </c>
      <c r="S81" s="47">
        <f>SUMIFS('3.2 Bespoke Full Decisions'!V:V,'3.2 Bespoke Full Decisions'!$G:$G,'2.3 Bespoke Categories'!$D81)</f>
        <v>0</v>
      </c>
    </row>
    <row r="82" spans="1:19">
      <c r="A82" s="1" t="s">
        <v>187</v>
      </c>
      <c r="B82" s="1" t="s">
        <v>189</v>
      </c>
      <c r="C82" s="1" t="s">
        <v>346</v>
      </c>
      <c r="D82" s="55" t="str">
        <f t="shared" si="4"/>
        <v>Overhead Tower Line, OHL Conductor 275kV, Routed km</v>
      </c>
      <c r="E82" s="50">
        <f t="shared" si="5"/>
        <v>0</v>
      </c>
      <c r="F82" s="47">
        <f>SUMIFS('3.2 Bespoke Full Decisions'!I:I,'3.2 Bespoke Full Decisions'!$G:$G,'2.3 Bespoke Categories'!$D82)</f>
        <v>0</v>
      </c>
      <c r="G82" s="51">
        <f t="shared" si="6"/>
        <v>0</v>
      </c>
      <c r="H82" s="51">
        <f t="shared" si="7"/>
        <v>0</v>
      </c>
      <c r="I82" s="47">
        <f>SUMIFS('3.2 Bespoke Full Decisions'!L:L,'3.2 Bespoke Full Decisions'!$G:$G,'2.3 Bespoke Categories'!$D82)</f>
        <v>0</v>
      </c>
      <c r="J82" s="47">
        <f>SUMIFS('3.2 Bespoke Full Decisions'!M:M,'3.2 Bespoke Full Decisions'!$G:$G,'2.3 Bespoke Categories'!$D82)</f>
        <v>0</v>
      </c>
      <c r="K82" s="47">
        <f>SUMIFS('3.2 Bespoke Full Decisions'!N:N,'3.2 Bespoke Full Decisions'!$G:$G,'2.3 Bespoke Categories'!$D82)</f>
        <v>0</v>
      </c>
      <c r="L82" s="47">
        <f>SUMIFS('3.2 Bespoke Full Decisions'!O:O,'3.2 Bespoke Full Decisions'!$G:$G,'2.3 Bespoke Categories'!$D82)</f>
        <v>0</v>
      </c>
      <c r="M82" s="47">
        <f>SUMIFS('3.2 Bespoke Full Decisions'!P:P,'3.2 Bespoke Full Decisions'!$G:$G,'2.3 Bespoke Categories'!$D82)</f>
        <v>0</v>
      </c>
      <c r="N82" s="47">
        <f>SUMIFS('3.2 Bespoke Full Decisions'!Q:Q,'3.2 Bespoke Full Decisions'!$G:$G,'2.3 Bespoke Categories'!$D82)</f>
        <v>0</v>
      </c>
      <c r="O82" s="47">
        <f>SUMIFS('3.2 Bespoke Full Decisions'!R:R,'3.2 Bespoke Full Decisions'!$G:$G,'2.3 Bespoke Categories'!$D82)</f>
        <v>0</v>
      </c>
      <c r="P82" s="47">
        <f>SUMIFS('3.2 Bespoke Full Decisions'!S:S,'3.2 Bespoke Full Decisions'!$G:$G,'2.3 Bespoke Categories'!$D82)</f>
        <v>0</v>
      </c>
      <c r="Q82" s="47">
        <f>SUMIFS('3.2 Bespoke Full Decisions'!T:T,'3.2 Bespoke Full Decisions'!$G:$G,'2.3 Bespoke Categories'!$D82)</f>
        <v>0</v>
      </c>
      <c r="R82" s="47">
        <f>SUMIFS('3.2 Bespoke Full Decisions'!U:U,'3.2 Bespoke Full Decisions'!$G:$G,'2.3 Bespoke Categories'!$D82)</f>
        <v>0</v>
      </c>
      <c r="S82" s="47">
        <f>SUMIFS('3.2 Bespoke Full Decisions'!V:V,'3.2 Bespoke Full Decisions'!$G:$G,'2.3 Bespoke Categories'!$D82)</f>
        <v>0</v>
      </c>
    </row>
    <row r="83" spans="1:19">
      <c r="A83" s="1" t="s">
        <v>187</v>
      </c>
      <c r="B83" s="1" t="s">
        <v>190</v>
      </c>
      <c r="C83" s="3" t="s">
        <v>340</v>
      </c>
      <c r="D83" s="55" t="str">
        <f t="shared" si="4"/>
        <v>Overhead Tower Line, OHL Conductor 400kV, Circuit km</v>
      </c>
      <c r="E83" s="50">
        <f t="shared" si="5"/>
        <v>0</v>
      </c>
      <c r="F83" s="47">
        <f>SUMIFS('3.2 Bespoke Full Decisions'!I:I,'3.2 Bespoke Full Decisions'!$G:$G,'2.3 Bespoke Categories'!$D83)</f>
        <v>0</v>
      </c>
      <c r="G83" s="51">
        <f t="shared" si="6"/>
        <v>0</v>
      </c>
      <c r="H83" s="51">
        <f t="shared" si="7"/>
        <v>0</v>
      </c>
      <c r="I83" s="47">
        <f>SUMIFS('3.2 Bespoke Full Decisions'!L:L,'3.2 Bespoke Full Decisions'!$G:$G,'2.3 Bespoke Categories'!$D83)</f>
        <v>0</v>
      </c>
      <c r="J83" s="47">
        <f>SUMIFS('3.2 Bespoke Full Decisions'!M:M,'3.2 Bespoke Full Decisions'!$G:$G,'2.3 Bespoke Categories'!$D83)</f>
        <v>0</v>
      </c>
      <c r="K83" s="47">
        <f>SUMIFS('3.2 Bespoke Full Decisions'!N:N,'3.2 Bespoke Full Decisions'!$G:$G,'2.3 Bespoke Categories'!$D83)</f>
        <v>0</v>
      </c>
      <c r="L83" s="47">
        <f>SUMIFS('3.2 Bespoke Full Decisions'!O:O,'3.2 Bespoke Full Decisions'!$G:$G,'2.3 Bespoke Categories'!$D83)</f>
        <v>0</v>
      </c>
      <c r="M83" s="47">
        <f>SUMIFS('3.2 Bespoke Full Decisions'!P:P,'3.2 Bespoke Full Decisions'!$G:$G,'2.3 Bespoke Categories'!$D83)</f>
        <v>0</v>
      </c>
      <c r="N83" s="47">
        <f>SUMIFS('3.2 Bespoke Full Decisions'!Q:Q,'3.2 Bespoke Full Decisions'!$G:$G,'2.3 Bespoke Categories'!$D83)</f>
        <v>0</v>
      </c>
      <c r="O83" s="47">
        <f>SUMIFS('3.2 Bespoke Full Decisions'!R:R,'3.2 Bespoke Full Decisions'!$G:$G,'2.3 Bespoke Categories'!$D83)</f>
        <v>0</v>
      </c>
      <c r="P83" s="47">
        <f>SUMIFS('3.2 Bespoke Full Decisions'!S:S,'3.2 Bespoke Full Decisions'!$G:$G,'2.3 Bespoke Categories'!$D83)</f>
        <v>0</v>
      </c>
      <c r="Q83" s="47">
        <f>SUMIFS('3.2 Bespoke Full Decisions'!T:T,'3.2 Bespoke Full Decisions'!$G:$G,'2.3 Bespoke Categories'!$D83)</f>
        <v>0</v>
      </c>
      <c r="R83" s="47">
        <f>SUMIFS('3.2 Bespoke Full Decisions'!U:U,'3.2 Bespoke Full Decisions'!$G:$G,'2.3 Bespoke Categories'!$D83)</f>
        <v>0</v>
      </c>
      <c r="S83" s="47">
        <f>SUMIFS('3.2 Bespoke Full Decisions'!V:V,'3.2 Bespoke Full Decisions'!$G:$G,'2.3 Bespoke Categories'!$D83)</f>
        <v>0</v>
      </c>
    </row>
    <row r="84" spans="1:19">
      <c r="A84" s="1" t="s">
        <v>187</v>
      </c>
      <c r="B84" s="1" t="s">
        <v>190</v>
      </c>
      <c r="C84" s="3" t="s">
        <v>165</v>
      </c>
      <c r="D84" s="55" t="str">
        <f t="shared" si="4"/>
        <v>Overhead Tower Line, OHL Conductor 400kV, Material km</v>
      </c>
      <c r="E84" s="50">
        <f t="shared" si="5"/>
        <v>0</v>
      </c>
      <c r="F84" s="47">
        <f>SUMIFS('3.2 Bespoke Full Decisions'!I:I,'3.2 Bespoke Full Decisions'!$G:$G,'2.3 Bespoke Categories'!$D84)</f>
        <v>0</v>
      </c>
      <c r="G84" s="51">
        <f t="shared" si="6"/>
        <v>0</v>
      </c>
      <c r="H84" s="51">
        <f t="shared" si="7"/>
        <v>0</v>
      </c>
      <c r="I84" s="47">
        <f>SUMIFS('3.2 Bespoke Full Decisions'!L:L,'3.2 Bespoke Full Decisions'!$G:$G,'2.3 Bespoke Categories'!$D84)</f>
        <v>0</v>
      </c>
      <c r="J84" s="47">
        <f>SUMIFS('3.2 Bespoke Full Decisions'!M:M,'3.2 Bespoke Full Decisions'!$G:$G,'2.3 Bespoke Categories'!$D84)</f>
        <v>0</v>
      </c>
      <c r="K84" s="47">
        <f>SUMIFS('3.2 Bespoke Full Decisions'!N:N,'3.2 Bespoke Full Decisions'!$G:$G,'2.3 Bespoke Categories'!$D84)</f>
        <v>0</v>
      </c>
      <c r="L84" s="47">
        <f>SUMIFS('3.2 Bespoke Full Decisions'!O:O,'3.2 Bespoke Full Decisions'!$G:$G,'2.3 Bespoke Categories'!$D84)</f>
        <v>0</v>
      </c>
      <c r="M84" s="47">
        <f>SUMIFS('3.2 Bespoke Full Decisions'!P:P,'3.2 Bespoke Full Decisions'!$G:$G,'2.3 Bespoke Categories'!$D84)</f>
        <v>0</v>
      </c>
      <c r="N84" s="47">
        <f>SUMIFS('3.2 Bespoke Full Decisions'!Q:Q,'3.2 Bespoke Full Decisions'!$G:$G,'2.3 Bespoke Categories'!$D84)</f>
        <v>0</v>
      </c>
      <c r="O84" s="47">
        <f>SUMIFS('3.2 Bespoke Full Decisions'!R:R,'3.2 Bespoke Full Decisions'!$G:$G,'2.3 Bespoke Categories'!$D84)</f>
        <v>0</v>
      </c>
      <c r="P84" s="47">
        <f>SUMIFS('3.2 Bespoke Full Decisions'!S:S,'3.2 Bespoke Full Decisions'!$G:$G,'2.3 Bespoke Categories'!$D84)</f>
        <v>0</v>
      </c>
      <c r="Q84" s="47">
        <f>SUMIFS('3.2 Bespoke Full Decisions'!T:T,'3.2 Bespoke Full Decisions'!$G:$G,'2.3 Bespoke Categories'!$D84)</f>
        <v>0</v>
      </c>
      <c r="R84" s="47">
        <f>SUMIFS('3.2 Bespoke Full Decisions'!U:U,'3.2 Bespoke Full Decisions'!$G:$G,'2.3 Bespoke Categories'!$D84)</f>
        <v>0</v>
      </c>
      <c r="S84" s="47">
        <f>SUMIFS('3.2 Bespoke Full Decisions'!V:V,'3.2 Bespoke Full Decisions'!$G:$G,'2.3 Bespoke Categories'!$D84)</f>
        <v>0</v>
      </c>
    </row>
    <row r="85" spans="1:19">
      <c r="A85" s="1" t="s">
        <v>187</v>
      </c>
      <c r="B85" s="1" t="s">
        <v>190</v>
      </c>
      <c r="C85" s="1" t="s">
        <v>346</v>
      </c>
      <c r="D85" s="55" t="str">
        <f t="shared" si="4"/>
        <v>Overhead Tower Line, OHL Conductor 400kV, Routed km</v>
      </c>
      <c r="E85" s="50">
        <f t="shared" si="5"/>
        <v>0</v>
      </c>
      <c r="F85" s="47">
        <f>SUMIFS('3.2 Bespoke Full Decisions'!I:I,'3.2 Bespoke Full Decisions'!$G:$G,'2.3 Bespoke Categories'!$D85)</f>
        <v>0</v>
      </c>
      <c r="G85" s="51">
        <f t="shared" si="6"/>
        <v>0</v>
      </c>
      <c r="H85" s="51">
        <f t="shared" si="7"/>
        <v>0</v>
      </c>
      <c r="I85" s="47">
        <f>SUMIFS('3.2 Bespoke Full Decisions'!L:L,'3.2 Bespoke Full Decisions'!$G:$G,'2.3 Bespoke Categories'!$D85)</f>
        <v>0</v>
      </c>
      <c r="J85" s="47">
        <f>SUMIFS('3.2 Bespoke Full Decisions'!M:M,'3.2 Bespoke Full Decisions'!$G:$G,'2.3 Bespoke Categories'!$D85)</f>
        <v>0</v>
      </c>
      <c r="K85" s="47">
        <f>SUMIFS('3.2 Bespoke Full Decisions'!N:N,'3.2 Bespoke Full Decisions'!$G:$G,'2.3 Bespoke Categories'!$D85)</f>
        <v>0</v>
      </c>
      <c r="L85" s="47">
        <f>SUMIFS('3.2 Bespoke Full Decisions'!O:O,'3.2 Bespoke Full Decisions'!$G:$G,'2.3 Bespoke Categories'!$D85)</f>
        <v>0</v>
      </c>
      <c r="M85" s="47">
        <f>SUMIFS('3.2 Bespoke Full Decisions'!P:P,'3.2 Bespoke Full Decisions'!$G:$G,'2.3 Bespoke Categories'!$D85)</f>
        <v>0</v>
      </c>
      <c r="N85" s="47">
        <f>SUMIFS('3.2 Bespoke Full Decisions'!Q:Q,'3.2 Bespoke Full Decisions'!$G:$G,'2.3 Bespoke Categories'!$D85)</f>
        <v>0</v>
      </c>
      <c r="O85" s="47">
        <f>SUMIFS('3.2 Bespoke Full Decisions'!R:R,'3.2 Bespoke Full Decisions'!$G:$G,'2.3 Bespoke Categories'!$D85)</f>
        <v>0</v>
      </c>
      <c r="P85" s="47">
        <f>SUMIFS('3.2 Bespoke Full Decisions'!S:S,'3.2 Bespoke Full Decisions'!$G:$G,'2.3 Bespoke Categories'!$D85)</f>
        <v>0</v>
      </c>
      <c r="Q85" s="47">
        <f>SUMIFS('3.2 Bespoke Full Decisions'!T:T,'3.2 Bespoke Full Decisions'!$G:$G,'2.3 Bespoke Categories'!$D85)</f>
        <v>0</v>
      </c>
      <c r="R85" s="47">
        <f>SUMIFS('3.2 Bespoke Full Decisions'!U:U,'3.2 Bespoke Full Decisions'!$G:$G,'2.3 Bespoke Categories'!$D85)</f>
        <v>0</v>
      </c>
      <c r="S85" s="47">
        <f>SUMIFS('3.2 Bespoke Full Decisions'!V:V,'3.2 Bespoke Full Decisions'!$G:$G,'2.3 Bespoke Categories'!$D85)</f>
        <v>0</v>
      </c>
    </row>
    <row r="86" spans="1:19">
      <c r="A86" s="1" t="s">
        <v>187</v>
      </c>
      <c r="B86" s="1" t="s">
        <v>191</v>
      </c>
      <c r="C86" s="3" t="s">
        <v>340</v>
      </c>
      <c r="D86" s="55" t="str">
        <f t="shared" si="4"/>
        <v>Overhead Tower Line, OHL Conductor kV Unknown, Circuit km</v>
      </c>
      <c r="E86" s="50">
        <f t="shared" si="5"/>
        <v>0</v>
      </c>
      <c r="F86" s="47">
        <f>SUMIFS('3.2 Bespoke Full Decisions'!I:I,'3.2 Bespoke Full Decisions'!$G:$G,'2.3 Bespoke Categories'!$D86)</f>
        <v>0</v>
      </c>
      <c r="G86" s="51">
        <f t="shared" si="6"/>
        <v>0</v>
      </c>
      <c r="H86" s="51">
        <f t="shared" si="7"/>
        <v>0</v>
      </c>
      <c r="I86" s="47">
        <f>SUMIFS('3.2 Bespoke Full Decisions'!L:L,'3.2 Bespoke Full Decisions'!$G:$G,'2.3 Bespoke Categories'!$D86)</f>
        <v>0</v>
      </c>
      <c r="J86" s="47">
        <f>SUMIFS('3.2 Bespoke Full Decisions'!M:M,'3.2 Bespoke Full Decisions'!$G:$G,'2.3 Bespoke Categories'!$D86)</f>
        <v>0</v>
      </c>
      <c r="K86" s="47">
        <f>SUMIFS('3.2 Bespoke Full Decisions'!N:N,'3.2 Bespoke Full Decisions'!$G:$G,'2.3 Bespoke Categories'!$D86)</f>
        <v>0</v>
      </c>
      <c r="L86" s="47">
        <f>SUMIFS('3.2 Bespoke Full Decisions'!O:O,'3.2 Bespoke Full Decisions'!$G:$G,'2.3 Bespoke Categories'!$D86)</f>
        <v>0</v>
      </c>
      <c r="M86" s="47">
        <f>SUMIFS('3.2 Bespoke Full Decisions'!P:P,'3.2 Bespoke Full Decisions'!$G:$G,'2.3 Bespoke Categories'!$D86)</f>
        <v>0</v>
      </c>
      <c r="N86" s="47">
        <f>SUMIFS('3.2 Bespoke Full Decisions'!Q:Q,'3.2 Bespoke Full Decisions'!$G:$G,'2.3 Bespoke Categories'!$D86)</f>
        <v>0</v>
      </c>
      <c r="O86" s="47">
        <f>SUMIFS('3.2 Bespoke Full Decisions'!R:R,'3.2 Bespoke Full Decisions'!$G:$G,'2.3 Bespoke Categories'!$D86)</f>
        <v>0</v>
      </c>
      <c r="P86" s="47">
        <f>SUMIFS('3.2 Bespoke Full Decisions'!S:S,'3.2 Bespoke Full Decisions'!$G:$G,'2.3 Bespoke Categories'!$D86)</f>
        <v>0</v>
      </c>
      <c r="Q86" s="47">
        <f>SUMIFS('3.2 Bespoke Full Decisions'!T:T,'3.2 Bespoke Full Decisions'!$G:$G,'2.3 Bespoke Categories'!$D86)</f>
        <v>0</v>
      </c>
      <c r="R86" s="47">
        <f>SUMIFS('3.2 Bespoke Full Decisions'!U:U,'3.2 Bespoke Full Decisions'!$G:$G,'2.3 Bespoke Categories'!$D86)</f>
        <v>0</v>
      </c>
      <c r="S86" s="47">
        <f>SUMIFS('3.2 Bespoke Full Decisions'!V:V,'3.2 Bespoke Full Decisions'!$G:$G,'2.3 Bespoke Categories'!$D86)</f>
        <v>0</v>
      </c>
    </row>
    <row r="87" spans="1:19">
      <c r="A87" s="1" t="s">
        <v>187</v>
      </c>
      <c r="B87" s="1" t="s">
        <v>191</v>
      </c>
      <c r="C87" s="3" t="s">
        <v>165</v>
      </c>
      <c r="D87" s="55" t="str">
        <f t="shared" si="4"/>
        <v>Overhead Tower Line, OHL Conductor kV Unknown, Material km</v>
      </c>
      <c r="E87" s="50">
        <f t="shared" si="5"/>
        <v>0</v>
      </c>
      <c r="F87" s="47">
        <f>SUMIFS('3.2 Bespoke Full Decisions'!I:I,'3.2 Bespoke Full Decisions'!$G:$G,'2.3 Bespoke Categories'!$D87)</f>
        <v>0</v>
      </c>
      <c r="G87" s="51">
        <f t="shared" si="6"/>
        <v>0</v>
      </c>
      <c r="H87" s="51">
        <f t="shared" si="7"/>
        <v>0</v>
      </c>
      <c r="I87" s="47">
        <f>SUMIFS('3.2 Bespoke Full Decisions'!L:L,'3.2 Bespoke Full Decisions'!$G:$G,'2.3 Bespoke Categories'!$D87)</f>
        <v>0</v>
      </c>
      <c r="J87" s="47">
        <f>SUMIFS('3.2 Bespoke Full Decisions'!M:M,'3.2 Bespoke Full Decisions'!$G:$G,'2.3 Bespoke Categories'!$D87)</f>
        <v>0</v>
      </c>
      <c r="K87" s="47">
        <f>SUMIFS('3.2 Bespoke Full Decisions'!N:N,'3.2 Bespoke Full Decisions'!$G:$G,'2.3 Bespoke Categories'!$D87)</f>
        <v>0</v>
      </c>
      <c r="L87" s="47">
        <f>SUMIFS('3.2 Bespoke Full Decisions'!O:O,'3.2 Bespoke Full Decisions'!$G:$G,'2.3 Bespoke Categories'!$D87)</f>
        <v>0</v>
      </c>
      <c r="M87" s="47">
        <f>SUMIFS('3.2 Bespoke Full Decisions'!P:P,'3.2 Bespoke Full Decisions'!$G:$G,'2.3 Bespoke Categories'!$D87)</f>
        <v>0</v>
      </c>
      <c r="N87" s="47">
        <f>SUMIFS('3.2 Bespoke Full Decisions'!Q:Q,'3.2 Bespoke Full Decisions'!$G:$G,'2.3 Bespoke Categories'!$D87)</f>
        <v>0</v>
      </c>
      <c r="O87" s="47">
        <f>SUMIFS('3.2 Bespoke Full Decisions'!R:R,'3.2 Bespoke Full Decisions'!$G:$G,'2.3 Bespoke Categories'!$D87)</f>
        <v>0</v>
      </c>
      <c r="P87" s="47">
        <f>SUMIFS('3.2 Bespoke Full Decisions'!S:S,'3.2 Bespoke Full Decisions'!$G:$G,'2.3 Bespoke Categories'!$D87)</f>
        <v>0</v>
      </c>
      <c r="Q87" s="47">
        <f>SUMIFS('3.2 Bespoke Full Decisions'!T:T,'3.2 Bespoke Full Decisions'!$G:$G,'2.3 Bespoke Categories'!$D87)</f>
        <v>0</v>
      </c>
      <c r="R87" s="47">
        <f>SUMIFS('3.2 Bespoke Full Decisions'!U:U,'3.2 Bespoke Full Decisions'!$G:$G,'2.3 Bespoke Categories'!$D87)</f>
        <v>0</v>
      </c>
      <c r="S87" s="47">
        <f>SUMIFS('3.2 Bespoke Full Decisions'!V:V,'3.2 Bespoke Full Decisions'!$G:$G,'2.3 Bespoke Categories'!$D87)</f>
        <v>0</v>
      </c>
    </row>
    <row r="88" spans="1:19">
      <c r="A88" s="1" t="s">
        <v>187</v>
      </c>
      <c r="B88" s="1" t="s">
        <v>191</v>
      </c>
      <c r="C88" s="1" t="s">
        <v>346</v>
      </c>
      <c r="D88" s="55" t="str">
        <f t="shared" si="4"/>
        <v>Overhead Tower Line, OHL Conductor kV Unknown, Routed km</v>
      </c>
      <c r="E88" s="50">
        <f t="shared" si="5"/>
        <v>0</v>
      </c>
      <c r="F88" s="47">
        <f>SUMIFS('3.2 Bespoke Full Decisions'!I:I,'3.2 Bespoke Full Decisions'!$G:$G,'2.3 Bespoke Categories'!$D88)</f>
        <v>0</v>
      </c>
      <c r="G88" s="51">
        <f t="shared" si="6"/>
        <v>0</v>
      </c>
      <c r="H88" s="51">
        <f t="shared" si="7"/>
        <v>0</v>
      </c>
      <c r="I88" s="47">
        <f>SUMIFS('3.2 Bespoke Full Decisions'!L:L,'3.2 Bespoke Full Decisions'!$G:$G,'2.3 Bespoke Categories'!$D88)</f>
        <v>0</v>
      </c>
      <c r="J88" s="47">
        <f>SUMIFS('3.2 Bespoke Full Decisions'!M:M,'3.2 Bespoke Full Decisions'!$G:$G,'2.3 Bespoke Categories'!$D88)</f>
        <v>0</v>
      </c>
      <c r="K88" s="47">
        <f>SUMIFS('3.2 Bespoke Full Decisions'!N:N,'3.2 Bespoke Full Decisions'!$G:$G,'2.3 Bespoke Categories'!$D88)</f>
        <v>0</v>
      </c>
      <c r="L88" s="47">
        <f>SUMIFS('3.2 Bespoke Full Decisions'!O:O,'3.2 Bespoke Full Decisions'!$G:$G,'2.3 Bespoke Categories'!$D88)</f>
        <v>0</v>
      </c>
      <c r="M88" s="47">
        <f>SUMIFS('3.2 Bespoke Full Decisions'!P:P,'3.2 Bespoke Full Decisions'!$G:$G,'2.3 Bespoke Categories'!$D88)</f>
        <v>0</v>
      </c>
      <c r="N88" s="47">
        <f>SUMIFS('3.2 Bespoke Full Decisions'!Q:Q,'3.2 Bespoke Full Decisions'!$G:$G,'2.3 Bespoke Categories'!$D88)</f>
        <v>0</v>
      </c>
      <c r="O88" s="47">
        <f>SUMIFS('3.2 Bespoke Full Decisions'!R:R,'3.2 Bespoke Full Decisions'!$G:$G,'2.3 Bespoke Categories'!$D88)</f>
        <v>0</v>
      </c>
      <c r="P88" s="47">
        <f>SUMIFS('3.2 Bespoke Full Decisions'!S:S,'3.2 Bespoke Full Decisions'!$G:$G,'2.3 Bespoke Categories'!$D88)</f>
        <v>0</v>
      </c>
      <c r="Q88" s="47">
        <f>SUMIFS('3.2 Bespoke Full Decisions'!T:T,'3.2 Bespoke Full Decisions'!$G:$G,'2.3 Bespoke Categories'!$D88)</f>
        <v>0</v>
      </c>
      <c r="R88" s="47">
        <f>SUMIFS('3.2 Bespoke Full Decisions'!U:U,'3.2 Bespoke Full Decisions'!$G:$G,'2.3 Bespoke Categories'!$D88)</f>
        <v>0</v>
      </c>
      <c r="S88" s="47">
        <f>SUMIFS('3.2 Bespoke Full Decisions'!V:V,'3.2 Bespoke Full Decisions'!$G:$G,'2.3 Bespoke Categories'!$D88)</f>
        <v>0</v>
      </c>
    </row>
    <row r="89" spans="1:19">
      <c r="A89" s="1" t="s">
        <v>187</v>
      </c>
      <c r="B89" s="1" t="s">
        <v>192</v>
      </c>
      <c r="C89" s="3" t="s">
        <v>340</v>
      </c>
      <c r="D89" s="55" t="str">
        <f t="shared" si="4"/>
        <v>Overhead Tower Line, OHL Earth Wire, Circuit km</v>
      </c>
      <c r="E89" s="50">
        <f t="shared" si="5"/>
        <v>0</v>
      </c>
      <c r="F89" s="47">
        <f>SUMIFS('3.2 Bespoke Full Decisions'!I:I,'3.2 Bespoke Full Decisions'!$G:$G,'2.3 Bespoke Categories'!$D89)</f>
        <v>0</v>
      </c>
      <c r="G89" s="51">
        <f t="shared" si="6"/>
        <v>0</v>
      </c>
      <c r="H89" s="51">
        <f t="shared" si="7"/>
        <v>0</v>
      </c>
      <c r="I89" s="47">
        <f>SUMIFS('3.2 Bespoke Full Decisions'!L:L,'3.2 Bespoke Full Decisions'!$G:$G,'2.3 Bespoke Categories'!$D89)</f>
        <v>0</v>
      </c>
      <c r="J89" s="47">
        <f>SUMIFS('3.2 Bespoke Full Decisions'!M:M,'3.2 Bespoke Full Decisions'!$G:$G,'2.3 Bespoke Categories'!$D89)</f>
        <v>0</v>
      </c>
      <c r="K89" s="47">
        <f>SUMIFS('3.2 Bespoke Full Decisions'!N:N,'3.2 Bespoke Full Decisions'!$G:$G,'2.3 Bespoke Categories'!$D89)</f>
        <v>0</v>
      </c>
      <c r="L89" s="47">
        <f>SUMIFS('3.2 Bespoke Full Decisions'!O:O,'3.2 Bespoke Full Decisions'!$G:$G,'2.3 Bespoke Categories'!$D89)</f>
        <v>0</v>
      </c>
      <c r="M89" s="47">
        <f>SUMIFS('3.2 Bespoke Full Decisions'!P:P,'3.2 Bespoke Full Decisions'!$G:$G,'2.3 Bespoke Categories'!$D89)</f>
        <v>0</v>
      </c>
      <c r="N89" s="47">
        <f>SUMIFS('3.2 Bespoke Full Decisions'!Q:Q,'3.2 Bespoke Full Decisions'!$G:$G,'2.3 Bespoke Categories'!$D89)</f>
        <v>0</v>
      </c>
      <c r="O89" s="47">
        <f>SUMIFS('3.2 Bespoke Full Decisions'!R:R,'3.2 Bespoke Full Decisions'!$G:$G,'2.3 Bespoke Categories'!$D89)</f>
        <v>0</v>
      </c>
      <c r="P89" s="47">
        <f>SUMIFS('3.2 Bespoke Full Decisions'!S:S,'3.2 Bespoke Full Decisions'!$G:$G,'2.3 Bespoke Categories'!$D89)</f>
        <v>0</v>
      </c>
      <c r="Q89" s="47">
        <f>SUMIFS('3.2 Bespoke Full Decisions'!T:T,'3.2 Bespoke Full Decisions'!$G:$G,'2.3 Bespoke Categories'!$D89)</f>
        <v>0</v>
      </c>
      <c r="R89" s="47">
        <f>SUMIFS('3.2 Bespoke Full Decisions'!U:U,'3.2 Bespoke Full Decisions'!$G:$G,'2.3 Bespoke Categories'!$D89)</f>
        <v>0</v>
      </c>
      <c r="S89" s="47">
        <f>SUMIFS('3.2 Bespoke Full Decisions'!V:V,'3.2 Bespoke Full Decisions'!$G:$G,'2.3 Bespoke Categories'!$D89)</f>
        <v>0</v>
      </c>
    </row>
    <row r="90" spans="1:19">
      <c r="A90" s="1" t="s">
        <v>187</v>
      </c>
      <c r="B90" s="1" t="s">
        <v>192</v>
      </c>
      <c r="C90" s="3" t="s">
        <v>165</v>
      </c>
      <c r="D90" s="55" t="str">
        <f t="shared" si="4"/>
        <v>Overhead Tower Line, OHL Earth Wire, Material km</v>
      </c>
      <c r="E90" s="50">
        <f t="shared" si="5"/>
        <v>0</v>
      </c>
      <c r="F90" s="47">
        <f>SUMIFS('3.2 Bespoke Full Decisions'!I:I,'3.2 Bespoke Full Decisions'!$G:$G,'2.3 Bespoke Categories'!$D90)</f>
        <v>0</v>
      </c>
      <c r="G90" s="51">
        <f t="shared" si="6"/>
        <v>0</v>
      </c>
      <c r="H90" s="51">
        <f t="shared" si="7"/>
        <v>0</v>
      </c>
      <c r="I90" s="47">
        <f>SUMIFS('3.2 Bespoke Full Decisions'!L:L,'3.2 Bespoke Full Decisions'!$G:$G,'2.3 Bespoke Categories'!$D90)</f>
        <v>0</v>
      </c>
      <c r="J90" s="47">
        <f>SUMIFS('3.2 Bespoke Full Decisions'!M:M,'3.2 Bespoke Full Decisions'!$G:$G,'2.3 Bespoke Categories'!$D90)</f>
        <v>0</v>
      </c>
      <c r="K90" s="47">
        <f>SUMIFS('3.2 Bespoke Full Decisions'!N:N,'3.2 Bespoke Full Decisions'!$G:$G,'2.3 Bespoke Categories'!$D90)</f>
        <v>0</v>
      </c>
      <c r="L90" s="47">
        <f>SUMIFS('3.2 Bespoke Full Decisions'!O:O,'3.2 Bespoke Full Decisions'!$G:$G,'2.3 Bespoke Categories'!$D90)</f>
        <v>0</v>
      </c>
      <c r="M90" s="47">
        <f>SUMIFS('3.2 Bespoke Full Decisions'!P:P,'3.2 Bespoke Full Decisions'!$G:$G,'2.3 Bespoke Categories'!$D90)</f>
        <v>0</v>
      </c>
      <c r="N90" s="47">
        <f>SUMIFS('3.2 Bespoke Full Decisions'!Q:Q,'3.2 Bespoke Full Decisions'!$G:$G,'2.3 Bespoke Categories'!$D90)</f>
        <v>0</v>
      </c>
      <c r="O90" s="47">
        <f>SUMIFS('3.2 Bespoke Full Decisions'!R:R,'3.2 Bespoke Full Decisions'!$G:$G,'2.3 Bespoke Categories'!$D90)</f>
        <v>0</v>
      </c>
      <c r="P90" s="47">
        <f>SUMIFS('3.2 Bespoke Full Decisions'!S:S,'3.2 Bespoke Full Decisions'!$G:$G,'2.3 Bespoke Categories'!$D90)</f>
        <v>0</v>
      </c>
      <c r="Q90" s="47">
        <f>SUMIFS('3.2 Bespoke Full Decisions'!T:T,'3.2 Bespoke Full Decisions'!$G:$G,'2.3 Bespoke Categories'!$D90)</f>
        <v>0</v>
      </c>
      <c r="R90" s="47">
        <f>SUMIFS('3.2 Bespoke Full Decisions'!U:U,'3.2 Bespoke Full Decisions'!$G:$G,'2.3 Bespoke Categories'!$D90)</f>
        <v>0</v>
      </c>
      <c r="S90" s="47">
        <f>SUMIFS('3.2 Bespoke Full Decisions'!V:V,'3.2 Bespoke Full Decisions'!$G:$G,'2.3 Bespoke Categories'!$D90)</f>
        <v>0</v>
      </c>
    </row>
    <row r="91" spans="1:19">
      <c r="A91" s="1" t="s">
        <v>187</v>
      </c>
      <c r="B91" s="1" t="s">
        <v>192</v>
      </c>
      <c r="C91" s="1" t="s">
        <v>346</v>
      </c>
      <c r="D91" s="55" t="str">
        <f t="shared" si="4"/>
        <v>Overhead Tower Line, OHL Earth Wire, Routed km</v>
      </c>
      <c r="E91" s="50">
        <f t="shared" si="5"/>
        <v>0</v>
      </c>
      <c r="F91" s="47">
        <f>SUMIFS('3.2 Bespoke Full Decisions'!I:I,'3.2 Bespoke Full Decisions'!$G:$G,'2.3 Bespoke Categories'!$D91)</f>
        <v>0</v>
      </c>
      <c r="G91" s="51">
        <f t="shared" si="6"/>
        <v>0</v>
      </c>
      <c r="H91" s="51">
        <f t="shared" si="7"/>
        <v>0</v>
      </c>
      <c r="I91" s="47">
        <f>SUMIFS('3.2 Bespoke Full Decisions'!L:L,'3.2 Bespoke Full Decisions'!$G:$G,'2.3 Bespoke Categories'!$D91)</f>
        <v>0</v>
      </c>
      <c r="J91" s="47">
        <f>SUMIFS('3.2 Bespoke Full Decisions'!M:M,'3.2 Bespoke Full Decisions'!$G:$G,'2.3 Bespoke Categories'!$D91)</f>
        <v>0</v>
      </c>
      <c r="K91" s="47">
        <f>SUMIFS('3.2 Bespoke Full Decisions'!N:N,'3.2 Bespoke Full Decisions'!$G:$G,'2.3 Bespoke Categories'!$D91)</f>
        <v>0</v>
      </c>
      <c r="L91" s="47">
        <f>SUMIFS('3.2 Bespoke Full Decisions'!O:O,'3.2 Bespoke Full Decisions'!$G:$G,'2.3 Bespoke Categories'!$D91)</f>
        <v>0</v>
      </c>
      <c r="M91" s="47">
        <f>SUMIFS('3.2 Bespoke Full Decisions'!P:P,'3.2 Bespoke Full Decisions'!$G:$G,'2.3 Bespoke Categories'!$D91)</f>
        <v>0</v>
      </c>
      <c r="N91" s="47">
        <f>SUMIFS('3.2 Bespoke Full Decisions'!Q:Q,'3.2 Bespoke Full Decisions'!$G:$G,'2.3 Bespoke Categories'!$D91)</f>
        <v>0</v>
      </c>
      <c r="O91" s="47">
        <f>SUMIFS('3.2 Bespoke Full Decisions'!R:R,'3.2 Bespoke Full Decisions'!$G:$G,'2.3 Bespoke Categories'!$D91)</f>
        <v>0</v>
      </c>
      <c r="P91" s="47">
        <f>SUMIFS('3.2 Bespoke Full Decisions'!S:S,'3.2 Bespoke Full Decisions'!$G:$G,'2.3 Bespoke Categories'!$D91)</f>
        <v>0</v>
      </c>
      <c r="Q91" s="47">
        <f>SUMIFS('3.2 Bespoke Full Decisions'!T:T,'3.2 Bespoke Full Decisions'!$G:$G,'2.3 Bespoke Categories'!$D91)</f>
        <v>0</v>
      </c>
      <c r="R91" s="47">
        <f>SUMIFS('3.2 Bespoke Full Decisions'!U:U,'3.2 Bespoke Full Decisions'!$G:$G,'2.3 Bespoke Categories'!$D91)</f>
        <v>0</v>
      </c>
      <c r="S91" s="47">
        <f>SUMIFS('3.2 Bespoke Full Decisions'!V:V,'3.2 Bespoke Full Decisions'!$G:$G,'2.3 Bespoke Categories'!$D91)</f>
        <v>0</v>
      </c>
    </row>
    <row r="92" spans="1:19">
      <c r="A92" s="1" t="s">
        <v>187</v>
      </c>
      <c r="B92" s="1" t="s">
        <v>193</v>
      </c>
      <c r="C92" s="3" t="s">
        <v>194</v>
      </c>
      <c r="D92" s="55" t="str">
        <f t="shared" si="4"/>
        <v>Overhead Tower Line, OHL Earth Wire Fittings, Per Set</v>
      </c>
      <c r="E92" s="50">
        <f t="shared" si="5"/>
        <v>0</v>
      </c>
      <c r="F92" s="47">
        <f>SUMIFS('3.2 Bespoke Full Decisions'!I:I,'3.2 Bespoke Full Decisions'!$G:$G,'2.3 Bespoke Categories'!$D92)</f>
        <v>0</v>
      </c>
      <c r="G92" s="51">
        <f t="shared" si="6"/>
        <v>0</v>
      </c>
      <c r="H92" s="51">
        <f t="shared" si="7"/>
        <v>0</v>
      </c>
      <c r="I92" s="47">
        <f>SUMIFS('3.2 Bespoke Full Decisions'!L:L,'3.2 Bespoke Full Decisions'!$G:$G,'2.3 Bespoke Categories'!$D92)</f>
        <v>0</v>
      </c>
      <c r="J92" s="47">
        <f>SUMIFS('3.2 Bespoke Full Decisions'!M:M,'3.2 Bespoke Full Decisions'!$G:$G,'2.3 Bespoke Categories'!$D92)</f>
        <v>0</v>
      </c>
      <c r="K92" s="47">
        <f>SUMIFS('3.2 Bespoke Full Decisions'!N:N,'3.2 Bespoke Full Decisions'!$G:$G,'2.3 Bespoke Categories'!$D92)</f>
        <v>0</v>
      </c>
      <c r="L92" s="47">
        <f>SUMIFS('3.2 Bespoke Full Decisions'!O:O,'3.2 Bespoke Full Decisions'!$G:$G,'2.3 Bespoke Categories'!$D92)</f>
        <v>0</v>
      </c>
      <c r="M92" s="47">
        <f>SUMIFS('3.2 Bespoke Full Decisions'!P:P,'3.2 Bespoke Full Decisions'!$G:$G,'2.3 Bespoke Categories'!$D92)</f>
        <v>0</v>
      </c>
      <c r="N92" s="47">
        <f>SUMIFS('3.2 Bespoke Full Decisions'!Q:Q,'3.2 Bespoke Full Decisions'!$G:$G,'2.3 Bespoke Categories'!$D92)</f>
        <v>0</v>
      </c>
      <c r="O92" s="47">
        <f>SUMIFS('3.2 Bespoke Full Decisions'!R:R,'3.2 Bespoke Full Decisions'!$G:$G,'2.3 Bespoke Categories'!$D92)</f>
        <v>0</v>
      </c>
      <c r="P92" s="47">
        <f>SUMIFS('3.2 Bespoke Full Decisions'!S:S,'3.2 Bespoke Full Decisions'!$G:$G,'2.3 Bespoke Categories'!$D92)</f>
        <v>0</v>
      </c>
      <c r="Q92" s="47">
        <f>SUMIFS('3.2 Bespoke Full Decisions'!T:T,'3.2 Bespoke Full Decisions'!$G:$G,'2.3 Bespoke Categories'!$D92)</f>
        <v>0</v>
      </c>
      <c r="R92" s="47">
        <f>SUMIFS('3.2 Bespoke Full Decisions'!U:U,'3.2 Bespoke Full Decisions'!$G:$G,'2.3 Bespoke Categories'!$D92)</f>
        <v>0</v>
      </c>
      <c r="S92" s="47">
        <f>SUMIFS('3.2 Bespoke Full Decisions'!V:V,'3.2 Bespoke Full Decisions'!$G:$G,'2.3 Bespoke Categories'!$D92)</f>
        <v>0</v>
      </c>
    </row>
    <row r="93" spans="1:19">
      <c r="A93" s="1" t="s">
        <v>187</v>
      </c>
      <c r="B93" s="1" t="s">
        <v>195</v>
      </c>
      <c r="C93" s="3" t="s">
        <v>131</v>
      </c>
      <c r="D93" s="55" t="str">
        <f t="shared" si="4"/>
        <v>Overhead Tower Line, OHL Fittings 132kV, Each</v>
      </c>
      <c r="E93" s="50">
        <f t="shared" si="5"/>
        <v>0</v>
      </c>
      <c r="F93" s="47">
        <f>SUMIFS('3.2 Bespoke Full Decisions'!I:I,'3.2 Bespoke Full Decisions'!$G:$G,'2.3 Bespoke Categories'!$D93)</f>
        <v>0</v>
      </c>
      <c r="G93" s="51">
        <f t="shared" si="6"/>
        <v>0</v>
      </c>
      <c r="H93" s="51">
        <f t="shared" si="7"/>
        <v>0</v>
      </c>
      <c r="I93" s="47">
        <f>SUMIFS('3.2 Bespoke Full Decisions'!L:L,'3.2 Bespoke Full Decisions'!$G:$G,'2.3 Bespoke Categories'!$D93)</f>
        <v>0</v>
      </c>
      <c r="J93" s="47">
        <f>SUMIFS('3.2 Bespoke Full Decisions'!M:M,'3.2 Bespoke Full Decisions'!$G:$G,'2.3 Bespoke Categories'!$D93)</f>
        <v>0</v>
      </c>
      <c r="K93" s="47">
        <f>SUMIFS('3.2 Bespoke Full Decisions'!N:N,'3.2 Bespoke Full Decisions'!$G:$G,'2.3 Bespoke Categories'!$D93)</f>
        <v>0</v>
      </c>
      <c r="L93" s="47">
        <f>SUMIFS('3.2 Bespoke Full Decisions'!O:O,'3.2 Bespoke Full Decisions'!$G:$G,'2.3 Bespoke Categories'!$D93)</f>
        <v>0</v>
      </c>
      <c r="M93" s="47">
        <f>SUMIFS('3.2 Bespoke Full Decisions'!P:P,'3.2 Bespoke Full Decisions'!$G:$G,'2.3 Bespoke Categories'!$D93)</f>
        <v>0</v>
      </c>
      <c r="N93" s="47">
        <f>SUMIFS('3.2 Bespoke Full Decisions'!Q:Q,'3.2 Bespoke Full Decisions'!$G:$G,'2.3 Bespoke Categories'!$D93)</f>
        <v>0</v>
      </c>
      <c r="O93" s="47">
        <f>SUMIFS('3.2 Bespoke Full Decisions'!R:R,'3.2 Bespoke Full Decisions'!$G:$G,'2.3 Bespoke Categories'!$D93)</f>
        <v>0</v>
      </c>
      <c r="P93" s="47">
        <f>SUMIFS('3.2 Bespoke Full Decisions'!S:S,'3.2 Bespoke Full Decisions'!$G:$G,'2.3 Bespoke Categories'!$D93)</f>
        <v>0</v>
      </c>
      <c r="Q93" s="47">
        <f>SUMIFS('3.2 Bespoke Full Decisions'!T:T,'3.2 Bespoke Full Decisions'!$G:$G,'2.3 Bespoke Categories'!$D93)</f>
        <v>0</v>
      </c>
      <c r="R93" s="47">
        <f>SUMIFS('3.2 Bespoke Full Decisions'!U:U,'3.2 Bespoke Full Decisions'!$G:$G,'2.3 Bespoke Categories'!$D93)</f>
        <v>0</v>
      </c>
      <c r="S93" s="47">
        <f>SUMIFS('3.2 Bespoke Full Decisions'!V:V,'3.2 Bespoke Full Decisions'!$G:$G,'2.3 Bespoke Categories'!$D93)</f>
        <v>0</v>
      </c>
    </row>
    <row r="94" spans="1:19">
      <c r="A94" s="1" t="s">
        <v>187</v>
      </c>
      <c r="B94" s="1" t="s">
        <v>196</v>
      </c>
      <c r="C94" s="1" t="s">
        <v>131</v>
      </c>
      <c r="D94" s="55" t="str">
        <f t="shared" si="4"/>
        <v>Overhead Tower Line, OHL Fittings 275kV, Each</v>
      </c>
      <c r="E94" s="50">
        <f t="shared" si="5"/>
        <v>0</v>
      </c>
      <c r="F94" s="47">
        <f>SUMIFS('3.2 Bespoke Full Decisions'!I:I,'3.2 Bespoke Full Decisions'!$G:$G,'2.3 Bespoke Categories'!$D94)</f>
        <v>0</v>
      </c>
      <c r="G94" s="51">
        <f t="shared" si="6"/>
        <v>0</v>
      </c>
      <c r="H94" s="51">
        <f t="shared" si="7"/>
        <v>0</v>
      </c>
      <c r="I94" s="47">
        <f>SUMIFS('3.2 Bespoke Full Decisions'!L:L,'3.2 Bespoke Full Decisions'!$G:$G,'2.3 Bespoke Categories'!$D94)</f>
        <v>0</v>
      </c>
      <c r="J94" s="47">
        <f>SUMIFS('3.2 Bespoke Full Decisions'!M:M,'3.2 Bespoke Full Decisions'!$G:$G,'2.3 Bespoke Categories'!$D94)</f>
        <v>0</v>
      </c>
      <c r="K94" s="47">
        <f>SUMIFS('3.2 Bespoke Full Decisions'!N:N,'3.2 Bespoke Full Decisions'!$G:$G,'2.3 Bespoke Categories'!$D94)</f>
        <v>0</v>
      </c>
      <c r="L94" s="47">
        <f>SUMIFS('3.2 Bespoke Full Decisions'!O:O,'3.2 Bespoke Full Decisions'!$G:$G,'2.3 Bespoke Categories'!$D94)</f>
        <v>0</v>
      </c>
      <c r="M94" s="47">
        <f>SUMIFS('3.2 Bespoke Full Decisions'!P:P,'3.2 Bespoke Full Decisions'!$G:$G,'2.3 Bespoke Categories'!$D94)</f>
        <v>0</v>
      </c>
      <c r="N94" s="47">
        <f>SUMIFS('3.2 Bespoke Full Decisions'!Q:Q,'3.2 Bespoke Full Decisions'!$G:$G,'2.3 Bespoke Categories'!$D94)</f>
        <v>0</v>
      </c>
      <c r="O94" s="47">
        <f>SUMIFS('3.2 Bespoke Full Decisions'!R:R,'3.2 Bespoke Full Decisions'!$G:$G,'2.3 Bespoke Categories'!$D94)</f>
        <v>0</v>
      </c>
      <c r="P94" s="47">
        <f>SUMIFS('3.2 Bespoke Full Decisions'!S:S,'3.2 Bespoke Full Decisions'!$G:$G,'2.3 Bespoke Categories'!$D94)</f>
        <v>0</v>
      </c>
      <c r="Q94" s="47">
        <f>SUMIFS('3.2 Bespoke Full Decisions'!T:T,'3.2 Bespoke Full Decisions'!$G:$G,'2.3 Bespoke Categories'!$D94)</f>
        <v>0</v>
      </c>
      <c r="R94" s="47">
        <f>SUMIFS('3.2 Bespoke Full Decisions'!U:U,'3.2 Bespoke Full Decisions'!$G:$G,'2.3 Bespoke Categories'!$D94)</f>
        <v>0</v>
      </c>
      <c r="S94" s="47">
        <f>SUMIFS('3.2 Bespoke Full Decisions'!V:V,'3.2 Bespoke Full Decisions'!$G:$G,'2.3 Bespoke Categories'!$D94)</f>
        <v>0</v>
      </c>
    </row>
    <row r="95" spans="1:19">
      <c r="A95" s="1" t="s">
        <v>187</v>
      </c>
      <c r="B95" s="1" t="s">
        <v>197</v>
      </c>
      <c r="C95" s="3" t="s">
        <v>131</v>
      </c>
      <c r="D95" s="55" t="str">
        <f t="shared" si="4"/>
        <v>Overhead Tower Line, OHL Fittings 400kV, Each</v>
      </c>
      <c r="E95" s="50">
        <f t="shared" si="5"/>
        <v>0</v>
      </c>
      <c r="F95" s="47">
        <f>SUMIFS('3.2 Bespoke Full Decisions'!I:I,'3.2 Bespoke Full Decisions'!$G:$G,'2.3 Bespoke Categories'!$D95)</f>
        <v>0</v>
      </c>
      <c r="G95" s="51">
        <f t="shared" si="6"/>
        <v>0</v>
      </c>
      <c r="H95" s="51">
        <f t="shared" si="7"/>
        <v>0</v>
      </c>
      <c r="I95" s="47">
        <f>SUMIFS('3.2 Bespoke Full Decisions'!L:L,'3.2 Bespoke Full Decisions'!$G:$G,'2.3 Bespoke Categories'!$D95)</f>
        <v>0</v>
      </c>
      <c r="J95" s="47">
        <f>SUMIFS('3.2 Bespoke Full Decisions'!M:M,'3.2 Bespoke Full Decisions'!$G:$G,'2.3 Bespoke Categories'!$D95)</f>
        <v>0</v>
      </c>
      <c r="K95" s="47">
        <f>SUMIFS('3.2 Bespoke Full Decisions'!N:N,'3.2 Bespoke Full Decisions'!$G:$G,'2.3 Bespoke Categories'!$D95)</f>
        <v>0</v>
      </c>
      <c r="L95" s="47">
        <f>SUMIFS('3.2 Bespoke Full Decisions'!O:O,'3.2 Bespoke Full Decisions'!$G:$G,'2.3 Bespoke Categories'!$D95)</f>
        <v>0</v>
      </c>
      <c r="M95" s="47">
        <f>SUMIFS('3.2 Bespoke Full Decisions'!P:P,'3.2 Bespoke Full Decisions'!$G:$G,'2.3 Bespoke Categories'!$D95)</f>
        <v>0</v>
      </c>
      <c r="N95" s="47">
        <f>SUMIFS('3.2 Bespoke Full Decisions'!Q:Q,'3.2 Bespoke Full Decisions'!$G:$G,'2.3 Bespoke Categories'!$D95)</f>
        <v>0</v>
      </c>
      <c r="O95" s="47">
        <f>SUMIFS('3.2 Bespoke Full Decisions'!R:R,'3.2 Bespoke Full Decisions'!$G:$G,'2.3 Bespoke Categories'!$D95)</f>
        <v>0</v>
      </c>
      <c r="P95" s="47">
        <f>SUMIFS('3.2 Bespoke Full Decisions'!S:S,'3.2 Bespoke Full Decisions'!$G:$G,'2.3 Bespoke Categories'!$D95)</f>
        <v>0</v>
      </c>
      <c r="Q95" s="47">
        <f>SUMIFS('3.2 Bespoke Full Decisions'!T:T,'3.2 Bespoke Full Decisions'!$G:$G,'2.3 Bespoke Categories'!$D95)</f>
        <v>0</v>
      </c>
      <c r="R95" s="47">
        <f>SUMIFS('3.2 Bespoke Full Decisions'!U:U,'3.2 Bespoke Full Decisions'!$G:$G,'2.3 Bespoke Categories'!$D95)</f>
        <v>0</v>
      </c>
      <c r="S95" s="47">
        <f>SUMIFS('3.2 Bespoke Full Decisions'!V:V,'3.2 Bespoke Full Decisions'!$G:$G,'2.3 Bespoke Categories'!$D95)</f>
        <v>0</v>
      </c>
    </row>
    <row r="96" spans="1:19">
      <c r="A96" s="1" t="s">
        <v>187</v>
      </c>
      <c r="B96" s="1" t="s">
        <v>198</v>
      </c>
      <c r="C96" s="1" t="s">
        <v>131</v>
      </c>
      <c r="D96" s="55" t="str">
        <f t="shared" si="4"/>
        <v>Overhead Tower Line, OHL Fittings kV Unknown, Each</v>
      </c>
      <c r="E96" s="50">
        <f t="shared" si="5"/>
        <v>0</v>
      </c>
      <c r="F96" s="47">
        <f>SUMIFS('3.2 Bespoke Full Decisions'!I:I,'3.2 Bespoke Full Decisions'!$G:$G,'2.3 Bespoke Categories'!$D96)</f>
        <v>0</v>
      </c>
      <c r="G96" s="51">
        <f t="shared" si="6"/>
        <v>0</v>
      </c>
      <c r="H96" s="51">
        <f t="shared" si="7"/>
        <v>0</v>
      </c>
      <c r="I96" s="47">
        <f>SUMIFS('3.2 Bespoke Full Decisions'!L:L,'3.2 Bespoke Full Decisions'!$G:$G,'2.3 Bespoke Categories'!$D96)</f>
        <v>0</v>
      </c>
      <c r="J96" s="47">
        <f>SUMIFS('3.2 Bespoke Full Decisions'!M:M,'3.2 Bespoke Full Decisions'!$G:$G,'2.3 Bespoke Categories'!$D96)</f>
        <v>0</v>
      </c>
      <c r="K96" s="47">
        <f>SUMIFS('3.2 Bespoke Full Decisions'!N:N,'3.2 Bespoke Full Decisions'!$G:$G,'2.3 Bespoke Categories'!$D96)</f>
        <v>0</v>
      </c>
      <c r="L96" s="47">
        <f>SUMIFS('3.2 Bespoke Full Decisions'!O:O,'3.2 Bespoke Full Decisions'!$G:$G,'2.3 Bespoke Categories'!$D96)</f>
        <v>0</v>
      </c>
      <c r="M96" s="47">
        <f>SUMIFS('3.2 Bespoke Full Decisions'!P:P,'3.2 Bespoke Full Decisions'!$G:$G,'2.3 Bespoke Categories'!$D96)</f>
        <v>0</v>
      </c>
      <c r="N96" s="47">
        <f>SUMIFS('3.2 Bespoke Full Decisions'!Q:Q,'3.2 Bespoke Full Decisions'!$G:$G,'2.3 Bespoke Categories'!$D96)</f>
        <v>0</v>
      </c>
      <c r="O96" s="47">
        <f>SUMIFS('3.2 Bespoke Full Decisions'!R:R,'3.2 Bespoke Full Decisions'!$G:$G,'2.3 Bespoke Categories'!$D96)</f>
        <v>0</v>
      </c>
      <c r="P96" s="47">
        <f>SUMIFS('3.2 Bespoke Full Decisions'!S:S,'3.2 Bespoke Full Decisions'!$G:$G,'2.3 Bespoke Categories'!$D96)</f>
        <v>0</v>
      </c>
      <c r="Q96" s="47">
        <f>SUMIFS('3.2 Bespoke Full Decisions'!T:T,'3.2 Bespoke Full Decisions'!$G:$G,'2.3 Bespoke Categories'!$D96)</f>
        <v>0</v>
      </c>
      <c r="R96" s="47">
        <f>SUMIFS('3.2 Bespoke Full Decisions'!U:U,'3.2 Bespoke Full Decisions'!$G:$G,'2.3 Bespoke Categories'!$D96)</f>
        <v>0</v>
      </c>
      <c r="S96" s="47">
        <f>SUMIFS('3.2 Bespoke Full Decisions'!V:V,'3.2 Bespoke Full Decisions'!$G:$G,'2.3 Bespoke Categories'!$D96)</f>
        <v>0</v>
      </c>
    </row>
    <row r="97" spans="1:19">
      <c r="A97" s="1" t="s">
        <v>187</v>
      </c>
      <c r="B97" s="1" t="s">
        <v>199</v>
      </c>
      <c r="C97" s="3" t="s">
        <v>131</v>
      </c>
      <c r="D97" s="55" t="str">
        <f t="shared" si="4"/>
        <v>Overhead Tower Line, OHL Insulators, Each</v>
      </c>
      <c r="E97" s="50">
        <f t="shared" si="5"/>
        <v>0</v>
      </c>
      <c r="F97" s="47">
        <f>SUMIFS('3.2 Bespoke Full Decisions'!I:I,'3.2 Bespoke Full Decisions'!$G:$G,'2.3 Bespoke Categories'!$D97)</f>
        <v>0</v>
      </c>
      <c r="G97" s="51">
        <f t="shared" si="6"/>
        <v>0</v>
      </c>
      <c r="H97" s="51">
        <f t="shared" si="7"/>
        <v>0</v>
      </c>
      <c r="I97" s="47">
        <f>SUMIFS('3.2 Bespoke Full Decisions'!L:L,'3.2 Bespoke Full Decisions'!$G:$G,'2.3 Bespoke Categories'!$D97)</f>
        <v>0</v>
      </c>
      <c r="J97" s="47">
        <f>SUMIFS('3.2 Bespoke Full Decisions'!M:M,'3.2 Bespoke Full Decisions'!$G:$G,'2.3 Bespoke Categories'!$D97)</f>
        <v>0</v>
      </c>
      <c r="K97" s="47">
        <f>SUMIFS('3.2 Bespoke Full Decisions'!N:N,'3.2 Bespoke Full Decisions'!$G:$G,'2.3 Bespoke Categories'!$D97)</f>
        <v>0</v>
      </c>
      <c r="L97" s="47">
        <f>SUMIFS('3.2 Bespoke Full Decisions'!O:O,'3.2 Bespoke Full Decisions'!$G:$G,'2.3 Bespoke Categories'!$D97)</f>
        <v>0</v>
      </c>
      <c r="M97" s="47">
        <f>SUMIFS('3.2 Bespoke Full Decisions'!P:P,'3.2 Bespoke Full Decisions'!$G:$G,'2.3 Bespoke Categories'!$D97)</f>
        <v>0</v>
      </c>
      <c r="N97" s="47">
        <f>SUMIFS('3.2 Bespoke Full Decisions'!Q:Q,'3.2 Bespoke Full Decisions'!$G:$G,'2.3 Bespoke Categories'!$D97)</f>
        <v>0</v>
      </c>
      <c r="O97" s="47">
        <f>SUMIFS('3.2 Bespoke Full Decisions'!R:R,'3.2 Bespoke Full Decisions'!$G:$G,'2.3 Bespoke Categories'!$D97)</f>
        <v>0</v>
      </c>
      <c r="P97" s="47">
        <f>SUMIFS('3.2 Bespoke Full Decisions'!S:S,'3.2 Bespoke Full Decisions'!$G:$G,'2.3 Bespoke Categories'!$D97)</f>
        <v>0</v>
      </c>
      <c r="Q97" s="47">
        <f>SUMIFS('3.2 Bespoke Full Decisions'!T:T,'3.2 Bespoke Full Decisions'!$G:$G,'2.3 Bespoke Categories'!$D97)</f>
        <v>0</v>
      </c>
      <c r="R97" s="47">
        <f>SUMIFS('3.2 Bespoke Full Decisions'!U:U,'3.2 Bespoke Full Decisions'!$G:$G,'2.3 Bespoke Categories'!$D97)</f>
        <v>0</v>
      </c>
      <c r="S97" s="47">
        <f>SUMIFS('3.2 Bespoke Full Decisions'!V:V,'3.2 Bespoke Full Decisions'!$G:$G,'2.3 Bespoke Categories'!$D97)</f>
        <v>0</v>
      </c>
    </row>
    <row r="98" spans="1:19">
      <c r="A98" s="1" t="s">
        <v>187</v>
      </c>
      <c r="B98" s="1" t="s">
        <v>200</v>
      </c>
      <c r="C98" s="1" t="s">
        <v>131</v>
      </c>
      <c r="D98" s="55" t="str">
        <f t="shared" si="4"/>
        <v>Overhead Tower Line, Steel Towers, Each</v>
      </c>
      <c r="E98" s="50">
        <f t="shared" si="5"/>
        <v>0</v>
      </c>
      <c r="F98" s="47">
        <f>SUMIFS('3.2 Bespoke Full Decisions'!I:I,'3.2 Bespoke Full Decisions'!$G:$G,'2.3 Bespoke Categories'!$D98)</f>
        <v>0</v>
      </c>
      <c r="G98" s="51">
        <f t="shared" si="6"/>
        <v>0</v>
      </c>
      <c r="H98" s="51">
        <f t="shared" si="7"/>
        <v>0</v>
      </c>
      <c r="I98" s="47">
        <f>SUMIFS('3.2 Bespoke Full Decisions'!L:L,'3.2 Bespoke Full Decisions'!$G:$G,'2.3 Bespoke Categories'!$D98)</f>
        <v>0</v>
      </c>
      <c r="J98" s="47">
        <f>SUMIFS('3.2 Bespoke Full Decisions'!M:M,'3.2 Bespoke Full Decisions'!$G:$G,'2.3 Bespoke Categories'!$D98)</f>
        <v>0</v>
      </c>
      <c r="K98" s="47">
        <f>SUMIFS('3.2 Bespoke Full Decisions'!N:N,'3.2 Bespoke Full Decisions'!$G:$G,'2.3 Bespoke Categories'!$D98)</f>
        <v>0</v>
      </c>
      <c r="L98" s="47">
        <f>SUMIFS('3.2 Bespoke Full Decisions'!O:O,'3.2 Bespoke Full Decisions'!$G:$G,'2.3 Bespoke Categories'!$D98)</f>
        <v>0</v>
      </c>
      <c r="M98" s="47">
        <f>SUMIFS('3.2 Bespoke Full Decisions'!P:P,'3.2 Bespoke Full Decisions'!$G:$G,'2.3 Bespoke Categories'!$D98)</f>
        <v>0</v>
      </c>
      <c r="N98" s="47">
        <f>SUMIFS('3.2 Bespoke Full Decisions'!Q:Q,'3.2 Bespoke Full Decisions'!$G:$G,'2.3 Bespoke Categories'!$D98)</f>
        <v>0</v>
      </c>
      <c r="O98" s="47">
        <f>SUMIFS('3.2 Bespoke Full Decisions'!R:R,'3.2 Bespoke Full Decisions'!$G:$G,'2.3 Bespoke Categories'!$D98)</f>
        <v>0</v>
      </c>
      <c r="P98" s="47">
        <f>SUMIFS('3.2 Bespoke Full Decisions'!S:S,'3.2 Bespoke Full Decisions'!$G:$G,'2.3 Bespoke Categories'!$D98)</f>
        <v>0</v>
      </c>
      <c r="Q98" s="47">
        <f>SUMIFS('3.2 Bespoke Full Decisions'!T:T,'3.2 Bespoke Full Decisions'!$G:$G,'2.3 Bespoke Categories'!$D98)</f>
        <v>0</v>
      </c>
      <c r="R98" s="47">
        <f>SUMIFS('3.2 Bespoke Full Decisions'!U:U,'3.2 Bespoke Full Decisions'!$G:$G,'2.3 Bespoke Categories'!$D98)</f>
        <v>0</v>
      </c>
      <c r="S98" s="47">
        <f>SUMIFS('3.2 Bespoke Full Decisions'!V:V,'3.2 Bespoke Full Decisions'!$G:$G,'2.3 Bespoke Categories'!$D98)</f>
        <v>0</v>
      </c>
    </row>
    <row r="99" spans="1:19">
      <c r="A99" s="1" t="s">
        <v>201</v>
      </c>
      <c r="B99" s="1" t="s">
        <v>201</v>
      </c>
      <c r="C99" s="3" t="s">
        <v>131</v>
      </c>
      <c r="D99" s="55" t="str">
        <f t="shared" si="4"/>
        <v>Protection &amp; Control, Protection &amp; Control, Each</v>
      </c>
      <c r="E99" s="50">
        <f t="shared" si="5"/>
        <v>0</v>
      </c>
      <c r="F99" s="47">
        <f>SUMIFS('3.2 Bespoke Full Decisions'!I:I,'3.2 Bespoke Full Decisions'!$G:$G,'2.3 Bespoke Categories'!$D99)</f>
        <v>0</v>
      </c>
      <c r="G99" s="51">
        <f t="shared" si="6"/>
        <v>0</v>
      </c>
      <c r="H99" s="51">
        <f t="shared" si="7"/>
        <v>0</v>
      </c>
      <c r="I99" s="47">
        <f>SUMIFS('3.2 Bespoke Full Decisions'!L:L,'3.2 Bespoke Full Decisions'!$G:$G,'2.3 Bespoke Categories'!$D99)</f>
        <v>0</v>
      </c>
      <c r="J99" s="47">
        <f>SUMIFS('3.2 Bespoke Full Decisions'!M:M,'3.2 Bespoke Full Decisions'!$G:$G,'2.3 Bespoke Categories'!$D99)</f>
        <v>0</v>
      </c>
      <c r="K99" s="47">
        <f>SUMIFS('3.2 Bespoke Full Decisions'!N:N,'3.2 Bespoke Full Decisions'!$G:$G,'2.3 Bespoke Categories'!$D99)</f>
        <v>0</v>
      </c>
      <c r="L99" s="47">
        <f>SUMIFS('3.2 Bespoke Full Decisions'!O:O,'3.2 Bespoke Full Decisions'!$G:$G,'2.3 Bespoke Categories'!$D99)</f>
        <v>0</v>
      </c>
      <c r="M99" s="47">
        <f>SUMIFS('3.2 Bespoke Full Decisions'!P:P,'3.2 Bespoke Full Decisions'!$G:$G,'2.3 Bespoke Categories'!$D99)</f>
        <v>0</v>
      </c>
      <c r="N99" s="47">
        <f>SUMIFS('3.2 Bespoke Full Decisions'!Q:Q,'3.2 Bespoke Full Decisions'!$G:$G,'2.3 Bespoke Categories'!$D99)</f>
        <v>0</v>
      </c>
      <c r="O99" s="47">
        <f>SUMIFS('3.2 Bespoke Full Decisions'!R:R,'3.2 Bespoke Full Decisions'!$G:$G,'2.3 Bespoke Categories'!$D99)</f>
        <v>0</v>
      </c>
      <c r="P99" s="47">
        <f>SUMIFS('3.2 Bespoke Full Decisions'!S:S,'3.2 Bespoke Full Decisions'!$G:$G,'2.3 Bespoke Categories'!$D99)</f>
        <v>0</v>
      </c>
      <c r="Q99" s="47">
        <f>SUMIFS('3.2 Bespoke Full Decisions'!T:T,'3.2 Bespoke Full Decisions'!$G:$G,'2.3 Bespoke Categories'!$D99)</f>
        <v>0</v>
      </c>
      <c r="R99" s="47">
        <f>SUMIFS('3.2 Bespoke Full Decisions'!U:U,'3.2 Bespoke Full Decisions'!$G:$G,'2.3 Bespoke Categories'!$D99)</f>
        <v>0</v>
      </c>
      <c r="S99" s="47">
        <f>SUMIFS('3.2 Bespoke Full Decisions'!V:V,'3.2 Bespoke Full Decisions'!$G:$G,'2.3 Bespoke Categories'!$D99)</f>
        <v>0</v>
      </c>
    </row>
    <row r="100" spans="1:19">
      <c r="A100" s="1" t="s">
        <v>202</v>
      </c>
      <c r="B100" s="1" t="s">
        <v>203</v>
      </c>
      <c r="C100" s="1" t="s">
        <v>131</v>
      </c>
      <c r="D100" s="55" t="str">
        <f t="shared" si="4"/>
        <v>Wound plant, Quad Booster, Each</v>
      </c>
      <c r="E100" s="50">
        <f t="shared" si="5"/>
        <v>0</v>
      </c>
      <c r="F100" s="47">
        <f>SUMIFS('3.2 Bespoke Full Decisions'!I:I,'3.2 Bespoke Full Decisions'!$G:$G,'2.3 Bespoke Categories'!$D100)</f>
        <v>0</v>
      </c>
      <c r="G100" s="51">
        <f t="shared" si="6"/>
        <v>0</v>
      </c>
      <c r="H100" s="51">
        <f t="shared" si="7"/>
        <v>0</v>
      </c>
      <c r="I100" s="47">
        <f>SUMIFS('3.2 Bespoke Full Decisions'!L:L,'3.2 Bespoke Full Decisions'!$G:$G,'2.3 Bespoke Categories'!$D100)</f>
        <v>0</v>
      </c>
      <c r="J100" s="47">
        <f>SUMIFS('3.2 Bespoke Full Decisions'!M:M,'3.2 Bespoke Full Decisions'!$G:$G,'2.3 Bespoke Categories'!$D100)</f>
        <v>0</v>
      </c>
      <c r="K100" s="47">
        <f>SUMIFS('3.2 Bespoke Full Decisions'!N:N,'3.2 Bespoke Full Decisions'!$G:$G,'2.3 Bespoke Categories'!$D100)</f>
        <v>0</v>
      </c>
      <c r="L100" s="47">
        <f>SUMIFS('3.2 Bespoke Full Decisions'!O:O,'3.2 Bespoke Full Decisions'!$G:$G,'2.3 Bespoke Categories'!$D100)</f>
        <v>0</v>
      </c>
      <c r="M100" s="47">
        <f>SUMIFS('3.2 Bespoke Full Decisions'!P:P,'3.2 Bespoke Full Decisions'!$G:$G,'2.3 Bespoke Categories'!$D100)</f>
        <v>0</v>
      </c>
      <c r="N100" s="47">
        <f>SUMIFS('3.2 Bespoke Full Decisions'!Q:Q,'3.2 Bespoke Full Decisions'!$G:$G,'2.3 Bespoke Categories'!$D100)</f>
        <v>0</v>
      </c>
      <c r="O100" s="47">
        <f>SUMIFS('3.2 Bespoke Full Decisions'!R:R,'3.2 Bespoke Full Decisions'!$G:$G,'2.3 Bespoke Categories'!$D100)</f>
        <v>0</v>
      </c>
      <c r="P100" s="47">
        <f>SUMIFS('3.2 Bespoke Full Decisions'!S:S,'3.2 Bespoke Full Decisions'!$G:$G,'2.3 Bespoke Categories'!$D100)</f>
        <v>0</v>
      </c>
      <c r="Q100" s="47">
        <f>SUMIFS('3.2 Bespoke Full Decisions'!T:T,'3.2 Bespoke Full Decisions'!$G:$G,'2.3 Bespoke Categories'!$D100)</f>
        <v>0</v>
      </c>
      <c r="R100" s="47">
        <f>SUMIFS('3.2 Bespoke Full Decisions'!U:U,'3.2 Bespoke Full Decisions'!$G:$G,'2.3 Bespoke Categories'!$D100)</f>
        <v>0</v>
      </c>
      <c r="S100" s="47">
        <f>SUMIFS('3.2 Bespoke Full Decisions'!V:V,'3.2 Bespoke Full Decisions'!$G:$G,'2.3 Bespoke Categories'!$D100)</f>
        <v>0</v>
      </c>
    </row>
    <row r="101" spans="1:19">
      <c r="A101" s="1" t="s">
        <v>202</v>
      </c>
      <c r="B101" s="1" t="s">
        <v>204</v>
      </c>
      <c r="C101" s="1" t="s">
        <v>131</v>
      </c>
      <c r="D101" s="55" t="str">
        <f t="shared" si="4"/>
        <v>Wound plant, Series Reactor, Each</v>
      </c>
      <c r="E101" s="50">
        <f t="shared" si="5"/>
        <v>0</v>
      </c>
      <c r="F101" s="47">
        <f>SUMIFS('3.2 Bespoke Full Decisions'!I:I,'3.2 Bespoke Full Decisions'!$G:$G,'2.3 Bespoke Categories'!$D101)</f>
        <v>0</v>
      </c>
      <c r="G101" s="51">
        <f t="shared" si="6"/>
        <v>0</v>
      </c>
      <c r="H101" s="51">
        <f t="shared" si="7"/>
        <v>0</v>
      </c>
      <c r="I101" s="47">
        <f>SUMIFS('3.2 Bespoke Full Decisions'!L:L,'3.2 Bespoke Full Decisions'!$G:$G,'2.3 Bespoke Categories'!$D101)</f>
        <v>0</v>
      </c>
      <c r="J101" s="47">
        <f>SUMIFS('3.2 Bespoke Full Decisions'!M:M,'3.2 Bespoke Full Decisions'!$G:$G,'2.3 Bespoke Categories'!$D101)</f>
        <v>0</v>
      </c>
      <c r="K101" s="47">
        <f>SUMIFS('3.2 Bespoke Full Decisions'!N:N,'3.2 Bespoke Full Decisions'!$G:$G,'2.3 Bespoke Categories'!$D101)</f>
        <v>0</v>
      </c>
      <c r="L101" s="47">
        <f>SUMIFS('3.2 Bespoke Full Decisions'!O:O,'3.2 Bespoke Full Decisions'!$G:$G,'2.3 Bespoke Categories'!$D101)</f>
        <v>0</v>
      </c>
      <c r="M101" s="47">
        <f>SUMIFS('3.2 Bespoke Full Decisions'!P:P,'3.2 Bespoke Full Decisions'!$G:$G,'2.3 Bespoke Categories'!$D101)</f>
        <v>0</v>
      </c>
      <c r="N101" s="47">
        <f>SUMIFS('3.2 Bespoke Full Decisions'!Q:Q,'3.2 Bespoke Full Decisions'!$G:$G,'2.3 Bespoke Categories'!$D101)</f>
        <v>0</v>
      </c>
      <c r="O101" s="47">
        <f>SUMIFS('3.2 Bespoke Full Decisions'!R:R,'3.2 Bespoke Full Decisions'!$G:$G,'2.3 Bespoke Categories'!$D101)</f>
        <v>0</v>
      </c>
      <c r="P101" s="47">
        <f>SUMIFS('3.2 Bespoke Full Decisions'!S:S,'3.2 Bespoke Full Decisions'!$G:$G,'2.3 Bespoke Categories'!$D101)</f>
        <v>0</v>
      </c>
      <c r="Q101" s="47">
        <f>SUMIFS('3.2 Bespoke Full Decisions'!T:T,'3.2 Bespoke Full Decisions'!$G:$G,'2.3 Bespoke Categories'!$D101)</f>
        <v>0</v>
      </c>
      <c r="R101" s="47">
        <f>SUMIFS('3.2 Bespoke Full Decisions'!U:U,'3.2 Bespoke Full Decisions'!$G:$G,'2.3 Bespoke Categories'!$D101)</f>
        <v>0</v>
      </c>
      <c r="S101" s="47">
        <f>SUMIFS('3.2 Bespoke Full Decisions'!V:V,'3.2 Bespoke Full Decisions'!$G:$G,'2.3 Bespoke Categories'!$D101)</f>
        <v>0</v>
      </c>
    </row>
    <row r="102" spans="1:19">
      <c r="A102" s="1" t="s">
        <v>202</v>
      </c>
      <c r="B102" s="1" t="s">
        <v>205</v>
      </c>
      <c r="C102" s="1" t="s">
        <v>131</v>
      </c>
      <c r="D102" s="55" t="str">
        <f t="shared" si="4"/>
        <v>Wound plant, Shunt Reactor, Each</v>
      </c>
      <c r="E102" s="50">
        <f t="shared" si="5"/>
        <v>0</v>
      </c>
      <c r="F102" s="47">
        <f>SUMIFS('3.2 Bespoke Full Decisions'!I:I,'3.2 Bespoke Full Decisions'!$G:$G,'2.3 Bespoke Categories'!$D102)</f>
        <v>0</v>
      </c>
      <c r="G102" s="51">
        <f t="shared" si="6"/>
        <v>0</v>
      </c>
      <c r="H102" s="51">
        <f t="shared" si="7"/>
        <v>0</v>
      </c>
      <c r="I102" s="47">
        <f>SUMIFS('3.2 Bespoke Full Decisions'!L:L,'3.2 Bespoke Full Decisions'!$G:$G,'2.3 Bespoke Categories'!$D102)</f>
        <v>0</v>
      </c>
      <c r="J102" s="47">
        <f>SUMIFS('3.2 Bespoke Full Decisions'!M:M,'3.2 Bespoke Full Decisions'!$G:$G,'2.3 Bespoke Categories'!$D102)</f>
        <v>0</v>
      </c>
      <c r="K102" s="47">
        <f>SUMIFS('3.2 Bespoke Full Decisions'!N:N,'3.2 Bespoke Full Decisions'!$G:$G,'2.3 Bespoke Categories'!$D102)</f>
        <v>0</v>
      </c>
      <c r="L102" s="47">
        <f>SUMIFS('3.2 Bespoke Full Decisions'!O:O,'3.2 Bespoke Full Decisions'!$G:$G,'2.3 Bespoke Categories'!$D102)</f>
        <v>0</v>
      </c>
      <c r="M102" s="47">
        <f>SUMIFS('3.2 Bespoke Full Decisions'!P:P,'3.2 Bespoke Full Decisions'!$G:$G,'2.3 Bespoke Categories'!$D102)</f>
        <v>0</v>
      </c>
      <c r="N102" s="47">
        <f>SUMIFS('3.2 Bespoke Full Decisions'!Q:Q,'3.2 Bespoke Full Decisions'!$G:$G,'2.3 Bespoke Categories'!$D102)</f>
        <v>0</v>
      </c>
      <c r="O102" s="47">
        <f>SUMIFS('3.2 Bespoke Full Decisions'!R:R,'3.2 Bespoke Full Decisions'!$G:$G,'2.3 Bespoke Categories'!$D102)</f>
        <v>0</v>
      </c>
      <c r="P102" s="47">
        <f>SUMIFS('3.2 Bespoke Full Decisions'!S:S,'3.2 Bespoke Full Decisions'!$G:$G,'2.3 Bespoke Categories'!$D102)</f>
        <v>0</v>
      </c>
      <c r="Q102" s="47">
        <f>SUMIFS('3.2 Bespoke Full Decisions'!T:T,'3.2 Bespoke Full Decisions'!$G:$G,'2.3 Bespoke Categories'!$D102)</f>
        <v>0</v>
      </c>
      <c r="R102" s="47">
        <f>SUMIFS('3.2 Bespoke Full Decisions'!U:U,'3.2 Bespoke Full Decisions'!$G:$G,'2.3 Bespoke Categories'!$D102)</f>
        <v>0</v>
      </c>
      <c r="S102" s="47">
        <f>SUMIFS('3.2 Bespoke Full Decisions'!V:V,'3.2 Bespoke Full Decisions'!$G:$G,'2.3 Bespoke Categories'!$D102)</f>
        <v>0</v>
      </c>
    </row>
    <row r="103" spans="1:19">
      <c r="A103" s="1" t="s">
        <v>202</v>
      </c>
      <c r="B103" s="1" t="s">
        <v>206</v>
      </c>
      <c r="C103" s="1" t="s">
        <v>131</v>
      </c>
      <c r="D103" s="55" t="str">
        <f t="shared" si="4"/>
        <v>Wound plant, Tertiary connected reactor, Each</v>
      </c>
      <c r="E103" s="50">
        <f t="shared" si="5"/>
        <v>0</v>
      </c>
      <c r="F103" s="47">
        <f>SUMIFS('3.2 Bespoke Full Decisions'!I:I,'3.2 Bespoke Full Decisions'!$G:$G,'2.3 Bespoke Categories'!$D103)</f>
        <v>0</v>
      </c>
      <c r="G103" s="51">
        <f t="shared" si="6"/>
        <v>0</v>
      </c>
      <c r="H103" s="51">
        <f t="shared" si="7"/>
        <v>0</v>
      </c>
      <c r="I103" s="47">
        <f>SUMIFS('3.2 Bespoke Full Decisions'!L:L,'3.2 Bespoke Full Decisions'!$G:$G,'2.3 Bespoke Categories'!$D103)</f>
        <v>0</v>
      </c>
      <c r="J103" s="47">
        <f>SUMIFS('3.2 Bespoke Full Decisions'!M:M,'3.2 Bespoke Full Decisions'!$G:$G,'2.3 Bespoke Categories'!$D103)</f>
        <v>0</v>
      </c>
      <c r="K103" s="47">
        <f>SUMIFS('3.2 Bespoke Full Decisions'!N:N,'3.2 Bespoke Full Decisions'!$G:$G,'2.3 Bespoke Categories'!$D103)</f>
        <v>0</v>
      </c>
      <c r="L103" s="47">
        <f>SUMIFS('3.2 Bespoke Full Decisions'!O:O,'3.2 Bespoke Full Decisions'!$G:$G,'2.3 Bespoke Categories'!$D103)</f>
        <v>0</v>
      </c>
      <c r="M103" s="47">
        <f>SUMIFS('3.2 Bespoke Full Decisions'!P:P,'3.2 Bespoke Full Decisions'!$G:$G,'2.3 Bespoke Categories'!$D103)</f>
        <v>0</v>
      </c>
      <c r="N103" s="47">
        <f>SUMIFS('3.2 Bespoke Full Decisions'!Q:Q,'3.2 Bespoke Full Decisions'!$G:$G,'2.3 Bespoke Categories'!$D103)</f>
        <v>0</v>
      </c>
      <c r="O103" s="47">
        <f>SUMIFS('3.2 Bespoke Full Decisions'!R:R,'3.2 Bespoke Full Decisions'!$G:$G,'2.3 Bespoke Categories'!$D103)</f>
        <v>0</v>
      </c>
      <c r="P103" s="47">
        <f>SUMIFS('3.2 Bespoke Full Decisions'!S:S,'3.2 Bespoke Full Decisions'!$G:$G,'2.3 Bespoke Categories'!$D103)</f>
        <v>0</v>
      </c>
      <c r="Q103" s="47">
        <f>SUMIFS('3.2 Bespoke Full Decisions'!T:T,'3.2 Bespoke Full Decisions'!$G:$G,'2.3 Bespoke Categories'!$D103)</f>
        <v>0</v>
      </c>
      <c r="R103" s="47">
        <f>SUMIFS('3.2 Bespoke Full Decisions'!U:U,'3.2 Bespoke Full Decisions'!$G:$G,'2.3 Bespoke Categories'!$D103)</f>
        <v>0</v>
      </c>
      <c r="S103" s="47">
        <f>SUMIFS('3.2 Bespoke Full Decisions'!V:V,'3.2 Bespoke Full Decisions'!$G:$G,'2.3 Bespoke Categories'!$D103)</f>
        <v>0</v>
      </c>
    </row>
    <row r="104" spans="1:19">
      <c r="A104" s="1" t="s">
        <v>202</v>
      </c>
      <c r="B104" s="1" t="s">
        <v>207</v>
      </c>
      <c r="C104" s="1" t="s">
        <v>131</v>
      </c>
      <c r="D104" s="55" t="str">
        <f t="shared" si="4"/>
        <v>Wound plant, Transformer 132kV, Each</v>
      </c>
      <c r="E104" s="50">
        <f t="shared" si="5"/>
        <v>0</v>
      </c>
      <c r="F104" s="47">
        <f>SUMIFS('3.2 Bespoke Full Decisions'!I:I,'3.2 Bespoke Full Decisions'!$G:$G,'2.3 Bespoke Categories'!$D104)</f>
        <v>0</v>
      </c>
      <c r="G104" s="51">
        <f t="shared" si="6"/>
        <v>0</v>
      </c>
      <c r="H104" s="51">
        <f t="shared" si="7"/>
        <v>0</v>
      </c>
      <c r="I104" s="47">
        <f>SUMIFS('3.2 Bespoke Full Decisions'!L:L,'3.2 Bespoke Full Decisions'!$G:$G,'2.3 Bespoke Categories'!$D104)</f>
        <v>0</v>
      </c>
      <c r="J104" s="47">
        <f>SUMIFS('3.2 Bespoke Full Decisions'!M:M,'3.2 Bespoke Full Decisions'!$G:$G,'2.3 Bespoke Categories'!$D104)</f>
        <v>0</v>
      </c>
      <c r="K104" s="47">
        <f>SUMIFS('3.2 Bespoke Full Decisions'!N:N,'3.2 Bespoke Full Decisions'!$G:$G,'2.3 Bespoke Categories'!$D104)</f>
        <v>0</v>
      </c>
      <c r="L104" s="47">
        <f>SUMIFS('3.2 Bespoke Full Decisions'!O:O,'3.2 Bespoke Full Decisions'!$G:$G,'2.3 Bespoke Categories'!$D104)</f>
        <v>0</v>
      </c>
      <c r="M104" s="47">
        <f>SUMIFS('3.2 Bespoke Full Decisions'!P:P,'3.2 Bespoke Full Decisions'!$G:$G,'2.3 Bespoke Categories'!$D104)</f>
        <v>0</v>
      </c>
      <c r="N104" s="47">
        <f>SUMIFS('3.2 Bespoke Full Decisions'!Q:Q,'3.2 Bespoke Full Decisions'!$G:$G,'2.3 Bespoke Categories'!$D104)</f>
        <v>0</v>
      </c>
      <c r="O104" s="47">
        <f>SUMIFS('3.2 Bespoke Full Decisions'!R:R,'3.2 Bespoke Full Decisions'!$G:$G,'2.3 Bespoke Categories'!$D104)</f>
        <v>0</v>
      </c>
      <c r="P104" s="47">
        <f>SUMIFS('3.2 Bespoke Full Decisions'!S:S,'3.2 Bespoke Full Decisions'!$G:$G,'2.3 Bespoke Categories'!$D104)</f>
        <v>0</v>
      </c>
      <c r="Q104" s="47">
        <f>SUMIFS('3.2 Bespoke Full Decisions'!T:T,'3.2 Bespoke Full Decisions'!$G:$G,'2.3 Bespoke Categories'!$D104)</f>
        <v>0</v>
      </c>
      <c r="R104" s="47">
        <f>SUMIFS('3.2 Bespoke Full Decisions'!U:U,'3.2 Bespoke Full Decisions'!$G:$G,'2.3 Bespoke Categories'!$D104)</f>
        <v>0</v>
      </c>
      <c r="S104" s="47">
        <f>SUMIFS('3.2 Bespoke Full Decisions'!V:V,'3.2 Bespoke Full Decisions'!$G:$G,'2.3 Bespoke Categories'!$D104)</f>
        <v>0</v>
      </c>
    </row>
    <row r="105" spans="1:19">
      <c r="A105" s="1" t="s">
        <v>202</v>
      </c>
      <c r="B105" s="1" t="s">
        <v>208</v>
      </c>
      <c r="C105" s="1" t="s">
        <v>131</v>
      </c>
      <c r="D105" s="55" t="str">
        <f t="shared" si="4"/>
        <v>Wound plant, Transformer 275kV, Each</v>
      </c>
      <c r="E105" s="50">
        <f t="shared" si="5"/>
        <v>0</v>
      </c>
      <c r="F105" s="47">
        <f>SUMIFS('3.2 Bespoke Full Decisions'!I:I,'3.2 Bespoke Full Decisions'!$G:$G,'2.3 Bespoke Categories'!$D105)</f>
        <v>0</v>
      </c>
      <c r="G105" s="51">
        <f t="shared" si="6"/>
        <v>0</v>
      </c>
      <c r="H105" s="51">
        <f t="shared" si="7"/>
        <v>0</v>
      </c>
      <c r="I105" s="47">
        <f>SUMIFS('3.2 Bespoke Full Decisions'!L:L,'3.2 Bespoke Full Decisions'!$G:$G,'2.3 Bespoke Categories'!$D105)</f>
        <v>0</v>
      </c>
      <c r="J105" s="47">
        <f>SUMIFS('3.2 Bespoke Full Decisions'!M:M,'3.2 Bespoke Full Decisions'!$G:$G,'2.3 Bespoke Categories'!$D105)</f>
        <v>0</v>
      </c>
      <c r="K105" s="47">
        <f>SUMIFS('3.2 Bespoke Full Decisions'!N:N,'3.2 Bespoke Full Decisions'!$G:$G,'2.3 Bespoke Categories'!$D105)</f>
        <v>0</v>
      </c>
      <c r="L105" s="47">
        <f>SUMIFS('3.2 Bespoke Full Decisions'!O:O,'3.2 Bespoke Full Decisions'!$G:$G,'2.3 Bespoke Categories'!$D105)</f>
        <v>0</v>
      </c>
      <c r="M105" s="47">
        <f>SUMIFS('3.2 Bespoke Full Decisions'!P:P,'3.2 Bespoke Full Decisions'!$G:$G,'2.3 Bespoke Categories'!$D105)</f>
        <v>0</v>
      </c>
      <c r="N105" s="47">
        <f>SUMIFS('3.2 Bespoke Full Decisions'!Q:Q,'3.2 Bespoke Full Decisions'!$G:$G,'2.3 Bespoke Categories'!$D105)</f>
        <v>0</v>
      </c>
      <c r="O105" s="47">
        <f>SUMIFS('3.2 Bespoke Full Decisions'!R:R,'3.2 Bespoke Full Decisions'!$G:$G,'2.3 Bespoke Categories'!$D105)</f>
        <v>0</v>
      </c>
      <c r="P105" s="47">
        <f>SUMIFS('3.2 Bespoke Full Decisions'!S:S,'3.2 Bespoke Full Decisions'!$G:$G,'2.3 Bespoke Categories'!$D105)</f>
        <v>0</v>
      </c>
      <c r="Q105" s="47">
        <f>SUMIFS('3.2 Bespoke Full Decisions'!T:T,'3.2 Bespoke Full Decisions'!$G:$G,'2.3 Bespoke Categories'!$D105)</f>
        <v>0</v>
      </c>
      <c r="R105" s="47">
        <f>SUMIFS('3.2 Bespoke Full Decisions'!U:U,'3.2 Bespoke Full Decisions'!$G:$G,'2.3 Bespoke Categories'!$D105)</f>
        <v>0</v>
      </c>
      <c r="S105" s="47">
        <f>SUMIFS('3.2 Bespoke Full Decisions'!V:V,'3.2 Bespoke Full Decisions'!$G:$G,'2.3 Bespoke Categories'!$D105)</f>
        <v>0</v>
      </c>
    </row>
    <row r="106" spans="1:19">
      <c r="A106" s="1" t="s">
        <v>202</v>
      </c>
      <c r="B106" s="1" t="s">
        <v>209</v>
      </c>
      <c r="C106" s="1" t="s">
        <v>131</v>
      </c>
      <c r="D106" s="55" t="str">
        <f t="shared" si="4"/>
        <v>Wound plant, Transformer 400kV, Each</v>
      </c>
      <c r="E106" s="50">
        <f t="shared" si="5"/>
        <v>0</v>
      </c>
      <c r="F106" s="47">
        <f>SUMIFS('3.2 Bespoke Full Decisions'!I:I,'3.2 Bespoke Full Decisions'!$G:$G,'2.3 Bespoke Categories'!$D106)</f>
        <v>0</v>
      </c>
      <c r="G106" s="51">
        <f t="shared" si="6"/>
        <v>0</v>
      </c>
      <c r="H106" s="51">
        <f t="shared" si="7"/>
        <v>0</v>
      </c>
      <c r="I106" s="47">
        <f>SUMIFS('3.2 Bespoke Full Decisions'!L:L,'3.2 Bespoke Full Decisions'!$G:$G,'2.3 Bespoke Categories'!$D106)</f>
        <v>0</v>
      </c>
      <c r="J106" s="47">
        <f>SUMIFS('3.2 Bespoke Full Decisions'!M:M,'3.2 Bespoke Full Decisions'!$G:$G,'2.3 Bespoke Categories'!$D106)</f>
        <v>0</v>
      </c>
      <c r="K106" s="47">
        <f>SUMIFS('3.2 Bespoke Full Decisions'!N:N,'3.2 Bespoke Full Decisions'!$G:$G,'2.3 Bespoke Categories'!$D106)</f>
        <v>0</v>
      </c>
      <c r="L106" s="47">
        <f>SUMIFS('3.2 Bespoke Full Decisions'!O:O,'3.2 Bespoke Full Decisions'!$G:$G,'2.3 Bespoke Categories'!$D106)</f>
        <v>0</v>
      </c>
      <c r="M106" s="47">
        <f>SUMIFS('3.2 Bespoke Full Decisions'!P:P,'3.2 Bespoke Full Decisions'!$G:$G,'2.3 Bespoke Categories'!$D106)</f>
        <v>0</v>
      </c>
      <c r="N106" s="47">
        <f>SUMIFS('3.2 Bespoke Full Decisions'!Q:Q,'3.2 Bespoke Full Decisions'!$G:$G,'2.3 Bespoke Categories'!$D106)</f>
        <v>0</v>
      </c>
      <c r="O106" s="47">
        <f>SUMIFS('3.2 Bespoke Full Decisions'!R:R,'3.2 Bespoke Full Decisions'!$G:$G,'2.3 Bespoke Categories'!$D106)</f>
        <v>0</v>
      </c>
      <c r="P106" s="47">
        <f>SUMIFS('3.2 Bespoke Full Decisions'!S:S,'3.2 Bespoke Full Decisions'!$G:$G,'2.3 Bespoke Categories'!$D106)</f>
        <v>0</v>
      </c>
      <c r="Q106" s="47">
        <f>SUMIFS('3.2 Bespoke Full Decisions'!T:T,'3.2 Bespoke Full Decisions'!$G:$G,'2.3 Bespoke Categories'!$D106)</f>
        <v>0</v>
      </c>
      <c r="R106" s="47">
        <f>SUMIFS('3.2 Bespoke Full Decisions'!U:U,'3.2 Bespoke Full Decisions'!$G:$G,'2.3 Bespoke Categories'!$D106)</f>
        <v>0</v>
      </c>
      <c r="S106" s="47">
        <f>SUMIFS('3.2 Bespoke Full Decisions'!V:V,'3.2 Bespoke Full Decisions'!$G:$G,'2.3 Bespoke Categories'!$D106)</f>
        <v>0</v>
      </c>
    </row>
    <row r="107" spans="1:19">
      <c r="A107" s="1" t="s">
        <v>202</v>
      </c>
      <c r="B107" s="1" t="s">
        <v>210</v>
      </c>
      <c r="C107" s="1" t="s">
        <v>131</v>
      </c>
      <c r="D107" s="55" t="str">
        <f t="shared" si="4"/>
        <v>Wound plant, Transformer kV Unknown, Each</v>
      </c>
      <c r="E107" s="50">
        <f t="shared" si="5"/>
        <v>0</v>
      </c>
      <c r="F107" s="47">
        <f>SUMIFS('3.2 Bespoke Full Decisions'!I:I,'3.2 Bespoke Full Decisions'!$G:$G,'2.3 Bespoke Categories'!$D107)</f>
        <v>0</v>
      </c>
      <c r="G107" s="51">
        <f t="shared" si="6"/>
        <v>0</v>
      </c>
      <c r="H107" s="51">
        <f t="shared" si="7"/>
        <v>0</v>
      </c>
      <c r="I107" s="47">
        <f>SUMIFS('3.2 Bespoke Full Decisions'!L:L,'3.2 Bespoke Full Decisions'!$G:$G,'2.3 Bespoke Categories'!$D107)</f>
        <v>0</v>
      </c>
      <c r="J107" s="47">
        <f>SUMIFS('3.2 Bespoke Full Decisions'!M:M,'3.2 Bespoke Full Decisions'!$G:$G,'2.3 Bespoke Categories'!$D107)</f>
        <v>0</v>
      </c>
      <c r="K107" s="47">
        <f>SUMIFS('3.2 Bespoke Full Decisions'!N:N,'3.2 Bespoke Full Decisions'!$G:$G,'2.3 Bespoke Categories'!$D107)</f>
        <v>0</v>
      </c>
      <c r="L107" s="47">
        <f>SUMIFS('3.2 Bespoke Full Decisions'!O:O,'3.2 Bespoke Full Decisions'!$G:$G,'2.3 Bespoke Categories'!$D107)</f>
        <v>0</v>
      </c>
      <c r="M107" s="47">
        <f>SUMIFS('3.2 Bespoke Full Decisions'!P:P,'3.2 Bespoke Full Decisions'!$G:$G,'2.3 Bespoke Categories'!$D107)</f>
        <v>0</v>
      </c>
      <c r="N107" s="47">
        <f>SUMIFS('3.2 Bespoke Full Decisions'!Q:Q,'3.2 Bespoke Full Decisions'!$G:$G,'2.3 Bespoke Categories'!$D107)</f>
        <v>0</v>
      </c>
      <c r="O107" s="47">
        <f>SUMIFS('3.2 Bespoke Full Decisions'!R:R,'3.2 Bespoke Full Decisions'!$G:$G,'2.3 Bespoke Categories'!$D107)</f>
        <v>0</v>
      </c>
      <c r="P107" s="47">
        <f>SUMIFS('3.2 Bespoke Full Decisions'!S:S,'3.2 Bespoke Full Decisions'!$G:$G,'2.3 Bespoke Categories'!$D107)</f>
        <v>0</v>
      </c>
      <c r="Q107" s="47">
        <f>SUMIFS('3.2 Bespoke Full Decisions'!T:T,'3.2 Bespoke Full Decisions'!$G:$G,'2.3 Bespoke Categories'!$D107)</f>
        <v>0</v>
      </c>
      <c r="R107" s="47">
        <f>SUMIFS('3.2 Bespoke Full Decisions'!U:U,'3.2 Bespoke Full Decisions'!$G:$G,'2.3 Bespoke Categories'!$D107)</f>
        <v>0</v>
      </c>
      <c r="S107" s="47">
        <f>SUMIFS('3.2 Bespoke Full Decisions'!V:V,'3.2 Bespoke Full Decisions'!$G:$G,'2.3 Bespoke Categories'!$D107)</f>
        <v>0</v>
      </c>
    </row>
  </sheetData>
  <dataValidations count="1">
    <dataValidation type="list" allowBlank="1" showInputMessage="1" showErrorMessage="1" sqref="C54 C50 C47" xr:uid="{8EDDCC14-4F8C-4C9D-A4D9-C2A2994A88AD}">
      <formula1>"Routed km,Circuit km,Material km"</formula1>
    </dataValidation>
  </dataValidation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AAFBD-B9C3-46E0-9B35-F83655138185}">
  <sheetPr codeName="Sheet4">
    <pageSetUpPr autoPageBreaks="0"/>
  </sheetPr>
  <dimension ref="A1:Q32"/>
  <sheetViews>
    <sheetView showGridLines="0" zoomScaleNormal="100" workbookViewId="0">
      <pane ySplit="6" topLeftCell="A7" activePane="bottomLeft" state="frozen"/>
      <selection pane="bottomLeft" activeCell="A7" sqref="A7"/>
    </sheetView>
  </sheetViews>
  <sheetFormatPr defaultRowHeight="14.5"/>
  <cols>
    <col min="1" max="1" width="15" customWidth="1"/>
    <col min="2" max="2" width="18.54296875" bestFit="1" customWidth="1"/>
    <col min="3" max="3" width="12.81640625" bestFit="1" customWidth="1"/>
    <col min="5" max="5" width="12.81640625" bestFit="1" customWidth="1"/>
    <col min="7" max="7" width="10.54296875" bestFit="1" customWidth="1"/>
    <col min="10" max="10" width="12.81640625" bestFit="1" customWidth="1"/>
    <col min="11" max="11" width="11.1796875" customWidth="1"/>
  </cols>
  <sheetData>
    <row r="1" spans="1:17" s="38" customFormat="1" ht="13.5">
      <c r="A1" s="38" t="s">
        <v>0</v>
      </c>
    </row>
    <row r="2" spans="1:17" s="39" customFormat="1" ht="13.5">
      <c r="A2" s="39" t="str">
        <f>'1.1 Cover'!$B$8</f>
        <v>Company Name</v>
      </c>
    </row>
    <row r="3" spans="1:17" s="39" customFormat="1" ht="13.5">
      <c r="A3" s="39" t="str">
        <f>'1.1 Cover'!$B$10 &amp; " Section 3: Decisions"</f>
        <v>APM Register:  Section 3: Decisions</v>
      </c>
    </row>
    <row r="4" spans="1:17" s="40" customFormat="1" ht="13.5">
      <c r="A4" s="40" t="str">
        <f>"Version " &amp; '1.1 Cover'!$B$11 &amp; " - " &amp; TEXT('1.1 Cover'!$B$12,"dd mmm yyyy")</f>
        <v>Version 1.0 - 20 Mar 2025</v>
      </c>
    </row>
    <row r="5" spans="1:17" s="40" customFormat="1" ht="13.5">
      <c r="A5" s="40" t="s">
        <v>915</v>
      </c>
    </row>
    <row r="6" spans="1:17" s="38" customFormat="1" ht="13.5">
      <c r="A6" s="38" t="str">
        <f>"Price Base: " &amp; '1.1 Cover'!B14</f>
        <v>Price Base: 2023/24</v>
      </c>
    </row>
    <row r="8" spans="1:17" s="4" customFormat="1" ht="40.5">
      <c r="A8"/>
      <c r="B8" s="62" t="s">
        <v>916</v>
      </c>
      <c r="C8" s="62" t="s">
        <v>910</v>
      </c>
      <c r="D8" s="62" t="s">
        <v>890</v>
      </c>
      <c r="E8" s="62" t="s">
        <v>911</v>
      </c>
      <c r="F8" s="62" t="s">
        <v>912</v>
      </c>
      <c r="G8" s="63">
        <v>2022</v>
      </c>
      <c r="H8" s="63">
        <v>2023</v>
      </c>
      <c r="I8" s="63">
        <v>2024</v>
      </c>
      <c r="J8" s="63">
        <v>2025</v>
      </c>
      <c r="K8" s="63">
        <v>2026</v>
      </c>
      <c r="L8" s="63">
        <v>2027</v>
      </c>
      <c r="M8" s="63">
        <v>2028</v>
      </c>
      <c r="N8" s="63">
        <v>2029</v>
      </c>
      <c r="O8" s="63">
        <v>2030</v>
      </c>
      <c r="P8" s="63">
        <v>2031</v>
      </c>
      <c r="Q8" s="63" t="s">
        <v>891</v>
      </c>
    </row>
    <row r="9" spans="1:17">
      <c r="B9" s="54" t="s">
        <v>267</v>
      </c>
      <c r="C9" s="44">
        <f t="shared" ref="C9:Q11" si="0">SUMIFS(C$17:C$31,$B$17:$B$31,$B9)</f>
        <v>0</v>
      </c>
      <c r="D9" s="44">
        <f t="shared" si="0"/>
        <v>0</v>
      </c>
      <c r="E9" s="44">
        <f t="shared" si="0"/>
        <v>0</v>
      </c>
      <c r="F9" s="44">
        <f t="shared" si="0"/>
        <v>0</v>
      </c>
      <c r="G9" s="44">
        <f t="shared" si="0"/>
        <v>0</v>
      </c>
      <c r="H9" s="44">
        <f t="shared" si="0"/>
        <v>0</v>
      </c>
      <c r="I9" s="44">
        <f t="shared" si="0"/>
        <v>0</v>
      </c>
      <c r="J9" s="44">
        <f t="shared" si="0"/>
        <v>0</v>
      </c>
      <c r="K9" s="44">
        <f t="shared" si="0"/>
        <v>0</v>
      </c>
      <c r="L9" s="44">
        <f t="shared" si="0"/>
        <v>0</v>
      </c>
      <c r="M9" s="44">
        <f t="shared" si="0"/>
        <v>0</v>
      </c>
      <c r="N9" s="44">
        <f t="shared" si="0"/>
        <v>0</v>
      </c>
      <c r="O9" s="44">
        <f t="shared" si="0"/>
        <v>0</v>
      </c>
      <c r="P9" s="44">
        <f t="shared" si="0"/>
        <v>0</v>
      </c>
      <c r="Q9" s="44">
        <f t="shared" si="0"/>
        <v>0</v>
      </c>
    </row>
    <row r="10" spans="1:17">
      <c r="B10" s="54" t="s">
        <v>344</v>
      </c>
      <c r="C10" s="44">
        <f t="shared" si="0"/>
        <v>0</v>
      </c>
      <c r="D10" s="44">
        <f t="shared" si="0"/>
        <v>0</v>
      </c>
      <c r="E10" s="44">
        <f t="shared" si="0"/>
        <v>0</v>
      </c>
      <c r="F10" s="44">
        <f t="shared" si="0"/>
        <v>0</v>
      </c>
      <c r="G10" s="44">
        <f t="shared" si="0"/>
        <v>0</v>
      </c>
      <c r="H10" s="44">
        <f t="shared" si="0"/>
        <v>0</v>
      </c>
      <c r="I10" s="44">
        <f t="shared" si="0"/>
        <v>0</v>
      </c>
      <c r="J10" s="44">
        <f t="shared" si="0"/>
        <v>0</v>
      </c>
      <c r="K10" s="44">
        <f t="shared" si="0"/>
        <v>0</v>
      </c>
      <c r="L10" s="44">
        <f t="shared" si="0"/>
        <v>0</v>
      </c>
      <c r="M10" s="44">
        <f t="shared" si="0"/>
        <v>0</v>
      </c>
      <c r="N10" s="44">
        <f t="shared" si="0"/>
        <v>0</v>
      </c>
      <c r="O10" s="44">
        <f t="shared" si="0"/>
        <v>0</v>
      </c>
      <c r="P10" s="44">
        <f t="shared" si="0"/>
        <v>0</v>
      </c>
      <c r="Q10" s="44">
        <f t="shared" si="0"/>
        <v>0</v>
      </c>
    </row>
    <row r="11" spans="1:17">
      <c r="B11" s="54" t="s">
        <v>347</v>
      </c>
      <c r="C11" s="44">
        <f t="shared" si="0"/>
        <v>0</v>
      </c>
      <c r="D11" s="44">
        <f t="shared" si="0"/>
        <v>0</v>
      </c>
      <c r="E11" s="44">
        <f t="shared" si="0"/>
        <v>0</v>
      </c>
      <c r="F11" s="44">
        <f t="shared" si="0"/>
        <v>0</v>
      </c>
      <c r="G11" s="44">
        <f t="shared" si="0"/>
        <v>0</v>
      </c>
      <c r="H11" s="44">
        <f t="shared" si="0"/>
        <v>0</v>
      </c>
      <c r="I11" s="44">
        <f t="shared" si="0"/>
        <v>0</v>
      </c>
      <c r="J11" s="44">
        <f t="shared" si="0"/>
        <v>0</v>
      </c>
      <c r="K11" s="44">
        <f t="shared" si="0"/>
        <v>0</v>
      </c>
      <c r="L11" s="44">
        <f t="shared" si="0"/>
        <v>0</v>
      </c>
      <c r="M11" s="44">
        <f t="shared" si="0"/>
        <v>0</v>
      </c>
      <c r="N11" s="44">
        <f t="shared" si="0"/>
        <v>0</v>
      </c>
      <c r="O11" s="44">
        <f t="shared" si="0"/>
        <v>0</v>
      </c>
      <c r="P11" s="44">
        <f t="shared" si="0"/>
        <v>0</v>
      </c>
      <c r="Q11" s="44">
        <f t="shared" si="0"/>
        <v>0</v>
      </c>
    </row>
    <row r="12" spans="1:17">
      <c r="B12" s="54" t="s">
        <v>917</v>
      </c>
      <c r="C12" s="46">
        <f>SUM(C9:C11)</f>
        <v>0</v>
      </c>
      <c r="D12" s="46">
        <f t="shared" ref="D12:Q12" si="1">SUM(D9:D11)</f>
        <v>0</v>
      </c>
      <c r="E12" s="46">
        <f t="shared" si="1"/>
        <v>0</v>
      </c>
      <c r="F12" s="46">
        <f t="shared" si="1"/>
        <v>0</v>
      </c>
      <c r="G12" s="46">
        <f t="shared" si="1"/>
        <v>0</v>
      </c>
      <c r="H12" s="46">
        <f t="shared" si="1"/>
        <v>0</v>
      </c>
      <c r="I12" s="46">
        <f t="shared" si="1"/>
        <v>0</v>
      </c>
      <c r="J12" s="46">
        <f t="shared" si="1"/>
        <v>0</v>
      </c>
      <c r="K12" s="46">
        <f t="shared" si="1"/>
        <v>0</v>
      </c>
      <c r="L12" s="46">
        <f t="shared" si="1"/>
        <v>0</v>
      </c>
      <c r="M12" s="46">
        <f t="shared" si="1"/>
        <v>0</v>
      </c>
      <c r="N12" s="46">
        <f t="shared" si="1"/>
        <v>0</v>
      </c>
      <c r="O12" s="46">
        <f t="shared" si="1"/>
        <v>0</v>
      </c>
      <c r="P12" s="46">
        <f t="shared" si="1"/>
        <v>0</v>
      </c>
      <c r="Q12" s="46">
        <f t="shared" si="1"/>
        <v>0</v>
      </c>
    </row>
    <row r="13" spans="1:17">
      <c r="B13" s="54" t="s">
        <v>337</v>
      </c>
      <c r="C13" s="44">
        <f t="shared" ref="C13:Q13" si="2">SUMIFS(C$17:C$31,$B$17:$B$31,$B13)</f>
        <v>0</v>
      </c>
      <c r="D13" s="44">
        <f t="shared" si="2"/>
        <v>0</v>
      </c>
      <c r="E13" s="44">
        <f t="shared" si="2"/>
        <v>0</v>
      </c>
      <c r="F13" s="44">
        <f t="shared" si="2"/>
        <v>0</v>
      </c>
      <c r="G13" s="44">
        <f t="shared" si="2"/>
        <v>0</v>
      </c>
      <c r="H13" s="44">
        <f t="shared" si="2"/>
        <v>0</v>
      </c>
      <c r="I13" s="44">
        <f t="shared" si="2"/>
        <v>0</v>
      </c>
      <c r="J13" s="44">
        <f t="shared" si="2"/>
        <v>0</v>
      </c>
      <c r="K13" s="44">
        <f t="shared" si="2"/>
        <v>0</v>
      </c>
      <c r="L13" s="44">
        <f t="shared" si="2"/>
        <v>0</v>
      </c>
      <c r="M13" s="44">
        <f t="shared" si="2"/>
        <v>0</v>
      </c>
      <c r="N13" s="44">
        <f t="shared" si="2"/>
        <v>0</v>
      </c>
      <c r="O13" s="44">
        <f t="shared" si="2"/>
        <v>0</v>
      </c>
      <c r="P13" s="44">
        <f t="shared" si="2"/>
        <v>0</v>
      </c>
      <c r="Q13" s="44">
        <f t="shared" si="2"/>
        <v>0</v>
      </c>
    </row>
    <row r="14" spans="1:17">
      <c r="B14" s="54" t="s">
        <v>918</v>
      </c>
      <c r="C14" s="46">
        <f>SUM(C12:C13)</f>
        <v>0</v>
      </c>
      <c r="D14" s="46">
        <f t="shared" ref="D14:Q14" si="3">SUM(D12:D13)</f>
        <v>0</v>
      </c>
      <c r="E14" s="46">
        <f t="shared" si="3"/>
        <v>0</v>
      </c>
      <c r="F14" s="46">
        <f t="shared" si="3"/>
        <v>0</v>
      </c>
      <c r="G14" s="46">
        <f t="shared" si="3"/>
        <v>0</v>
      </c>
      <c r="H14" s="46">
        <f t="shared" si="3"/>
        <v>0</v>
      </c>
      <c r="I14" s="46">
        <f t="shared" si="3"/>
        <v>0</v>
      </c>
      <c r="J14" s="46">
        <f t="shared" si="3"/>
        <v>0</v>
      </c>
      <c r="K14" s="46">
        <f t="shared" si="3"/>
        <v>0</v>
      </c>
      <c r="L14" s="46">
        <f t="shared" si="3"/>
        <v>0</v>
      </c>
      <c r="M14" s="46">
        <f t="shared" si="3"/>
        <v>0</v>
      </c>
      <c r="N14" s="46">
        <f t="shared" si="3"/>
        <v>0</v>
      </c>
      <c r="O14" s="46">
        <f t="shared" si="3"/>
        <v>0</v>
      </c>
      <c r="P14" s="46">
        <f t="shared" si="3"/>
        <v>0</v>
      </c>
      <c r="Q14" s="46">
        <f t="shared" si="3"/>
        <v>0</v>
      </c>
    </row>
    <row r="16" spans="1:17" s="4" customFormat="1" ht="40.5">
      <c r="A16" s="62" t="s">
        <v>919</v>
      </c>
      <c r="B16" s="62" t="s">
        <v>916</v>
      </c>
      <c r="C16" s="62" t="s">
        <v>910</v>
      </c>
      <c r="D16" s="62" t="s">
        <v>890</v>
      </c>
      <c r="E16" s="62" t="s">
        <v>911</v>
      </c>
      <c r="F16" s="62" t="s">
        <v>912</v>
      </c>
      <c r="G16" s="63">
        <v>2022</v>
      </c>
      <c r="H16" s="63">
        <v>2023</v>
      </c>
      <c r="I16" s="63">
        <v>2024</v>
      </c>
      <c r="J16" s="63">
        <v>2025</v>
      </c>
      <c r="K16" s="63">
        <v>2026</v>
      </c>
      <c r="L16" s="63">
        <v>2027</v>
      </c>
      <c r="M16" s="63">
        <v>2028</v>
      </c>
      <c r="N16" s="63">
        <v>2029</v>
      </c>
      <c r="O16" s="63">
        <v>2030</v>
      </c>
      <c r="P16" s="63">
        <v>2031</v>
      </c>
      <c r="Q16" s="63" t="s">
        <v>891</v>
      </c>
    </row>
    <row r="17" spans="1:17">
      <c r="A17" s="52"/>
      <c r="B17" s="52"/>
      <c r="C17" s="51">
        <f>SUM(D17:F17)</f>
        <v>0</v>
      </c>
      <c r="D17" s="48"/>
      <c r="E17" s="51">
        <f>SUM(G17:K17)</f>
        <v>0</v>
      </c>
      <c r="F17" s="51">
        <f>SUM(L17:P17)</f>
        <v>0</v>
      </c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</row>
    <row r="18" spans="1:17">
      <c r="A18" s="52"/>
      <c r="B18" s="52"/>
      <c r="C18" s="51">
        <f t="shared" ref="C18:C22" si="4">SUM(D18:F18)</f>
        <v>0</v>
      </c>
      <c r="D18" s="48"/>
      <c r="E18" s="51">
        <f t="shared" ref="E18:E22" si="5">SUM(G18:K18)</f>
        <v>0</v>
      </c>
      <c r="F18" s="51">
        <f t="shared" ref="F18:F22" si="6">SUM(L18:P18)</f>
        <v>0</v>
      </c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</row>
    <row r="19" spans="1:17">
      <c r="A19" s="52"/>
      <c r="B19" s="52"/>
      <c r="C19" s="51">
        <f t="shared" si="4"/>
        <v>0</v>
      </c>
      <c r="D19" s="48"/>
      <c r="E19" s="51">
        <f t="shared" si="5"/>
        <v>0</v>
      </c>
      <c r="F19" s="51">
        <f t="shared" si="6"/>
        <v>0</v>
      </c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</row>
    <row r="20" spans="1:17">
      <c r="A20" s="52"/>
      <c r="B20" s="52"/>
      <c r="C20" s="51">
        <f t="shared" si="4"/>
        <v>0</v>
      </c>
      <c r="D20" s="48"/>
      <c r="E20" s="51">
        <f t="shared" si="5"/>
        <v>0</v>
      </c>
      <c r="F20" s="51">
        <f t="shared" si="6"/>
        <v>0</v>
      </c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</row>
    <row r="21" spans="1:17">
      <c r="A21" s="52"/>
      <c r="B21" s="52"/>
      <c r="C21" s="51">
        <f t="shared" si="4"/>
        <v>0</v>
      </c>
      <c r="D21" s="48"/>
      <c r="E21" s="51">
        <f t="shared" si="5"/>
        <v>0</v>
      </c>
      <c r="F21" s="51">
        <f t="shared" si="6"/>
        <v>0</v>
      </c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</row>
    <row r="22" spans="1:17">
      <c r="A22" s="52"/>
      <c r="B22" s="52"/>
      <c r="C22" s="51">
        <f t="shared" si="4"/>
        <v>0</v>
      </c>
      <c r="D22" s="48"/>
      <c r="E22" s="51">
        <f t="shared" si="5"/>
        <v>0</v>
      </c>
      <c r="F22" s="51">
        <f t="shared" si="6"/>
        <v>0</v>
      </c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</row>
    <row r="23" spans="1:17">
      <c r="A23" s="52"/>
      <c r="B23" s="52"/>
      <c r="C23" s="51">
        <f t="shared" ref="C23:C31" si="7">SUM(D23:F23)</f>
        <v>0</v>
      </c>
      <c r="D23" s="48"/>
      <c r="E23" s="51">
        <f t="shared" ref="E23:E31" si="8">SUM(G23:K23)</f>
        <v>0</v>
      </c>
      <c r="F23" s="51">
        <f t="shared" ref="F23:F31" si="9">SUM(L23:P23)</f>
        <v>0</v>
      </c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</row>
    <row r="24" spans="1:17">
      <c r="A24" s="52"/>
      <c r="B24" s="52"/>
      <c r="C24" s="51">
        <f t="shared" si="7"/>
        <v>0</v>
      </c>
      <c r="D24" s="48"/>
      <c r="E24" s="51">
        <f t="shared" si="8"/>
        <v>0</v>
      </c>
      <c r="F24" s="51">
        <f t="shared" si="9"/>
        <v>0</v>
      </c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</row>
    <row r="25" spans="1:17">
      <c r="A25" s="52"/>
      <c r="B25" s="52"/>
      <c r="C25" s="51">
        <f t="shared" si="7"/>
        <v>0</v>
      </c>
      <c r="D25" s="48"/>
      <c r="E25" s="51">
        <f t="shared" si="8"/>
        <v>0</v>
      </c>
      <c r="F25" s="51">
        <f t="shared" si="9"/>
        <v>0</v>
      </c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</row>
    <row r="26" spans="1:17">
      <c r="A26" s="52"/>
      <c r="B26" s="52"/>
      <c r="C26" s="51">
        <f t="shared" si="7"/>
        <v>0</v>
      </c>
      <c r="D26" s="48"/>
      <c r="E26" s="51">
        <f t="shared" si="8"/>
        <v>0</v>
      </c>
      <c r="F26" s="51">
        <f t="shared" si="9"/>
        <v>0</v>
      </c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</row>
    <row r="27" spans="1:17">
      <c r="A27" s="52"/>
      <c r="B27" s="52"/>
      <c r="C27" s="51">
        <f t="shared" si="7"/>
        <v>0</v>
      </c>
      <c r="D27" s="48"/>
      <c r="E27" s="51">
        <f t="shared" si="8"/>
        <v>0</v>
      </c>
      <c r="F27" s="51">
        <f t="shared" si="9"/>
        <v>0</v>
      </c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</row>
    <row r="28" spans="1:17">
      <c r="A28" s="52"/>
      <c r="B28" s="52"/>
      <c r="C28" s="51">
        <f t="shared" si="7"/>
        <v>0</v>
      </c>
      <c r="D28" s="48"/>
      <c r="E28" s="51">
        <f t="shared" si="8"/>
        <v>0</v>
      </c>
      <c r="F28" s="51">
        <f t="shared" si="9"/>
        <v>0</v>
      </c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</row>
    <row r="29" spans="1:17">
      <c r="A29" s="52"/>
      <c r="B29" s="52"/>
      <c r="C29" s="51">
        <f t="shared" si="7"/>
        <v>0</v>
      </c>
      <c r="D29" s="48"/>
      <c r="E29" s="51">
        <f t="shared" si="8"/>
        <v>0</v>
      </c>
      <c r="F29" s="51">
        <f t="shared" si="9"/>
        <v>0</v>
      </c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</row>
    <row r="30" spans="1:17">
      <c r="A30" s="52"/>
      <c r="B30" s="52"/>
      <c r="C30" s="51">
        <f t="shared" si="7"/>
        <v>0</v>
      </c>
      <c r="D30" s="48"/>
      <c r="E30" s="51">
        <f t="shared" si="8"/>
        <v>0</v>
      </c>
      <c r="F30" s="51">
        <f t="shared" si="9"/>
        <v>0</v>
      </c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</row>
    <row r="31" spans="1:17">
      <c r="A31" s="52"/>
      <c r="B31" s="52"/>
      <c r="C31" s="51">
        <f t="shared" si="7"/>
        <v>0</v>
      </c>
      <c r="D31" s="48"/>
      <c r="E31" s="51">
        <f t="shared" si="8"/>
        <v>0</v>
      </c>
      <c r="F31" s="51">
        <f t="shared" si="9"/>
        <v>0</v>
      </c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</row>
    <row r="32" spans="1:17">
      <c r="A32" s="45"/>
      <c r="B32" s="45"/>
    </row>
  </sheetData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4BB0F-47D7-446A-99D7-D66BF43FE886}">
  <sheetPr codeName="Sheet12">
    <pageSetUpPr autoPageBreaks="0"/>
  </sheetPr>
  <dimension ref="A1:V511"/>
  <sheetViews>
    <sheetView showGridLines="0" zoomScaleNormal="100" workbookViewId="0">
      <pane ySplit="11" topLeftCell="A12" activePane="bottomLeft" state="frozen"/>
      <selection activeCell="A7" sqref="A7"/>
      <selection pane="bottomLeft" activeCell="A12" sqref="A12"/>
    </sheetView>
  </sheetViews>
  <sheetFormatPr defaultRowHeight="14.5"/>
  <cols>
    <col min="1" max="1" width="10.1796875" bestFit="1" customWidth="1"/>
    <col min="2" max="3" width="10.81640625" bestFit="1" customWidth="1"/>
    <col min="4" max="4" width="33" bestFit="1" customWidth="1"/>
    <col min="5" max="5" width="13.453125" customWidth="1"/>
    <col min="6" max="6" width="8.81640625" bestFit="1" customWidth="1"/>
    <col min="7" max="7" width="51.81640625" bestFit="1" customWidth="1"/>
    <col min="8" max="8" width="12.81640625" bestFit="1" customWidth="1"/>
    <col min="10" max="10" width="12.81640625" bestFit="1" customWidth="1"/>
    <col min="12" max="12" width="10.54296875" bestFit="1" customWidth="1"/>
    <col min="15" max="15" width="12.81640625" bestFit="1" customWidth="1"/>
    <col min="16" max="16" width="11.1796875" customWidth="1"/>
  </cols>
  <sheetData>
    <row r="1" spans="1:22" s="38" customFormat="1" ht="13.5">
      <c r="A1" s="38" t="s">
        <v>0</v>
      </c>
    </row>
    <row r="2" spans="1:22" s="39" customFormat="1" ht="13.5">
      <c r="A2" s="39" t="str">
        <f>'1.1 Cover'!$B$8</f>
        <v>Company Name</v>
      </c>
    </row>
    <row r="3" spans="1:22" s="39" customFormat="1" ht="13.5">
      <c r="A3" s="39" t="str">
        <f>'1.1 Cover'!$B$10 &amp; " Section 3: Decisions"</f>
        <v>APM Register:  Section 3: Decisions</v>
      </c>
    </row>
    <row r="4" spans="1:22" s="40" customFormat="1" ht="13.5">
      <c r="A4" s="40" t="str">
        <f>"Version " &amp; '1.1 Cover'!$B$11 &amp; " - " &amp; TEXT('1.1 Cover'!$B$12,"dd mmm yyyy")</f>
        <v>Version 1.0 - 20 Mar 2025</v>
      </c>
    </row>
    <row r="5" spans="1:22" s="40" customFormat="1" ht="13.5">
      <c r="A5" s="40" t="s">
        <v>920</v>
      </c>
    </row>
    <row r="6" spans="1:22" s="38" customFormat="1" ht="13.5">
      <c r="A6" s="38" t="str">
        <f>"Price Base: " &amp; '1.1 Cover'!B14</f>
        <v>Price Base: 2023/24</v>
      </c>
    </row>
    <row r="8" spans="1:22" s="4" customFormat="1" ht="40.5">
      <c r="A8" s="118"/>
      <c r="B8" s="118"/>
      <c r="C8" s="118"/>
      <c r="D8" s="118"/>
      <c r="E8" s="118"/>
      <c r="F8" s="118"/>
      <c r="G8" s="114" t="s">
        <v>921</v>
      </c>
      <c r="H8" s="114" t="s">
        <v>910</v>
      </c>
      <c r="I8" s="114" t="s">
        <v>890</v>
      </c>
      <c r="J8" s="114" t="s">
        <v>911</v>
      </c>
      <c r="K8" s="114" t="s">
        <v>912</v>
      </c>
      <c r="L8" s="115">
        <v>2022</v>
      </c>
      <c r="M8" s="115">
        <v>2023</v>
      </c>
      <c r="N8" s="115">
        <v>2024</v>
      </c>
      <c r="O8" s="115">
        <v>2025</v>
      </c>
      <c r="P8" s="115">
        <v>2026</v>
      </c>
      <c r="Q8" s="115">
        <v>2027</v>
      </c>
      <c r="R8" s="115">
        <v>2028</v>
      </c>
      <c r="S8" s="115">
        <v>2029</v>
      </c>
      <c r="T8" s="115">
        <v>2030</v>
      </c>
      <c r="U8" s="115">
        <v>2031</v>
      </c>
      <c r="V8" s="115" t="s">
        <v>891</v>
      </c>
    </row>
    <row r="9" spans="1:22">
      <c r="A9" s="119"/>
      <c r="B9" s="119"/>
      <c r="C9" s="119"/>
      <c r="D9" s="119"/>
      <c r="E9" s="119"/>
      <c r="F9" s="119"/>
      <c r="G9" s="3" t="s">
        <v>922</v>
      </c>
      <c r="H9" s="50">
        <f>SUM(H$12:H$511)</f>
        <v>0</v>
      </c>
      <c r="I9" s="50">
        <f t="shared" ref="I9:V9" si="0">SUM(I$12:I$511)</f>
        <v>0</v>
      </c>
      <c r="J9" s="50">
        <f t="shared" si="0"/>
        <v>0</v>
      </c>
      <c r="K9" s="50">
        <f t="shared" si="0"/>
        <v>0</v>
      </c>
      <c r="L9" s="50">
        <f t="shared" si="0"/>
        <v>0</v>
      </c>
      <c r="M9" s="50">
        <f t="shared" si="0"/>
        <v>0</v>
      </c>
      <c r="N9" s="50">
        <f t="shared" si="0"/>
        <v>0</v>
      </c>
      <c r="O9" s="50">
        <f t="shared" si="0"/>
        <v>0</v>
      </c>
      <c r="P9" s="50">
        <f t="shared" si="0"/>
        <v>0</v>
      </c>
      <c r="Q9" s="50">
        <f t="shared" si="0"/>
        <v>0</v>
      </c>
      <c r="R9" s="50">
        <f t="shared" si="0"/>
        <v>0</v>
      </c>
      <c r="S9" s="50">
        <f t="shared" si="0"/>
        <v>0</v>
      </c>
      <c r="T9" s="50">
        <f t="shared" si="0"/>
        <v>0</v>
      </c>
      <c r="U9" s="50">
        <f t="shared" si="0"/>
        <v>0</v>
      </c>
      <c r="V9" s="50">
        <f t="shared" si="0"/>
        <v>0</v>
      </c>
    </row>
    <row r="11" spans="1:22" s="4" customFormat="1" ht="40.5">
      <c r="A11" s="114" t="s">
        <v>919</v>
      </c>
      <c r="B11" s="114" t="s">
        <v>909</v>
      </c>
      <c r="C11" s="114" t="s">
        <v>923</v>
      </c>
      <c r="D11" s="114" t="s">
        <v>212</v>
      </c>
      <c r="E11" s="114" t="s">
        <v>213</v>
      </c>
      <c r="F11" s="114" t="s">
        <v>336</v>
      </c>
      <c r="G11" s="114" t="s">
        <v>914</v>
      </c>
      <c r="H11" s="114" t="s">
        <v>910</v>
      </c>
      <c r="I11" s="114" t="s">
        <v>890</v>
      </c>
      <c r="J11" s="114" t="s">
        <v>911</v>
      </c>
      <c r="K11" s="114" t="s">
        <v>912</v>
      </c>
      <c r="L11" s="115">
        <v>2022</v>
      </c>
      <c r="M11" s="115">
        <v>2023</v>
      </c>
      <c r="N11" s="115">
        <v>2024</v>
      </c>
      <c r="O11" s="115">
        <v>2025</v>
      </c>
      <c r="P11" s="115">
        <v>2026</v>
      </c>
      <c r="Q11" s="115">
        <v>2027</v>
      </c>
      <c r="R11" s="115">
        <v>2028</v>
      </c>
      <c r="S11" s="115">
        <v>2029</v>
      </c>
      <c r="T11" s="115">
        <v>2030</v>
      </c>
      <c r="U11" s="115">
        <v>2031</v>
      </c>
      <c r="V11" s="115" t="s">
        <v>891</v>
      </c>
    </row>
    <row r="12" spans="1:22">
      <c r="A12" s="52"/>
      <c r="B12" s="52"/>
      <c r="C12" s="52"/>
      <c r="D12" s="49"/>
      <c r="E12" s="49"/>
      <c r="F12" s="49"/>
      <c r="G12" s="53" t="str">
        <f>D12&amp;", "&amp;E12&amp;", "&amp;F12</f>
        <v xml:space="preserve">, , </v>
      </c>
      <c r="H12" s="51">
        <f>SUM(I12:K12)</f>
        <v>0</v>
      </c>
      <c r="I12" s="48"/>
      <c r="J12" s="51">
        <f>SUM(L12:P12)</f>
        <v>0</v>
      </c>
      <c r="K12" s="51">
        <f>SUM(Q12:U12)</f>
        <v>0</v>
      </c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</row>
    <row r="13" spans="1:22">
      <c r="A13" s="52"/>
      <c r="B13" s="52"/>
      <c r="C13" s="52"/>
      <c r="D13" s="49"/>
      <c r="E13" s="49"/>
      <c r="F13" s="49"/>
      <c r="G13" s="53" t="str">
        <f t="shared" ref="G13:G76" si="1">D13&amp;", "&amp;E13&amp;", "&amp;F13</f>
        <v xml:space="preserve">, , </v>
      </c>
      <c r="H13" s="51">
        <f t="shared" ref="H13:H76" si="2">SUM(I13:K13)</f>
        <v>0</v>
      </c>
      <c r="I13" s="48"/>
      <c r="J13" s="51">
        <f t="shared" ref="J13:J76" si="3">SUM(L13:P13)</f>
        <v>0</v>
      </c>
      <c r="K13" s="51">
        <f t="shared" ref="K13:K76" si="4">SUM(Q13:U13)</f>
        <v>0</v>
      </c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</row>
    <row r="14" spans="1:22">
      <c r="A14" s="52"/>
      <c r="B14" s="52"/>
      <c r="C14" s="52"/>
      <c r="D14" s="49"/>
      <c r="E14" s="49"/>
      <c r="F14" s="49"/>
      <c r="G14" s="53" t="str">
        <f t="shared" si="1"/>
        <v xml:space="preserve">, , </v>
      </c>
      <c r="H14" s="51">
        <f t="shared" ref="H14:H24" si="5">SUM(I14:K14)</f>
        <v>0</v>
      </c>
      <c r="I14" s="48"/>
      <c r="J14" s="51">
        <f t="shared" ref="J14:J24" si="6">SUM(L14:P14)</f>
        <v>0</v>
      </c>
      <c r="K14" s="51">
        <f t="shared" ref="K14:K24" si="7">SUM(Q14:U14)</f>
        <v>0</v>
      </c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</row>
    <row r="15" spans="1:22">
      <c r="A15" s="52"/>
      <c r="B15" s="52"/>
      <c r="C15" s="52"/>
      <c r="D15" s="49"/>
      <c r="E15" s="49"/>
      <c r="F15" s="49"/>
      <c r="G15" s="53" t="str">
        <f t="shared" si="1"/>
        <v xml:space="preserve">, , </v>
      </c>
      <c r="H15" s="51">
        <f t="shared" si="5"/>
        <v>0</v>
      </c>
      <c r="I15" s="48"/>
      <c r="J15" s="51">
        <f t="shared" si="6"/>
        <v>0</v>
      </c>
      <c r="K15" s="51">
        <f t="shared" si="7"/>
        <v>0</v>
      </c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</row>
    <row r="16" spans="1:22">
      <c r="A16" s="52"/>
      <c r="B16" s="52"/>
      <c r="C16" s="52"/>
      <c r="D16" s="49"/>
      <c r="E16" s="49"/>
      <c r="F16" s="49"/>
      <c r="G16" s="53" t="str">
        <f t="shared" si="1"/>
        <v xml:space="preserve">, , </v>
      </c>
      <c r="H16" s="51">
        <f t="shared" si="5"/>
        <v>0</v>
      </c>
      <c r="I16" s="48"/>
      <c r="J16" s="51">
        <f t="shared" si="6"/>
        <v>0</v>
      </c>
      <c r="K16" s="51">
        <f t="shared" si="7"/>
        <v>0</v>
      </c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</row>
    <row r="17" spans="1:22">
      <c r="A17" s="52"/>
      <c r="B17" s="52"/>
      <c r="C17" s="52"/>
      <c r="D17" s="49"/>
      <c r="E17" s="49"/>
      <c r="F17" s="49"/>
      <c r="G17" s="53" t="str">
        <f t="shared" si="1"/>
        <v xml:space="preserve">, , </v>
      </c>
      <c r="H17" s="51">
        <f t="shared" si="5"/>
        <v>0</v>
      </c>
      <c r="I17" s="48"/>
      <c r="J17" s="51">
        <f t="shared" si="6"/>
        <v>0</v>
      </c>
      <c r="K17" s="51">
        <f t="shared" si="7"/>
        <v>0</v>
      </c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</row>
    <row r="18" spans="1:22">
      <c r="A18" s="52"/>
      <c r="B18" s="52"/>
      <c r="C18" s="52"/>
      <c r="D18" s="49"/>
      <c r="E18" s="49"/>
      <c r="F18" s="49"/>
      <c r="G18" s="53" t="str">
        <f t="shared" si="1"/>
        <v xml:space="preserve">, , </v>
      </c>
      <c r="H18" s="51">
        <f t="shared" si="5"/>
        <v>0</v>
      </c>
      <c r="I18" s="48"/>
      <c r="J18" s="51">
        <f t="shared" si="6"/>
        <v>0</v>
      </c>
      <c r="K18" s="51">
        <f t="shared" si="7"/>
        <v>0</v>
      </c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</row>
    <row r="19" spans="1:22">
      <c r="A19" s="52"/>
      <c r="B19" s="52"/>
      <c r="C19" s="52"/>
      <c r="D19" s="49"/>
      <c r="E19" s="49"/>
      <c r="F19" s="49"/>
      <c r="G19" s="53" t="str">
        <f t="shared" si="1"/>
        <v xml:space="preserve">, , </v>
      </c>
      <c r="H19" s="51">
        <f t="shared" si="5"/>
        <v>0</v>
      </c>
      <c r="I19" s="48"/>
      <c r="J19" s="51">
        <f t="shared" si="6"/>
        <v>0</v>
      </c>
      <c r="K19" s="51">
        <f t="shared" si="7"/>
        <v>0</v>
      </c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</row>
    <row r="20" spans="1:22">
      <c r="A20" s="52"/>
      <c r="B20" s="52"/>
      <c r="C20" s="52"/>
      <c r="D20" s="49"/>
      <c r="E20" s="49"/>
      <c r="F20" s="49"/>
      <c r="G20" s="53" t="str">
        <f t="shared" si="1"/>
        <v xml:space="preserve">, , </v>
      </c>
      <c r="H20" s="51">
        <f t="shared" si="5"/>
        <v>0</v>
      </c>
      <c r="I20" s="48"/>
      <c r="J20" s="51">
        <f t="shared" si="6"/>
        <v>0</v>
      </c>
      <c r="K20" s="51">
        <f t="shared" si="7"/>
        <v>0</v>
      </c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</row>
    <row r="21" spans="1:22">
      <c r="A21" s="52"/>
      <c r="B21" s="52"/>
      <c r="C21" s="52"/>
      <c r="D21" s="49"/>
      <c r="E21" s="49"/>
      <c r="F21" s="49"/>
      <c r="G21" s="53" t="str">
        <f t="shared" si="1"/>
        <v xml:space="preserve">, , </v>
      </c>
      <c r="H21" s="51">
        <f t="shared" si="5"/>
        <v>0</v>
      </c>
      <c r="I21" s="48"/>
      <c r="J21" s="51">
        <f t="shared" si="6"/>
        <v>0</v>
      </c>
      <c r="K21" s="51">
        <f t="shared" si="7"/>
        <v>0</v>
      </c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</row>
    <row r="22" spans="1:22">
      <c r="A22" s="52"/>
      <c r="B22" s="52"/>
      <c r="C22" s="52"/>
      <c r="D22" s="49"/>
      <c r="E22" s="49"/>
      <c r="F22" s="49"/>
      <c r="G22" s="53" t="str">
        <f t="shared" si="1"/>
        <v xml:space="preserve">, , </v>
      </c>
      <c r="H22" s="51">
        <f t="shared" si="5"/>
        <v>0</v>
      </c>
      <c r="I22" s="48"/>
      <c r="J22" s="51">
        <f t="shared" si="6"/>
        <v>0</v>
      </c>
      <c r="K22" s="51">
        <f t="shared" si="7"/>
        <v>0</v>
      </c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</row>
    <row r="23" spans="1:22">
      <c r="A23" s="52"/>
      <c r="B23" s="52"/>
      <c r="C23" s="52"/>
      <c r="D23" s="49"/>
      <c r="E23" s="49"/>
      <c r="F23" s="49"/>
      <c r="G23" s="53" t="str">
        <f t="shared" si="1"/>
        <v xml:space="preserve">, , </v>
      </c>
      <c r="H23" s="51">
        <f t="shared" si="5"/>
        <v>0</v>
      </c>
      <c r="I23" s="48"/>
      <c r="J23" s="51">
        <f t="shared" si="6"/>
        <v>0</v>
      </c>
      <c r="K23" s="51">
        <f t="shared" si="7"/>
        <v>0</v>
      </c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</row>
    <row r="24" spans="1:22">
      <c r="A24" s="52"/>
      <c r="B24" s="52"/>
      <c r="C24" s="52"/>
      <c r="D24" s="49"/>
      <c r="E24" s="49"/>
      <c r="F24" s="49"/>
      <c r="G24" s="53" t="str">
        <f t="shared" si="1"/>
        <v xml:space="preserve">, , </v>
      </c>
      <c r="H24" s="51">
        <f t="shared" si="5"/>
        <v>0</v>
      </c>
      <c r="I24" s="48"/>
      <c r="J24" s="51">
        <f t="shared" si="6"/>
        <v>0</v>
      </c>
      <c r="K24" s="51">
        <f t="shared" si="7"/>
        <v>0</v>
      </c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</row>
    <row r="25" spans="1:22">
      <c r="A25" s="52"/>
      <c r="B25" s="52"/>
      <c r="C25" s="52"/>
      <c r="D25" s="49"/>
      <c r="E25" s="49"/>
      <c r="F25" s="49"/>
      <c r="G25" s="53" t="str">
        <f t="shared" si="1"/>
        <v xml:space="preserve">, , </v>
      </c>
      <c r="H25" s="51">
        <f t="shared" si="2"/>
        <v>0</v>
      </c>
      <c r="I25" s="48"/>
      <c r="J25" s="51">
        <f t="shared" si="3"/>
        <v>0</v>
      </c>
      <c r="K25" s="51">
        <f t="shared" si="4"/>
        <v>0</v>
      </c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</row>
    <row r="26" spans="1:22">
      <c r="A26" s="52"/>
      <c r="B26" s="52"/>
      <c r="C26" s="52"/>
      <c r="D26" s="49"/>
      <c r="E26" s="49"/>
      <c r="F26" s="49"/>
      <c r="G26" s="53" t="str">
        <f t="shared" si="1"/>
        <v xml:space="preserve">, , </v>
      </c>
      <c r="H26" s="51">
        <f t="shared" si="2"/>
        <v>0</v>
      </c>
      <c r="I26" s="48"/>
      <c r="J26" s="51">
        <f t="shared" si="3"/>
        <v>0</v>
      </c>
      <c r="K26" s="51">
        <f t="shared" si="4"/>
        <v>0</v>
      </c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</row>
    <row r="27" spans="1:22">
      <c r="A27" s="52"/>
      <c r="B27" s="52"/>
      <c r="C27" s="52"/>
      <c r="D27" s="49"/>
      <c r="E27" s="49"/>
      <c r="F27" s="49"/>
      <c r="G27" s="53" t="str">
        <f t="shared" si="1"/>
        <v xml:space="preserve">, , </v>
      </c>
      <c r="H27" s="51">
        <f t="shared" si="2"/>
        <v>0</v>
      </c>
      <c r="I27" s="48"/>
      <c r="J27" s="51">
        <f t="shared" si="3"/>
        <v>0</v>
      </c>
      <c r="K27" s="51">
        <f t="shared" si="4"/>
        <v>0</v>
      </c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</row>
    <row r="28" spans="1:22">
      <c r="A28" s="52"/>
      <c r="B28" s="52"/>
      <c r="C28" s="52"/>
      <c r="D28" s="49"/>
      <c r="E28" s="49"/>
      <c r="F28" s="49"/>
      <c r="G28" s="53" t="str">
        <f t="shared" si="1"/>
        <v xml:space="preserve">, , </v>
      </c>
      <c r="H28" s="51">
        <f t="shared" si="2"/>
        <v>0</v>
      </c>
      <c r="I28" s="48"/>
      <c r="J28" s="51">
        <f t="shared" si="3"/>
        <v>0</v>
      </c>
      <c r="K28" s="51">
        <f t="shared" si="4"/>
        <v>0</v>
      </c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</row>
    <row r="29" spans="1:22">
      <c r="A29" s="52"/>
      <c r="B29" s="52"/>
      <c r="C29" s="52"/>
      <c r="D29" s="49"/>
      <c r="E29" s="49"/>
      <c r="F29" s="49"/>
      <c r="G29" s="53" t="str">
        <f t="shared" si="1"/>
        <v xml:space="preserve">, , </v>
      </c>
      <c r="H29" s="51">
        <f t="shared" si="2"/>
        <v>0</v>
      </c>
      <c r="I29" s="48"/>
      <c r="J29" s="51">
        <f t="shared" si="3"/>
        <v>0</v>
      </c>
      <c r="K29" s="51">
        <f t="shared" si="4"/>
        <v>0</v>
      </c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</row>
    <row r="30" spans="1:22">
      <c r="A30" s="52"/>
      <c r="B30" s="52"/>
      <c r="C30" s="52"/>
      <c r="D30" s="49"/>
      <c r="E30" s="49"/>
      <c r="F30" s="49"/>
      <c r="G30" s="53" t="str">
        <f t="shared" si="1"/>
        <v xml:space="preserve">, , </v>
      </c>
      <c r="H30" s="51">
        <f t="shared" si="2"/>
        <v>0</v>
      </c>
      <c r="I30" s="48"/>
      <c r="J30" s="51">
        <f t="shared" si="3"/>
        <v>0</v>
      </c>
      <c r="K30" s="51">
        <f t="shared" si="4"/>
        <v>0</v>
      </c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</row>
    <row r="31" spans="1:22">
      <c r="A31" s="52"/>
      <c r="B31" s="52"/>
      <c r="C31" s="52"/>
      <c r="D31" s="49"/>
      <c r="E31" s="49"/>
      <c r="F31" s="49"/>
      <c r="G31" s="53" t="str">
        <f t="shared" si="1"/>
        <v xml:space="preserve">, , </v>
      </c>
      <c r="H31" s="51">
        <f t="shared" si="2"/>
        <v>0</v>
      </c>
      <c r="I31" s="48"/>
      <c r="J31" s="51">
        <f t="shared" si="3"/>
        <v>0</v>
      </c>
      <c r="K31" s="51">
        <f t="shared" si="4"/>
        <v>0</v>
      </c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</row>
    <row r="32" spans="1:22">
      <c r="A32" s="52"/>
      <c r="B32" s="52"/>
      <c r="C32" s="52"/>
      <c r="D32" s="49"/>
      <c r="E32" s="49"/>
      <c r="F32" s="49"/>
      <c r="G32" s="53" t="str">
        <f t="shared" si="1"/>
        <v xml:space="preserve">, , </v>
      </c>
      <c r="H32" s="51">
        <f t="shared" si="2"/>
        <v>0</v>
      </c>
      <c r="I32" s="48"/>
      <c r="J32" s="51">
        <f t="shared" si="3"/>
        <v>0</v>
      </c>
      <c r="K32" s="51">
        <f t="shared" si="4"/>
        <v>0</v>
      </c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</row>
    <row r="33" spans="1:22">
      <c r="A33" s="52"/>
      <c r="B33" s="52"/>
      <c r="C33" s="52"/>
      <c r="D33" s="49"/>
      <c r="E33" s="49"/>
      <c r="F33" s="49"/>
      <c r="G33" s="53" t="str">
        <f t="shared" si="1"/>
        <v xml:space="preserve">, , </v>
      </c>
      <c r="H33" s="51">
        <f t="shared" si="2"/>
        <v>0</v>
      </c>
      <c r="I33" s="48"/>
      <c r="J33" s="51">
        <f t="shared" si="3"/>
        <v>0</v>
      </c>
      <c r="K33" s="51">
        <f t="shared" si="4"/>
        <v>0</v>
      </c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</row>
    <row r="34" spans="1:22">
      <c r="A34" s="52"/>
      <c r="B34" s="52"/>
      <c r="C34" s="52"/>
      <c r="D34" s="49"/>
      <c r="E34" s="49"/>
      <c r="F34" s="49"/>
      <c r="G34" s="53" t="str">
        <f t="shared" si="1"/>
        <v xml:space="preserve">, , </v>
      </c>
      <c r="H34" s="51">
        <f t="shared" si="2"/>
        <v>0</v>
      </c>
      <c r="I34" s="48"/>
      <c r="J34" s="51">
        <f t="shared" si="3"/>
        <v>0</v>
      </c>
      <c r="K34" s="51">
        <f t="shared" si="4"/>
        <v>0</v>
      </c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</row>
    <row r="35" spans="1:22">
      <c r="A35" s="52"/>
      <c r="B35" s="52"/>
      <c r="C35" s="52"/>
      <c r="D35" s="49"/>
      <c r="E35" s="49"/>
      <c r="F35" s="49"/>
      <c r="G35" s="53" t="str">
        <f t="shared" si="1"/>
        <v xml:space="preserve">, , </v>
      </c>
      <c r="H35" s="51">
        <f t="shared" si="2"/>
        <v>0</v>
      </c>
      <c r="I35" s="48"/>
      <c r="J35" s="51">
        <f t="shared" si="3"/>
        <v>0</v>
      </c>
      <c r="K35" s="51">
        <f t="shared" si="4"/>
        <v>0</v>
      </c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</row>
    <row r="36" spans="1:22">
      <c r="A36" s="52"/>
      <c r="B36" s="52"/>
      <c r="C36" s="52"/>
      <c r="D36" s="49"/>
      <c r="E36" s="49"/>
      <c r="F36" s="49"/>
      <c r="G36" s="53" t="str">
        <f t="shared" si="1"/>
        <v xml:space="preserve">, , </v>
      </c>
      <c r="H36" s="51">
        <f t="shared" si="2"/>
        <v>0</v>
      </c>
      <c r="I36" s="48"/>
      <c r="J36" s="51">
        <f t="shared" si="3"/>
        <v>0</v>
      </c>
      <c r="K36" s="51">
        <f t="shared" si="4"/>
        <v>0</v>
      </c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</row>
    <row r="37" spans="1:22">
      <c r="A37" s="52"/>
      <c r="B37" s="52"/>
      <c r="C37" s="52"/>
      <c r="D37" s="49"/>
      <c r="E37" s="49"/>
      <c r="F37" s="49"/>
      <c r="G37" s="53" t="str">
        <f t="shared" si="1"/>
        <v xml:space="preserve">, , </v>
      </c>
      <c r="H37" s="51">
        <f t="shared" si="2"/>
        <v>0</v>
      </c>
      <c r="I37" s="48"/>
      <c r="J37" s="51">
        <f t="shared" si="3"/>
        <v>0</v>
      </c>
      <c r="K37" s="51">
        <f t="shared" si="4"/>
        <v>0</v>
      </c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</row>
    <row r="38" spans="1:22">
      <c r="A38" s="52"/>
      <c r="B38" s="52"/>
      <c r="C38" s="52"/>
      <c r="D38" s="49"/>
      <c r="E38" s="49"/>
      <c r="F38" s="49"/>
      <c r="G38" s="53" t="str">
        <f t="shared" si="1"/>
        <v xml:space="preserve">, , </v>
      </c>
      <c r="H38" s="51">
        <f t="shared" si="2"/>
        <v>0</v>
      </c>
      <c r="I38" s="48"/>
      <c r="J38" s="51">
        <f t="shared" si="3"/>
        <v>0</v>
      </c>
      <c r="K38" s="51">
        <f t="shared" si="4"/>
        <v>0</v>
      </c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</row>
    <row r="39" spans="1:22">
      <c r="A39" s="52"/>
      <c r="B39" s="52"/>
      <c r="C39" s="52"/>
      <c r="D39" s="49"/>
      <c r="E39" s="49"/>
      <c r="F39" s="49"/>
      <c r="G39" s="53" t="str">
        <f t="shared" si="1"/>
        <v xml:space="preserve">, , </v>
      </c>
      <c r="H39" s="51">
        <f t="shared" si="2"/>
        <v>0</v>
      </c>
      <c r="I39" s="48"/>
      <c r="J39" s="51">
        <f t="shared" si="3"/>
        <v>0</v>
      </c>
      <c r="K39" s="51">
        <f t="shared" si="4"/>
        <v>0</v>
      </c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</row>
    <row r="40" spans="1:22">
      <c r="A40" s="52"/>
      <c r="B40" s="52"/>
      <c r="C40" s="52"/>
      <c r="D40" s="49"/>
      <c r="E40" s="49"/>
      <c r="F40" s="49"/>
      <c r="G40" s="53" t="str">
        <f t="shared" si="1"/>
        <v xml:space="preserve">, , </v>
      </c>
      <c r="H40" s="51">
        <f t="shared" si="2"/>
        <v>0</v>
      </c>
      <c r="I40" s="48"/>
      <c r="J40" s="51">
        <f t="shared" si="3"/>
        <v>0</v>
      </c>
      <c r="K40" s="51">
        <f t="shared" si="4"/>
        <v>0</v>
      </c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</row>
    <row r="41" spans="1:22">
      <c r="A41" s="52"/>
      <c r="B41" s="52"/>
      <c r="C41" s="52"/>
      <c r="D41" s="49"/>
      <c r="E41" s="49"/>
      <c r="F41" s="49"/>
      <c r="G41" s="53" t="str">
        <f t="shared" si="1"/>
        <v xml:space="preserve">, , </v>
      </c>
      <c r="H41" s="51">
        <f t="shared" si="2"/>
        <v>0</v>
      </c>
      <c r="I41" s="48"/>
      <c r="J41" s="51">
        <f t="shared" si="3"/>
        <v>0</v>
      </c>
      <c r="K41" s="51">
        <f t="shared" si="4"/>
        <v>0</v>
      </c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</row>
    <row r="42" spans="1:22">
      <c r="A42" s="52"/>
      <c r="B42" s="52"/>
      <c r="C42" s="52"/>
      <c r="D42" s="49"/>
      <c r="E42" s="49"/>
      <c r="F42" s="49"/>
      <c r="G42" s="53" t="str">
        <f t="shared" si="1"/>
        <v xml:space="preserve">, , </v>
      </c>
      <c r="H42" s="51">
        <f t="shared" si="2"/>
        <v>0</v>
      </c>
      <c r="I42" s="48"/>
      <c r="J42" s="51">
        <f t="shared" si="3"/>
        <v>0</v>
      </c>
      <c r="K42" s="51">
        <f t="shared" si="4"/>
        <v>0</v>
      </c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</row>
    <row r="43" spans="1:22">
      <c r="A43" s="52"/>
      <c r="B43" s="52"/>
      <c r="C43" s="52"/>
      <c r="D43" s="49"/>
      <c r="E43" s="49"/>
      <c r="F43" s="49"/>
      <c r="G43" s="53" t="str">
        <f t="shared" si="1"/>
        <v xml:space="preserve">, , </v>
      </c>
      <c r="H43" s="51">
        <f t="shared" si="2"/>
        <v>0</v>
      </c>
      <c r="I43" s="48"/>
      <c r="J43" s="51">
        <f t="shared" si="3"/>
        <v>0</v>
      </c>
      <c r="K43" s="51">
        <f t="shared" si="4"/>
        <v>0</v>
      </c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</row>
    <row r="44" spans="1:22">
      <c r="A44" s="52"/>
      <c r="B44" s="52"/>
      <c r="C44" s="52"/>
      <c r="D44" s="49"/>
      <c r="E44" s="49"/>
      <c r="F44" s="49"/>
      <c r="G44" s="53" t="str">
        <f t="shared" si="1"/>
        <v xml:space="preserve">, , </v>
      </c>
      <c r="H44" s="51">
        <f t="shared" si="2"/>
        <v>0</v>
      </c>
      <c r="I44" s="48"/>
      <c r="J44" s="51">
        <f t="shared" si="3"/>
        <v>0</v>
      </c>
      <c r="K44" s="51">
        <f t="shared" si="4"/>
        <v>0</v>
      </c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</row>
    <row r="45" spans="1:22">
      <c r="A45" s="52"/>
      <c r="B45" s="52"/>
      <c r="C45" s="52"/>
      <c r="D45" s="49"/>
      <c r="E45" s="49"/>
      <c r="F45" s="49"/>
      <c r="G45" s="53" t="str">
        <f t="shared" si="1"/>
        <v xml:space="preserve">, , </v>
      </c>
      <c r="H45" s="51">
        <f t="shared" si="2"/>
        <v>0</v>
      </c>
      <c r="I45" s="48"/>
      <c r="J45" s="51">
        <f t="shared" si="3"/>
        <v>0</v>
      </c>
      <c r="K45" s="51">
        <f t="shared" si="4"/>
        <v>0</v>
      </c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</row>
    <row r="46" spans="1:22">
      <c r="A46" s="52"/>
      <c r="B46" s="52"/>
      <c r="C46" s="52"/>
      <c r="D46" s="49"/>
      <c r="E46" s="49"/>
      <c r="F46" s="49"/>
      <c r="G46" s="53" t="str">
        <f t="shared" si="1"/>
        <v xml:space="preserve">, , </v>
      </c>
      <c r="H46" s="51">
        <f t="shared" si="2"/>
        <v>0</v>
      </c>
      <c r="I46" s="48"/>
      <c r="J46" s="51">
        <f t="shared" si="3"/>
        <v>0</v>
      </c>
      <c r="K46" s="51">
        <f t="shared" si="4"/>
        <v>0</v>
      </c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</row>
    <row r="47" spans="1:22">
      <c r="A47" s="52"/>
      <c r="B47" s="52"/>
      <c r="C47" s="52"/>
      <c r="D47" s="49"/>
      <c r="E47" s="49"/>
      <c r="F47" s="49"/>
      <c r="G47" s="53" t="str">
        <f t="shared" si="1"/>
        <v xml:space="preserve">, , </v>
      </c>
      <c r="H47" s="51">
        <f t="shared" si="2"/>
        <v>0</v>
      </c>
      <c r="I47" s="48"/>
      <c r="J47" s="51">
        <f t="shared" si="3"/>
        <v>0</v>
      </c>
      <c r="K47" s="51">
        <f t="shared" si="4"/>
        <v>0</v>
      </c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</row>
    <row r="48" spans="1:22">
      <c r="A48" s="52"/>
      <c r="B48" s="52"/>
      <c r="C48" s="52"/>
      <c r="D48" s="49"/>
      <c r="E48" s="49"/>
      <c r="F48" s="49"/>
      <c r="G48" s="53" t="str">
        <f t="shared" si="1"/>
        <v xml:space="preserve">, , </v>
      </c>
      <c r="H48" s="51">
        <f t="shared" si="2"/>
        <v>0</v>
      </c>
      <c r="I48" s="48"/>
      <c r="J48" s="51">
        <f t="shared" si="3"/>
        <v>0</v>
      </c>
      <c r="K48" s="51">
        <f t="shared" si="4"/>
        <v>0</v>
      </c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</row>
    <row r="49" spans="1:22">
      <c r="A49" s="52"/>
      <c r="B49" s="52"/>
      <c r="C49" s="52"/>
      <c r="D49" s="49"/>
      <c r="E49" s="49"/>
      <c r="F49" s="49"/>
      <c r="G49" s="53" t="str">
        <f t="shared" si="1"/>
        <v xml:space="preserve">, , </v>
      </c>
      <c r="H49" s="51">
        <f t="shared" si="2"/>
        <v>0</v>
      </c>
      <c r="I49" s="48"/>
      <c r="J49" s="51">
        <f t="shared" si="3"/>
        <v>0</v>
      </c>
      <c r="K49" s="51">
        <f t="shared" si="4"/>
        <v>0</v>
      </c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</row>
    <row r="50" spans="1:22">
      <c r="A50" s="52"/>
      <c r="B50" s="52"/>
      <c r="C50" s="52"/>
      <c r="D50" s="49"/>
      <c r="E50" s="49"/>
      <c r="F50" s="49"/>
      <c r="G50" s="53" t="str">
        <f t="shared" si="1"/>
        <v xml:space="preserve">, , </v>
      </c>
      <c r="H50" s="51">
        <f t="shared" si="2"/>
        <v>0</v>
      </c>
      <c r="I50" s="48"/>
      <c r="J50" s="51">
        <f t="shared" si="3"/>
        <v>0</v>
      </c>
      <c r="K50" s="51">
        <f t="shared" si="4"/>
        <v>0</v>
      </c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</row>
    <row r="51" spans="1:22">
      <c r="A51" s="52"/>
      <c r="B51" s="52"/>
      <c r="C51" s="52"/>
      <c r="D51" s="49"/>
      <c r="E51" s="49"/>
      <c r="F51" s="49"/>
      <c r="G51" s="53" t="str">
        <f t="shared" si="1"/>
        <v xml:space="preserve">, , </v>
      </c>
      <c r="H51" s="51">
        <f t="shared" si="2"/>
        <v>0</v>
      </c>
      <c r="I51" s="48"/>
      <c r="J51" s="51">
        <f t="shared" si="3"/>
        <v>0</v>
      </c>
      <c r="K51" s="51">
        <f t="shared" si="4"/>
        <v>0</v>
      </c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</row>
    <row r="52" spans="1:22">
      <c r="A52" s="52"/>
      <c r="B52" s="52"/>
      <c r="C52" s="52"/>
      <c r="D52" s="49"/>
      <c r="E52" s="49"/>
      <c r="F52" s="49"/>
      <c r="G52" s="53" t="str">
        <f t="shared" si="1"/>
        <v xml:space="preserve">, , </v>
      </c>
      <c r="H52" s="51">
        <f t="shared" si="2"/>
        <v>0</v>
      </c>
      <c r="I52" s="48"/>
      <c r="J52" s="51">
        <f t="shared" si="3"/>
        <v>0</v>
      </c>
      <c r="K52" s="51">
        <f t="shared" si="4"/>
        <v>0</v>
      </c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</row>
    <row r="53" spans="1:22">
      <c r="A53" s="52"/>
      <c r="B53" s="52"/>
      <c r="C53" s="52"/>
      <c r="D53" s="49"/>
      <c r="E53" s="49"/>
      <c r="F53" s="49"/>
      <c r="G53" s="53" t="str">
        <f t="shared" si="1"/>
        <v xml:space="preserve">, , </v>
      </c>
      <c r="H53" s="51">
        <f t="shared" si="2"/>
        <v>0</v>
      </c>
      <c r="I53" s="48"/>
      <c r="J53" s="51">
        <f t="shared" si="3"/>
        <v>0</v>
      </c>
      <c r="K53" s="51">
        <f t="shared" si="4"/>
        <v>0</v>
      </c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</row>
    <row r="54" spans="1:22">
      <c r="A54" s="52"/>
      <c r="B54" s="52"/>
      <c r="C54" s="52"/>
      <c r="D54" s="49"/>
      <c r="E54" s="49"/>
      <c r="F54" s="49"/>
      <c r="G54" s="53" t="str">
        <f t="shared" si="1"/>
        <v xml:space="preserve">, , </v>
      </c>
      <c r="H54" s="51">
        <f t="shared" si="2"/>
        <v>0</v>
      </c>
      <c r="I54" s="48"/>
      <c r="J54" s="51">
        <f t="shared" si="3"/>
        <v>0</v>
      </c>
      <c r="K54" s="51">
        <f t="shared" si="4"/>
        <v>0</v>
      </c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</row>
    <row r="55" spans="1:22">
      <c r="A55" s="52"/>
      <c r="B55" s="52"/>
      <c r="C55" s="52"/>
      <c r="D55" s="49"/>
      <c r="E55" s="49"/>
      <c r="F55" s="49"/>
      <c r="G55" s="53" t="str">
        <f t="shared" si="1"/>
        <v xml:space="preserve">, , </v>
      </c>
      <c r="H55" s="51">
        <f t="shared" si="2"/>
        <v>0</v>
      </c>
      <c r="I55" s="48"/>
      <c r="J55" s="51">
        <f t="shared" si="3"/>
        <v>0</v>
      </c>
      <c r="K55" s="51">
        <f t="shared" si="4"/>
        <v>0</v>
      </c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</row>
    <row r="56" spans="1:22">
      <c r="A56" s="52"/>
      <c r="B56" s="52"/>
      <c r="C56" s="52"/>
      <c r="D56" s="49"/>
      <c r="E56" s="49"/>
      <c r="F56" s="49"/>
      <c r="G56" s="53" t="str">
        <f t="shared" si="1"/>
        <v xml:space="preserve">, , </v>
      </c>
      <c r="H56" s="51">
        <f t="shared" si="2"/>
        <v>0</v>
      </c>
      <c r="I56" s="48"/>
      <c r="J56" s="51">
        <f t="shared" si="3"/>
        <v>0</v>
      </c>
      <c r="K56" s="51">
        <f t="shared" si="4"/>
        <v>0</v>
      </c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</row>
    <row r="57" spans="1:22">
      <c r="A57" s="52"/>
      <c r="B57" s="52"/>
      <c r="C57" s="52"/>
      <c r="D57" s="49"/>
      <c r="E57" s="49"/>
      <c r="F57" s="49"/>
      <c r="G57" s="53" t="str">
        <f t="shared" si="1"/>
        <v xml:space="preserve">, , </v>
      </c>
      <c r="H57" s="51">
        <f t="shared" si="2"/>
        <v>0</v>
      </c>
      <c r="I57" s="48"/>
      <c r="J57" s="51">
        <f t="shared" si="3"/>
        <v>0</v>
      </c>
      <c r="K57" s="51">
        <f t="shared" si="4"/>
        <v>0</v>
      </c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</row>
    <row r="58" spans="1:22">
      <c r="A58" s="52"/>
      <c r="B58" s="52"/>
      <c r="C58" s="52"/>
      <c r="D58" s="49"/>
      <c r="E58" s="49"/>
      <c r="F58" s="49"/>
      <c r="G58" s="53" t="str">
        <f t="shared" si="1"/>
        <v xml:space="preserve">, , </v>
      </c>
      <c r="H58" s="51">
        <f t="shared" si="2"/>
        <v>0</v>
      </c>
      <c r="I58" s="48"/>
      <c r="J58" s="51">
        <f t="shared" si="3"/>
        <v>0</v>
      </c>
      <c r="K58" s="51">
        <f t="shared" si="4"/>
        <v>0</v>
      </c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</row>
    <row r="59" spans="1:22">
      <c r="A59" s="52"/>
      <c r="B59" s="52"/>
      <c r="C59" s="52"/>
      <c r="D59" s="49"/>
      <c r="E59" s="49"/>
      <c r="F59" s="49"/>
      <c r="G59" s="53" t="str">
        <f t="shared" si="1"/>
        <v xml:space="preserve">, , </v>
      </c>
      <c r="H59" s="51">
        <f t="shared" si="2"/>
        <v>0</v>
      </c>
      <c r="I59" s="48"/>
      <c r="J59" s="51">
        <f t="shared" si="3"/>
        <v>0</v>
      </c>
      <c r="K59" s="51">
        <f t="shared" si="4"/>
        <v>0</v>
      </c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</row>
    <row r="60" spans="1:22">
      <c r="A60" s="52"/>
      <c r="B60" s="52"/>
      <c r="C60" s="52"/>
      <c r="D60" s="49"/>
      <c r="E60" s="49"/>
      <c r="F60" s="49"/>
      <c r="G60" s="53" t="str">
        <f t="shared" si="1"/>
        <v xml:space="preserve">, , </v>
      </c>
      <c r="H60" s="51">
        <f t="shared" si="2"/>
        <v>0</v>
      </c>
      <c r="I60" s="48"/>
      <c r="J60" s="51">
        <f t="shared" si="3"/>
        <v>0</v>
      </c>
      <c r="K60" s="51">
        <f t="shared" si="4"/>
        <v>0</v>
      </c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</row>
    <row r="61" spans="1:22">
      <c r="A61" s="52"/>
      <c r="B61" s="52"/>
      <c r="C61" s="52"/>
      <c r="D61" s="49"/>
      <c r="E61" s="49"/>
      <c r="F61" s="49"/>
      <c r="G61" s="53" t="str">
        <f t="shared" si="1"/>
        <v xml:space="preserve">, , </v>
      </c>
      <c r="H61" s="51">
        <f t="shared" si="2"/>
        <v>0</v>
      </c>
      <c r="I61" s="48"/>
      <c r="J61" s="51">
        <f t="shared" si="3"/>
        <v>0</v>
      </c>
      <c r="K61" s="51">
        <f t="shared" si="4"/>
        <v>0</v>
      </c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</row>
    <row r="62" spans="1:22">
      <c r="A62" s="52"/>
      <c r="B62" s="52"/>
      <c r="C62" s="52"/>
      <c r="D62" s="49"/>
      <c r="E62" s="49"/>
      <c r="F62" s="49"/>
      <c r="G62" s="53" t="str">
        <f t="shared" si="1"/>
        <v xml:space="preserve">, , </v>
      </c>
      <c r="H62" s="51">
        <f t="shared" si="2"/>
        <v>0</v>
      </c>
      <c r="I62" s="48"/>
      <c r="J62" s="51">
        <f t="shared" si="3"/>
        <v>0</v>
      </c>
      <c r="K62" s="51">
        <f t="shared" si="4"/>
        <v>0</v>
      </c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</row>
    <row r="63" spans="1:22">
      <c r="A63" s="52"/>
      <c r="B63" s="52"/>
      <c r="C63" s="52"/>
      <c r="D63" s="49"/>
      <c r="E63" s="49"/>
      <c r="F63" s="49"/>
      <c r="G63" s="53" t="str">
        <f t="shared" si="1"/>
        <v xml:space="preserve">, , </v>
      </c>
      <c r="H63" s="51">
        <f t="shared" si="2"/>
        <v>0</v>
      </c>
      <c r="I63" s="48"/>
      <c r="J63" s="51">
        <f t="shared" si="3"/>
        <v>0</v>
      </c>
      <c r="K63" s="51">
        <f t="shared" si="4"/>
        <v>0</v>
      </c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</row>
    <row r="64" spans="1:22">
      <c r="A64" s="52"/>
      <c r="B64" s="52"/>
      <c r="C64" s="52"/>
      <c r="D64" s="49"/>
      <c r="E64" s="49"/>
      <c r="F64" s="49"/>
      <c r="G64" s="53" t="str">
        <f t="shared" si="1"/>
        <v xml:space="preserve">, , </v>
      </c>
      <c r="H64" s="51">
        <f t="shared" si="2"/>
        <v>0</v>
      </c>
      <c r="I64" s="48"/>
      <c r="J64" s="51">
        <f t="shared" si="3"/>
        <v>0</v>
      </c>
      <c r="K64" s="51">
        <f t="shared" si="4"/>
        <v>0</v>
      </c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</row>
    <row r="65" spans="1:22">
      <c r="A65" s="52"/>
      <c r="B65" s="52"/>
      <c r="C65" s="52"/>
      <c r="D65" s="49"/>
      <c r="E65" s="49"/>
      <c r="F65" s="49"/>
      <c r="G65" s="53" t="str">
        <f t="shared" si="1"/>
        <v xml:space="preserve">, , </v>
      </c>
      <c r="H65" s="51">
        <f t="shared" si="2"/>
        <v>0</v>
      </c>
      <c r="I65" s="48"/>
      <c r="J65" s="51">
        <f t="shared" si="3"/>
        <v>0</v>
      </c>
      <c r="K65" s="51">
        <f t="shared" si="4"/>
        <v>0</v>
      </c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</row>
    <row r="66" spans="1:22">
      <c r="A66" s="52"/>
      <c r="B66" s="52"/>
      <c r="C66" s="52"/>
      <c r="D66" s="49"/>
      <c r="E66" s="49"/>
      <c r="F66" s="49"/>
      <c r="G66" s="53" t="str">
        <f t="shared" si="1"/>
        <v xml:space="preserve">, , </v>
      </c>
      <c r="H66" s="51">
        <f t="shared" si="2"/>
        <v>0</v>
      </c>
      <c r="I66" s="48"/>
      <c r="J66" s="51">
        <f t="shared" si="3"/>
        <v>0</v>
      </c>
      <c r="K66" s="51">
        <f t="shared" si="4"/>
        <v>0</v>
      </c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</row>
    <row r="67" spans="1:22">
      <c r="A67" s="52"/>
      <c r="B67" s="52"/>
      <c r="C67" s="52"/>
      <c r="D67" s="49"/>
      <c r="E67" s="49"/>
      <c r="F67" s="49"/>
      <c r="G67" s="53" t="str">
        <f t="shared" si="1"/>
        <v xml:space="preserve">, , </v>
      </c>
      <c r="H67" s="51">
        <f t="shared" si="2"/>
        <v>0</v>
      </c>
      <c r="I67" s="48"/>
      <c r="J67" s="51">
        <f t="shared" si="3"/>
        <v>0</v>
      </c>
      <c r="K67" s="51">
        <f t="shared" si="4"/>
        <v>0</v>
      </c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</row>
    <row r="68" spans="1:22">
      <c r="A68" s="52"/>
      <c r="B68" s="52"/>
      <c r="C68" s="52"/>
      <c r="D68" s="49"/>
      <c r="E68" s="49"/>
      <c r="F68" s="49"/>
      <c r="G68" s="53" t="str">
        <f t="shared" si="1"/>
        <v xml:space="preserve">, , </v>
      </c>
      <c r="H68" s="51">
        <f t="shared" si="2"/>
        <v>0</v>
      </c>
      <c r="I68" s="48"/>
      <c r="J68" s="51">
        <f t="shared" si="3"/>
        <v>0</v>
      </c>
      <c r="K68" s="51">
        <f t="shared" si="4"/>
        <v>0</v>
      </c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</row>
    <row r="69" spans="1:22">
      <c r="A69" s="52"/>
      <c r="B69" s="52"/>
      <c r="C69" s="52"/>
      <c r="D69" s="49"/>
      <c r="E69" s="49"/>
      <c r="F69" s="49"/>
      <c r="G69" s="53" t="str">
        <f t="shared" si="1"/>
        <v xml:space="preserve">, , </v>
      </c>
      <c r="H69" s="51">
        <f t="shared" si="2"/>
        <v>0</v>
      </c>
      <c r="I69" s="48"/>
      <c r="J69" s="51">
        <f t="shared" si="3"/>
        <v>0</v>
      </c>
      <c r="K69" s="51">
        <f t="shared" si="4"/>
        <v>0</v>
      </c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</row>
    <row r="70" spans="1:22">
      <c r="A70" s="52"/>
      <c r="B70" s="52"/>
      <c r="C70" s="52"/>
      <c r="D70" s="49"/>
      <c r="E70" s="49"/>
      <c r="F70" s="49"/>
      <c r="G70" s="53" t="str">
        <f t="shared" si="1"/>
        <v xml:space="preserve">, , </v>
      </c>
      <c r="H70" s="51">
        <f t="shared" si="2"/>
        <v>0</v>
      </c>
      <c r="I70" s="48"/>
      <c r="J70" s="51">
        <f t="shared" si="3"/>
        <v>0</v>
      </c>
      <c r="K70" s="51">
        <f t="shared" si="4"/>
        <v>0</v>
      </c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</row>
    <row r="71" spans="1:22">
      <c r="A71" s="52"/>
      <c r="B71" s="52"/>
      <c r="C71" s="52"/>
      <c r="D71" s="49"/>
      <c r="E71" s="49"/>
      <c r="F71" s="49"/>
      <c r="G71" s="53" t="str">
        <f t="shared" si="1"/>
        <v xml:space="preserve">, , </v>
      </c>
      <c r="H71" s="51">
        <f t="shared" si="2"/>
        <v>0</v>
      </c>
      <c r="I71" s="48"/>
      <c r="J71" s="51">
        <f t="shared" si="3"/>
        <v>0</v>
      </c>
      <c r="K71" s="51">
        <f t="shared" si="4"/>
        <v>0</v>
      </c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</row>
    <row r="72" spans="1:22">
      <c r="A72" s="52"/>
      <c r="B72" s="52"/>
      <c r="C72" s="52"/>
      <c r="D72" s="49"/>
      <c r="E72" s="49"/>
      <c r="F72" s="49"/>
      <c r="G72" s="53" t="str">
        <f t="shared" si="1"/>
        <v xml:space="preserve">, , </v>
      </c>
      <c r="H72" s="51">
        <f t="shared" si="2"/>
        <v>0</v>
      </c>
      <c r="I72" s="48"/>
      <c r="J72" s="51">
        <f t="shared" si="3"/>
        <v>0</v>
      </c>
      <c r="K72" s="51">
        <f t="shared" si="4"/>
        <v>0</v>
      </c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</row>
    <row r="73" spans="1:22">
      <c r="A73" s="52"/>
      <c r="B73" s="52"/>
      <c r="C73" s="52"/>
      <c r="D73" s="49"/>
      <c r="E73" s="49"/>
      <c r="F73" s="49"/>
      <c r="G73" s="53" t="str">
        <f t="shared" si="1"/>
        <v xml:space="preserve">, , </v>
      </c>
      <c r="H73" s="51">
        <f t="shared" si="2"/>
        <v>0</v>
      </c>
      <c r="I73" s="48"/>
      <c r="J73" s="51">
        <f t="shared" si="3"/>
        <v>0</v>
      </c>
      <c r="K73" s="51">
        <f t="shared" si="4"/>
        <v>0</v>
      </c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</row>
    <row r="74" spans="1:22">
      <c r="A74" s="52"/>
      <c r="B74" s="52"/>
      <c r="C74" s="52"/>
      <c r="D74" s="49"/>
      <c r="E74" s="49"/>
      <c r="F74" s="49"/>
      <c r="G74" s="53" t="str">
        <f t="shared" si="1"/>
        <v xml:space="preserve">, , </v>
      </c>
      <c r="H74" s="51">
        <f t="shared" si="2"/>
        <v>0</v>
      </c>
      <c r="I74" s="48"/>
      <c r="J74" s="51">
        <f t="shared" si="3"/>
        <v>0</v>
      </c>
      <c r="K74" s="51">
        <f t="shared" si="4"/>
        <v>0</v>
      </c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</row>
    <row r="75" spans="1:22">
      <c r="A75" s="52"/>
      <c r="B75" s="52"/>
      <c r="C75" s="52"/>
      <c r="D75" s="49"/>
      <c r="E75" s="49"/>
      <c r="F75" s="49"/>
      <c r="G75" s="53" t="str">
        <f t="shared" si="1"/>
        <v xml:space="preserve">, , </v>
      </c>
      <c r="H75" s="51">
        <f t="shared" si="2"/>
        <v>0</v>
      </c>
      <c r="I75" s="48"/>
      <c r="J75" s="51">
        <f t="shared" si="3"/>
        <v>0</v>
      </c>
      <c r="K75" s="51">
        <f t="shared" si="4"/>
        <v>0</v>
      </c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</row>
    <row r="76" spans="1:22">
      <c r="A76" s="52"/>
      <c r="B76" s="52"/>
      <c r="C76" s="52"/>
      <c r="D76" s="49"/>
      <c r="E76" s="49"/>
      <c r="F76" s="49"/>
      <c r="G76" s="53" t="str">
        <f t="shared" si="1"/>
        <v xml:space="preserve">, , </v>
      </c>
      <c r="H76" s="51">
        <f t="shared" si="2"/>
        <v>0</v>
      </c>
      <c r="I76" s="48"/>
      <c r="J76" s="51">
        <f t="shared" si="3"/>
        <v>0</v>
      </c>
      <c r="K76" s="51">
        <f t="shared" si="4"/>
        <v>0</v>
      </c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</row>
    <row r="77" spans="1:22">
      <c r="A77" s="52"/>
      <c r="B77" s="52"/>
      <c r="C77" s="52"/>
      <c r="D77" s="49"/>
      <c r="E77" s="49"/>
      <c r="F77" s="49"/>
      <c r="G77" s="53" t="str">
        <f t="shared" ref="G77:G140" si="8">D77&amp;", "&amp;E77&amp;", "&amp;F77</f>
        <v xml:space="preserve">, , </v>
      </c>
      <c r="H77" s="51">
        <f t="shared" ref="H77:H140" si="9">SUM(I77:K77)</f>
        <v>0</v>
      </c>
      <c r="I77" s="48"/>
      <c r="J77" s="51">
        <f t="shared" ref="J77:J140" si="10">SUM(L77:P77)</f>
        <v>0</v>
      </c>
      <c r="K77" s="51">
        <f t="shared" ref="K77:K140" si="11">SUM(Q77:U77)</f>
        <v>0</v>
      </c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</row>
    <row r="78" spans="1:22">
      <c r="A78" s="52"/>
      <c r="B78" s="52"/>
      <c r="C78" s="52"/>
      <c r="D78" s="49"/>
      <c r="E78" s="49"/>
      <c r="F78" s="49"/>
      <c r="G78" s="53" t="str">
        <f t="shared" si="8"/>
        <v xml:space="preserve">, , </v>
      </c>
      <c r="H78" s="51">
        <f t="shared" si="9"/>
        <v>0</v>
      </c>
      <c r="I78" s="48"/>
      <c r="J78" s="51">
        <f t="shared" si="10"/>
        <v>0</v>
      </c>
      <c r="K78" s="51">
        <f t="shared" si="11"/>
        <v>0</v>
      </c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</row>
    <row r="79" spans="1:22">
      <c r="A79" s="52"/>
      <c r="B79" s="52"/>
      <c r="C79" s="52"/>
      <c r="D79" s="49"/>
      <c r="E79" s="49"/>
      <c r="F79" s="49"/>
      <c r="G79" s="53" t="str">
        <f t="shared" si="8"/>
        <v xml:space="preserve">, , </v>
      </c>
      <c r="H79" s="51">
        <f t="shared" si="9"/>
        <v>0</v>
      </c>
      <c r="I79" s="48"/>
      <c r="J79" s="51">
        <f t="shared" si="10"/>
        <v>0</v>
      </c>
      <c r="K79" s="51">
        <f t="shared" si="11"/>
        <v>0</v>
      </c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</row>
    <row r="80" spans="1:22">
      <c r="A80" s="52"/>
      <c r="B80" s="52"/>
      <c r="C80" s="52"/>
      <c r="D80" s="49"/>
      <c r="E80" s="49"/>
      <c r="F80" s="49"/>
      <c r="G80" s="53" t="str">
        <f t="shared" si="8"/>
        <v xml:space="preserve">, , </v>
      </c>
      <c r="H80" s="51">
        <f t="shared" si="9"/>
        <v>0</v>
      </c>
      <c r="I80" s="48"/>
      <c r="J80" s="51">
        <f t="shared" si="10"/>
        <v>0</v>
      </c>
      <c r="K80" s="51">
        <f t="shared" si="11"/>
        <v>0</v>
      </c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</row>
    <row r="81" spans="1:22">
      <c r="A81" s="52"/>
      <c r="B81" s="52"/>
      <c r="C81" s="52"/>
      <c r="D81" s="49"/>
      <c r="E81" s="49"/>
      <c r="F81" s="49"/>
      <c r="G81" s="53" t="str">
        <f t="shared" si="8"/>
        <v xml:space="preserve">, , </v>
      </c>
      <c r="H81" s="51">
        <f t="shared" si="9"/>
        <v>0</v>
      </c>
      <c r="I81" s="48"/>
      <c r="J81" s="51">
        <f t="shared" si="10"/>
        <v>0</v>
      </c>
      <c r="K81" s="51">
        <f t="shared" si="11"/>
        <v>0</v>
      </c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</row>
    <row r="82" spans="1:22">
      <c r="A82" s="52"/>
      <c r="B82" s="52"/>
      <c r="C82" s="52"/>
      <c r="D82" s="49"/>
      <c r="E82" s="49"/>
      <c r="F82" s="49"/>
      <c r="G82" s="53" t="str">
        <f t="shared" si="8"/>
        <v xml:space="preserve">, , </v>
      </c>
      <c r="H82" s="51">
        <f t="shared" si="9"/>
        <v>0</v>
      </c>
      <c r="I82" s="48"/>
      <c r="J82" s="51">
        <f t="shared" si="10"/>
        <v>0</v>
      </c>
      <c r="K82" s="51">
        <f t="shared" si="11"/>
        <v>0</v>
      </c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</row>
    <row r="83" spans="1:22">
      <c r="A83" s="52"/>
      <c r="B83" s="52"/>
      <c r="C83" s="52"/>
      <c r="D83" s="49"/>
      <c r="E83" s="49"/>
      <c r="F83" s="49"/>
      <c r="G83" s="53" t="str">
        <f t="shared" si="8"/>
        <v xml:space="preserve">, , </v>
      </c>
      <c r="H83" s="51">
        <f t="shared" si="9"/>
        <v>0</v>
      </c>
      <c r="I83" s="48"/>
      <c r="J83" s="51">
        <f t="shared" si="10"/>
        <v>0</v>
      </c>
      <c r="K83" s="51">
        <f t="shared" si="11"/>
        <v>0</v>
      </c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</row>
    <row r="84" spans="1:22">
      <c r="A84" s="52"/>
      <c r="B84" s="52"/>
      <c r="C84" s="52"/>
      <c r="D84" s="49"/>
      <c r="E84" s="49"/>
      <c r="F84" s="49"/>
      <c r="G84" s="53" t="str">
        <f t="shared" si="8"/>
        <v xml:space="preserve">, , </v>
      </c>
      <c r="H84" s="51">
        <f t="shared" si="9"/>
        <v>0</v>
      </c>
      <c r="I84" s="48"/>
      <c r="J84" s="51">
        <f t="shared" si="10"/>
        <v>0</v>
      </c>
      <c r="K84" s="51">
        <f t="shared" si="11"/>
        <v>0</v>
      </c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</row>
    <row r="85" spans="1:22">
      <c r="A85" s="52"/>
      <c r="B85" s="52"/>
      <c r="C85" s="52"/>
      <c r="D85" s="49"/>
      <c r="E85" s="49"/>
      <c r="F85" s="49"/>
      <c r="G85" s="53" t="str">
        <f t="shared" si="8"/>
        <v xml:space="preserve">, , </v>
      </c>
      <c r="H85" s="51">
        <f t="shared" si="9"/>
        <v>0</v>
      </c>
      <c r="I85" s="48"/>
      <c r="J85" s="51">
        <f t="shared" si="10"/>
        <v>0</v>
      </c>
      <c r="K85" s="51">
        <f t="shared" si="11"/>
        <v>0</v>
      </c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</row>
    <row r="86" spans="1:22">
      <c r="A86" s="52"/>
      <c r="B86" s="52"/>
      <c r="C86" s="52"/>
      <c r="D86" s="49"/>
      <c r="E86" s="49"/>
      <c r="F86" s="49"/>
      <c r="G86" s="53" t="str">
        <f t="shared" si="8"/>
        <v xml:space="preserve">, , </v>
      </c>
      <c r="H86" s="51">
        <f t="shared" si="9"/>
        <v>0</v>
      </c>
      <c r="I86" s="48"/>
      <c r="J86" s="51">
        <f t="shared" si="10"/>
        <v>0</v>
      </c>
      <c r="K86" s="51">
        <f t="shared" si="11"/>
        <v>0</v>
      </c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</row>
    <row r="87" spans="1:22">
      <c r="A87" s="52"/>
      <c r="B87" s="52"/>
      <c r="C87" s="52"/>
      <c r="D87" s="49"/>
      <c r="E87" s="49"/>
      <c r="F87" s="49"/>
      <c r="G87" s="53" t="str">
        <f t="shared" si="8"/>
        <v xml:space="preserve">, , </v>
      </c>
      <c r="H87" s="51">
        <f t="shared" si="9"/>
        <v>0</v>
      </c>
      <c r="I87" s="48"/>
      <c r="J87" s="51">
        <f t="shared" si="10"/>
        <v>0</v>
      </c>
      <c r="K87" s="51">
        <f t="shared" si="11"/>
        <v>0</v>
      </c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</row>
    <row r="88" spans="1:22">
      <c r="A88" s="52"/>
      <c r="B88" s="52"/>
      <c r="C88" s="52"/>
      <c r="D88" s="49"/>
      <c r="E88" s="49"/>
      <c r="F88" s="49"/>
      <c r="G88" s="53" t="str">
        <f t="shared" si="8"/>
        <v xml:space="preserve">, , </v>
      </c>
      <c r="H88" s="51">
        <f t="shared" si="9"/>
        <v>0</v>
      </c>
      <c r="I88" s="48"/>
      <c r="J88" s="51">
        <f t="shared" si="10"/>
        <v>0</v>
      </c>
      <c r="K88" s="51">
        <f t="shared" si="11"/>
        <v>0</v>
      </c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</row>
    <row r="89" spans="1:22">
      <c r="A89" s="52"/>
      <c r="B89" s="52"/>
      <c r="C89" s="52"/>
      <c r="D89" s="49"/>
      <c r="E89" s="49"/>
      <c r="F89" s="49"/>
      <c r="G89" s="53" t="str">
        <f t="shared" si="8"/>
        <v xml:space="preserve">, , </v>
      </c>
      <c r="H89" s="51">
        <f t="shared" si="9"/>
        <v>0</v>
      </c>
      <c r="I89" s="48"/>
      <c r="J89" s="51">
        <f t="shared" si="10"/>
        <v>0</v>
      </c>
      <c r="K89" s="51">
        <f t="shared" si="11"/>
        <v>0</v>
      </c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</row>
    <row r="90" spans="1:22">
      <c r="A90" s="52"/>
      <c r="B90" s="52"/>
      <c r="C90" s="52"/>
      <c r="D90" s="49"/>
      <c r="E90" s="49"/>
      <c r="F90" s="49"/>
      <c r="G90" s="53" t="str">
        <f t="shared" si="8"/>
        <v xml:space="preserve">, , </v>
      </c>
      <c r="H90" s="51">
        <f t="shared" si="9"/>
        <v>0</v>
      </c>
      <c r="I90" s="48"/>
      <c r="J90" s="51">
        <f t="shared" si="10"/>
        <v>0</v>
      </c>
      <c r="K90" s="51">
        <f t="shared" si="11"/>
        <v>0</v>
      </c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</row>
    <row r="91" spans="1:22">
      <c r="A91" s="52"/>
      <c r="B91" s="52"/>
      <c r="C91" s="52"/>
      <c r="D91" s="49"/>
      <c r="E91" s="49"/>
      <c r="F91" s="49"/>
      <c r="G91" s="53" t="str">
        <f t="shared" si="8"/>
        <v xml:space="preserve">, , </v>
      </c>
      <c r="H91" s="51">
        <f t="shared" si="9"/>
        <v>0</v>
      </c>
      <c r="I91" s="48"/>
      <c r="J91" s="51">
        <f t="shared" si="10"/>
        <v>0</v>
      </c>
      <c r="K91" s="51">
        <f t="shared" si="11"/>
        <v>0</v>
      </c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</row>
    <row r="92" spans="1:22">
      <c r="A92" s="52"/>
      <c r="B92" s="52"/>
      <c r="C92" s="52"/>
      <c r="D92" s="49"/>
      <c r="E92" s="49"/>
      <c r="F92" s="49"/>
      <c r="G92" s="53" t="str">
        <f t="shared" si="8"/>
        <v xml:space="preserve">, , </v>
      </c>
      <c r="H92" s="51">
        <f t="shared" si="9"/>
        <v>0</v>
      </c>
      <c r="I92" s="48"/>
      <c r="J92" s="51">
        <f t="shared" si="10"/>
        <v>0</v>
      </c>
      <c r="K92" s="51">
        <f t="shared" si="11"/>
        <v>0</v>
      </c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</row>
    <row r="93" spans="1:22">
      <c r="A93" s="52"/>
      <c r="B93" s="52"/>
      <c r="C93" s="52"/>
      <c r="D93" s="49"/>
      <c r="E93" s="49"/>
      <c r="F93" s="49"/>
      <c r="G93" s="53" t="str">
        <f t="shared" si="8"/>
        <v xml:space="preserve">, , </v>
      </c>
      <c r="H93" s="51">
        <f t="shared" si="9"/>
        <v>0</v>
      </c>
      <c r="I93" s="48"/>
      <c r="J93" s="51">
        <f t="shared" si="10"/>
        <v>0</v>
      </c>
      <c r="K93" s="51">
        <f t="shared" si="11"/>
        <v>0</v>
      </c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</row>
    <row r="94" spans="1:22">
      <c r="A94" s="52"/>
      <c r="B94" s="52"/>
      <c r="C94" s="52"/>
      <c r="D94" s="49"/>
      <c r="E94" s="49"/>
      <c r="F94" s="49"/>
      <c r="G94" s="53" t="str">
        <f t="shared" si="8"/>
        <v xml:space="preserve">, , </v>
      </c>
      <c r="H94" s="51">
        <f t="shared" si="9"/>
        <v>0</v>
      </c>
      <c r="I94" s="48"/>
      <c r="J94" s="51">
        <f t="shared" si="10"/>
        <v>0</v>
      </c>
      <c r="K94" s="51">
        <f t="shared" si="11"/>
        <v>0</v>
      </c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</row>
    <row r="95" spans="1:22">
      <c r="A95" s="52"/>
      <c r="B95" s="52"/>
      <c r="C95" s="52"/>
      <c r="D95" s="49"/>
      <c r="E95" s="49"/>
      <c r="F95" s="49"/>
      <c r="G95" s="53" t="str">
        <f t="shared" si="8"/>
        <v xml:space="preserve">, , </v>
      </c>
      <c r="H95" s="51">
        <f t="shared" si="9"/>
        <v>0</v>
      </c>
      <c r="I95" s="48"/>
      <c r="J95" s="51">
        <f t="shared" si="10"/>
        <v>0</v>
      </c>
      <c r="K95" s="51">
        <f t="shared" si="11"/>
        <v>0</v>
      </c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</row>
    <row r="96" spans="1:22">
      <c r="A96" s="52"/>
      <c r="B96" s="52"/>
      <c r="C96" s="52"/>
      <c r="D96" s="49"/>
      <c r="E96" s="49"/>
      <c r="F96" s="49"/>
      <c r="G96" s="53" t="str">
        <f t="shared" si="8"/>
        <v xml:space="preserve">, , </v>
      </c>
      <c r="H96" s="51">
        <f t="shared" si="9"/>
        <v>0</v>
      </c>
      <c r="I96" s="48"/>
      <c r="J96" s="51">
        <f t="shared" si="10"/>
        <v>0</v>
      </c>
      <c r="K96" s="51">
        <f t="shared" si="11"/>
        <v>0</v>
      </c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</row>
    <row r="97" spans="1:22">
      <c r="A97" s="52"/>
      <c r="B97" s="52"/>
      <c r="C97" s="52"/>
      <c r="D97" s="49"/>
      <c r="E97" s="49"/>
      <c r="F97" s="49"/>
      <c r="G97" s="53" t="str">
        <f t="shared" si="8"/>
        <v xml:space="preserve">, , </v>
      </c>
      <c r="H97" s="51">
        <f t="shared" si="9"/>
        <v>0</v>
      </c>
      <c r="I97" s="48"/>
      <c r="J97" s="51">
        <f t="shared" si="10"/>
        <v>0</v>
      </c>
      <c r="K97" s="51">
        <f t="shared" si="11"/>
        <v>0</v>
      </c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</row>
    <row r="98" spans="1:22">
      <c r="A98" s="52"/>
      <c r="B98" s="52"/>
      <c r="C98" s="52"/>
      <c r="D98" s="49"/>
      <c r="E98" s="49"/>
      <c r="F98" s="49"/>
      <c r="G98" s="53" t="str">
        <f t="shared" si="8"/>
        <v xml:space="preserve">, , </v>
      </c>
      <c r="H98" s="51">
        <f t="shared" si="9"/>
        <v>0</v>
      </c>
      <c r="I98" s="48"/>
      <c r="J98" s="51">
        <f t="shared" si="10"/>
        <v>0</v>
      </c>
      <c r="K98" s="51">
        <f t="shared" si="11"/>
        <v>0</v>
      </c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</row>
    <row r="99" spans="1:22">
      <c r="A99" s="52"/>
      <c r="B99" s="52"/>
      <c r="C99" s="52"/>
      <c r="D99" s="49"/>
      <c r="E99" s="49"/>
      <c r="F99" s="49"/>
      <c r="G99" s="53" t="str">
        <f t="shared" si="8"/>
        <v xml:space="preserve">, , </v>
      </c>
      <c r="H99" s="51">
        <f t="shared" si="9"/>
        <v>0</v>
      </c>
      <c r="I99" s="48"/>
      <c r="J99" s="51">
        <f t="shared" si="10"/>
        <v>0</v>
      </c>
      <c r="K99" s="51">
        <f t="shared" si="11"/>
        <v>0</v>
      </c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</row>
    <row r="100" spans="1:22">
      <c r="A100" s="52"/>
      <c r="B100" s="52"/>
      <c r="C100" s="52"/>
      <c r="D100" s="49"/>
      <c r="E100" s="49"/>
      <c r="F100" s="49"/>
      <c r="G100" s="53" t="str">
        <f t="shared" si="8"/>
        <v xml:space="preserve">, , </v>
      </c>
      <c r="H100" s="51">
        <f t="shared" si="9"/>
        <v>0</v>
      </c>
      <c r="I100" s="48"/>
      <c r="J100" s="51">
        <f t="shared" si="10"/>
        <v>0</v>
      </c>
      <c r="K100" s="51">
        <f t="shared" si="11"/>
        <v>0</v>
      </c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</row>
    <row r="101" spans="1:22">
      <c r="A101" s="52"/>
      <c r="B101" s="52"/>
      <c r="C101" s="52"/>
      <c r="D101" s="49"/>
      <c r="E101" s="49"/>
      <c r="F101" s="49"/>
      <c r="G101" s="53" t="str">
        <f t="shared" si="8"/>
        <v xml:space="preserve">, , </v>
      </c>
      <c r="H101" s="51">
        <f t="shared" si="9"/>
        <v>0</v>
      </c>
      <c r="I101" s="48"/>
      <c r="J101" s="51">
        <f t="shared" si="10"/>
        <v>0</v>
      </c>
      <c r="K101" s="51">
        <f t="shared" si="11"/>
        <v>0</v>
      </c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</row>
    <row r="102" spans="1:22">
      <c r="A102" s="52"/>
      <c r="B102" s="52"/>
      <c r="C102" s="52"/>
      <c r="D102" s="49"/>
      <c r="E102" s="49"/>
      <c r="F102" s="49"/>
      <c r="G102" s="53" t="str">
        <f t="shared" si="8"/>
        <v xml:space="preserve">, , </v>
      </c>
      <c r="H102" s="51">
        <f t="shared" si="9"/>
        <v>0</v>
      </c>
      <c r="I102" s="48"/>
      <c r="J102" s="51">
        <f t="shared" si="10"/>
        <v>0</v>
      </c>
      <c r="K102" s="51">
        <f t="shared" si="11"/>
        <v>0</v>
      </c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</row>
    <row r="103" spans="1:22">
      <c r="A103" s="52"/>
      <c r="B103" s="52"/>
      <c r="C103" s="52"/>
      <c r="D103" s="49"/>
      <c r="E103" s="49"/>
      <c r="F103" s="49"/>
      <c r="G103" s="53" t="str">
        <f t="shared" si="8"/>
        <v xml:space="preserve">, , </v>
      </c>
      <c r="H103" s="51">
        <f t="shared" si="9"/>
        <v>0</v>
      </c>
      <c r="I103" s="48"/>
      <c r="J103" s="51">
        <f t="shared" si="10"/>
        <v>0</v>
      </c>
      <c r="K103" s="51">
        <f t="shared" si="11"/>
        <v>0</v>
      </c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</row>
    <row r="104" spans="1:22">
      <c r="A104" s="52"/>
      <c r="B104" s="52"/>
      <c r="C104" s="52"/>
      <c r="D104" s="49"/>
      <c r="E104" s="49"/>
      <c r="F104" s="49"/>
      <c r="G104" s="53" t="str">
        <f t="shared" si="8"/>
        <v xml:space="preserve">, , </v>
      </c>
      <c r="H104" s="51">
        <f t="shared" si="9"/>
        <v>0</v>
      </c>
      <c r="I104" s="48"/>
      <c r="J104" s="51">
        <f t="shared" si="10"/>
        <v>0</v>
      </c>
      <c r="K104" s="51">
        <f t="shared" si="11"/>
        <v>0</v>
      </c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</row>
    <row r="105" spans="1:22">
      <c r="A105" s="52"/>
      <c r="B105" s="52"/>
      <c r="C105" s="52"/>
      <c r="D105" s="49"/>
      <c r="E105" s="49"/>
      <c r="F105" s="49"/>
      <c r="G105" s="53" t="str">
        <f t="shared" si="8"/>
        <v xml:space="preserve">, , </v>
      </c>
      <c r="H105" s="51">
        <f t="shared" si="9"/>
        <v>0</v>
      </c>
      <c r="I105" s="48"/>
      <c r="J105" s="51">
        <f t="shared" si="10"/>
        <v>0</v>
      </c>
      <c r="K105" s="51">
        <f t="shared" si="11"/>
        <v>0</v>
      </c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</row>
    <row r="106" spans="1:22">
      <c r="A106" s="52"/>
      <c r="B106" s="52"/>
      <c r="C106" s="52"/>
      <c r="D106" s="49"/>
      <c r="E106" s="49"/>
      <c r="F106" s="49"/>
      <c r="G106" s="53" t="str">
        <f t="shared" si="8"/>
        <v xml:space="preserve">, , </v>
      </c>
      <c r="H106" s="51">
        <f t="shared" si="9"/>
        <v>0</v>
      </c>
      <c r="I106" s="48"/>
      <c r="J106" s="51">
        <f t="shared" si="10"/>
        <v>0</v>
      </c>
      <c r="K106" s="51">
        <f t="shared" si="11"/>
        <v>0</v>
      </c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</row>
    <row r="107" spans="1:22">
      <c r="A107" s="52"/>
      <c r="B107" s="52"/>
      <c r="C107" s="52"/>
      <c r="D107" s="49"/>
      <c r="E107" s="49"/>
      <c r="F107" s="49"/>
      <c r="G107" s="53" t="str">
        <f t="shared" si="8"/>
        <v xml:space="preserve">, , </v>
      </c>
      <c r="H107" s="51">
        <f t="shared" si="9"/>
        <v>0</v>
      </c>
      <c r="I107" s="48"/>
      <c r="J107" s="51">
        <f t="shared" si="10"/>
        <v>0</v>
      </c>
      <c r="K107" s="51">
        <f t="shared" si="11"/>
        <v>0</v>
      </c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</row>
    <row r="108" spans="1:22">
      <c r="A108" s="52"/>
      <c r="B108" s="52"/>
      <c r="C108" s="52"/>
      <c r="D108" s="49"/>
      <c r="E108" s="49"/>
      <c r="F108" s="49"/>
      <c r="G108" s="53" t="str">
        <f t="shared" si="8"/>
        <v xml:space="preserve">, , </v>
      </c>
      <c r="H108" s="51">
        <f t="shared" si="9"/>
        <v>0</v>
      </c>
      <c r="I108" s="48"/>
      <c r="J108" s="51">
        <f t="shared" si="10"/>
        <v>0</v>
      </c>
      <c r="K108" s="51">
        <f t="shared" si="11"/>
        <v>0</v>
      </c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</row>
    <row r="109" spans="1:22">
      <c r="A109" s="52"/>
      <c r="B109" s="52"/>
      <c r="C109" s="52"/>
      <c r="D109" s="49"/>
      <c r="E109" s="49"/>
      <c r="F109" s="49"/>
      <c r="G109" s="53" t="str">
        <f t="shared" si="8"/>
        <v xml:space="preserve">, , </v>
      </c>
      <c r="H109" s="51">
        <f t="shared" si="9"/>
        <v>0</v>
      </c>
      <c r="I109" s="48"/>
      <c r="J109" s="51">
        <f t="shared" si="10"/>
        <v>0</v>
      </c>
      <c r="K109" s="51">
        <f t="shared" si="11"/>
        <v>0</v>
      </c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</row>
    <row r="110" spans="1:22">
      <c r="A110" s="52"/>
      <c r="B110" s="52"/>
      <c r="C110" s="52"/>
      <c r="D110" s="49"/>
      <c r="E110" s="49"/>
      <c r="F110" s="49"/>
      <c r="G110" s="53" t="str">
        <f t="shared" si="8"/>
        <v xml:space="preserve">, , </v>
      </c>
      <c r="H110" s="51">
        <f t="shared" si="9"/>
        <v>0</v>
      </c>
      <c r="I110" s="48"/>
      <c r="J110" s="51">
        <f t="shared" si="10"/>
        <v>0</v>
      </c>
      <c r="K110" s="51">
        <f t="shared" si="11"/>
        <v>0</v>
      </c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</row>
    <row r="111" spans="1:22">
      <c r="A111" s="52"/>
      <c r="B111" s="52"/>
      <c r="C111" s="52"/>
      <c r="D111" s="49"/>
      <c r="E111" s="49"/>
      <c r="F111" s="49"/>
      <c r="G111" s="53" t="str">
        <f t="shared" si="8"/>
        <v xml:space="preserve">, , </v>
      </c>
      <c r="H111" s="51">
        <f t="shared" si="9"/>
        <v>0</v>
      </c>
      <c r="I111" s="48"/>
      <c r="J111" s="51">
        <f t="shared" si="10"/>
        <v>0</v>
      </c>
      <c r="K111" s="51">
        <f t="shared" si="11"/>
        <v>0</v>
      </c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</row>
    <row r="112" spans="1:22">
      <c r="A112" s="52"/>
      <c r="B112" s="52"/>
      <c r="C112" s="52"/>
      <c r="D112" s="49"/>
      <c r="E112" s="49"/>
      <c r="F112" s="49"/>
      <c r="G112" s="53" t="str">
        <f t="shared" si="8"/>
        <v xml:space="preserve">, , </v>
      </c>
      <c r="H112" s="51">
        <f t="shared" si="9"/>
        <v>0</v>
      </c>
      <c r="I112" s="48"/>
      <c r="J112" s="51">
        <f t="shared" si="10"/>
        <v>0</v>
      </c>
      <c r="K112" s="51">
        <f t="shared" si="11"/>
        <v>0</v>
      </c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</row>
    <row r="113" spans="1:22">
      <c r="A113" s="52"/>
      <c r="B113" s="52"/>
      <c r="C113" s="52"/>
      <c r="D113" s="49"/>
      <c r="E113" s="49"/>
      <c r="F113" s="49"/>
      <c r="G113" s="53" t="str">
        <f t="shared" si="8"/>
        <v xml:space="preserve">, , </v>
      </c>
      <c r="H113" s="51">
        <f t="shared" si="9"/>
        <v>0</v>
      </c>
      <c r="I113" s="48"/>
      <c r="J113" s="51">
        <f t="shared" si="10"/>
        <v>0</v>
      </c>
      <c r="K113" s="51">
        <f t="shared" si="11"/>
        <v>0</v>
      </c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</row>
    <row r="114" spans="1:22">
      <c r="A114" s="52"/>
      <c r="B114" s="52"/>
      <c r="C114" s="52"/>
      <c r="D114" s="49"/>
      <c r="E114" s="49"/>
      <c r="F114" s="49"/>
      <c r="G114" s="53" t="str">
        <f t="shared" si="8"/>
        <v xml:space="preserve">, , </v>
      </c>
      <c r="H114" s="51">
        <f t="shared" si="9"/>
        <v>0</v>
      </c>
      <c r="I114" s="48"/>
      <c r="J114" s="51">
        <f t="shared" si="10"/>
        <v>0</v>
      </c>
      <c r="K114" s="51">
        <f t="shared" si="11"/>
        <v>0</v>
      </c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</row>
    <row r="115" spans="1:22">
      <c r="A115" s="52"/>
      <c r="B115" s="52"/>
      <c r="C115" s="52"/>
      <c r="D115" s="49"/>
      <c r="E115" s="49"/>
      <c r="F115" s="49"/>
      <c r="G115" s="53" t="str">
        <f t="shared" si="8"/>
        <v xml:space="preserve">, , </v>
      </c>
      <c r="H115" s="51">
        <f t="shared" si="9"/>
        <v>0</v>
      </c>
      <c r="I115" s="48"/>
      <c r="J115" s="51">
        <f t="shared" si="10"/>
        <v>0</v>
      </c>
      <c r="K115" s="51">
        <f t="shared" si="11"/>
        <v>0</v>
      </c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</row>
    <row r="116" spans="1:22">
      <c r="A116" s="52"/>
      <c r="B116" s="52"/>
      <c r="C116" s="52"/>
      <c r="D116" s="49"/>
      <c r="E116" s="49"/>
      <c r="F116" s="49"/>
      <c r="G116" s="53" t="str">
        <f t="shared" si="8"/>
        <v xml:space="preserve">, , </v>
      </c>
      <c r="H116" s="51">
        <f t="shared" si="9"/>
        <v>0</v>
      </c>
      <c r="I116" s="48"/>
      <c r="J116" s="51">
        <f t="shared" si="10"/>
        <v>0</v>
      </c>
      <c r="K116" s="51">
        <f t="shared" si="11"/>
        <v>0</v>
      </c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</row>
    <row r="117" spans="1:22">
      <c r="A117" s="52"/>
      <c r="B117" s="52"/>
      <c r="C117" s="52"/>
      <c r="D117" s="49"/>
      <c r="E117" s="49"/>
      <c r="F117" s="49"/>
      <c r="G117" s="53" t="str">
        <f t="shared" si="8"/>
        <v xml:space="preserve">, , </v>
      </c>
      <c r="H117" s="51">
        <f t="shared" si="9"/>
        <v>0</v>
      </c>
      <c r="I117" s="48"/>
      <c r="J117" s="51">
        <f t="shared" si="10"/>
        <v>0</v>
      </c>
      <c r="K117" s="51">
        <f t="shared" si="11"/>
        <v>0</v>
      </c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</row>
    <row r="118" spans="1:22">
      <c r="A118" s="52"/>
      <c r="B118" s="52"/>
      <c r="C118" s="52"/>
      <c r="D118" s="49"/>
      <c r="E118" s="49"/>
      <c r="F118" s="49"/>
      <c r="G118" s="53" t="str">
        <f t="shared" si="8"/>
        <v xml:space="preserve">, , </v>
      </c>
      <c r="H118" s="51">
        <f t="shared" si="9"/>
        <v>0</v>
      </c>
      <c r="I118" s="48"/>
      <c r="J118" s="51">
        <f t="shared" si="10"/>
        <v>0</v>
      </c>
      <c r="K118" s="51">
        <f t="shared" si="11"/>
        <v>0</v>
      </c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</row>
    <row r="119" spans="1:22">
      <c r="A119" s="52"/>
      <c r="B119" s="52"/>
      <c r="C119" s="52"/>
      <c r="D119" s="49"/>
      <c r="E119" s="49"/>
      <c r="F119" s="49"/>
      <c r="G119" s="53" t="str">
        <f t="shared" si="8"/>
        <v xml:space="preserve">, , </v>
      </c>
      <c r="H119" s="51">
        <f t="shared" si="9"/>
        <v>0</v>
      </c>
      <c r="I119" s="48"/>
      <c r="J119" s="51">
        <f t="shared" si="10"/>
        <v>0</v>
      </c>
      <c r="K119" s="51">
        <f t="shared" si="11"/>
        <v>0</v>
      </c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</row>
    <row r="120" spans="1:22">
      <c r="A120" s="52"/>
      <c r="B120" s="52"/>
      <c r="C120" s="52"/>
      <c r="D120" s="49"/>
      <c r="E120" s="49"/>
      <c r="F120" s="49"/>
      <c r="G120" s="53" t="str">
        <f t="shared" si="8"/>
        <v xml:space="preserve">, , </v>
      </c>
      <c r="H120" s="51">
        <f t="shared" si="9"/>
        <v>0</v>
      </c>
      <c r="I120" s="48"/>
      <c r="J120" s="51">
        <f t="shared" si="10"/>
        <v>0</v>
      </c>
      <c r="K120" s="51">
        <f t="shared" si="11"/>
        <v>0</v>
      </c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</row>
    <row r="121" spans="1:22">
      <c r="A121" s="52"/>
      <c r="B121" s="52"/>
      <c r="C121" s="52"/>
      <c r="D121" s="49"/>
      <c r="E121" s="49"/>
      <c r="F121" s="49"/>
      <c r="G121" s="53" t="str">
        <f t="shared" si="8"/>
        <v xml:space="preserve">, , </v>
      </c>
      <c r="H121" s="51">
        <f t="shared" si="9"/>
        <v>0</v>
      </c>
      <c r="I121" s="48"/>
      <c r="J121" s="51">
        <f t="shared" si="10"/>
        <v>0</v>
      </c>
      <c r="K121" s="51">
        <f t="shared" si="11"/>
        <v>0</v>
      </c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</row>
    <row r="122" spans="1:22">
      <c r="A122" s="52"/>
      <c r="B122" s="52"/>
      <c r="C122" s="52"/>
      <c r="D122" s="49"/>
      <c r="E122" s="49"/>
      <c r="F122" s="49"/>
      <c r="G122" s="53" t="str">
        <f t="shared" si="8"/>
        <v xml:space="preserve">, , </v>
      </c>
      <c r="H122" s="51">
        <f t="shared" si="9"/>
        <v>0</v>
      </c>
      <c r="I122" s="48"/>
      <c r="J122" s="51">
        <f t="shared" si="10"/>
        <v>0</v>
      </c>
      <c r="K122" s="51">
        <f t="shared" si="11"/>
        <v>0</v>
      </c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</row>
    <row r="123" spans="1:22">
      <c r="A123" s="52"/>
      <c r="B123" s="52"/>
      <c r="C123" s="52"/>
      <c r="D123" s="49"/>
      <c r="E123" s="49"/>
      <c r="F123" s="49"/>
      <c r="G123" s="53" t="str">
        <f t="shared" si="8"/>
        <v xml:space="preserve">, , </v>
      </c>
      <c r="H123" s="51">
        <f t="shared" si="9"/>
        <v>0</v>
      </c>
      <c r="I123" s="48"/>
      <c r="J123" s="51">
        <f t="shared" si="10"/>
        <v>0</v>
      </c>
      <c r="K123" s="51">
        <f t="shared" si="11"/>
        <v>0</v>
      </c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</row>
    <row r="124" spans="1:22">
      <c r="A124" s="52"/>
      <c r="B124" s="52"/>
      <c r="C124" s="52"/>
      <c r="D124" s="49"/>
      <c r="E124" s="49"/>
      <c r="F124" s="49"/>
      <c r="G124" s="53" t="str">
        <f t="shared" si="8"/>
        <v xml:space="preserve">, , </v>
      </c>
      <c r="H124" s="51">
        <f t="shared" si="9"/>
        <v>0</v>
      </c>
      <c r="I124" s="48"/>
      <c r="J124" s="51">
        <f t="shared" si="10"/>
        <v>0</v>
      </c>
      <c r="K124" s="51">
        <f t="shared" si="11"/>
        <v>0</v>
      </c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</row>
    <row r="125" spans="1:22">
      <c r="A125" s="52"/>
      <c r="B125" s="52"/>
      <c r="C125" s="52"/>
      <c r="D125" s="49"/>
      <c r="E125" s="49"/>
      <c r="F125" s="49"/>
      <c r="G125" s="53" t="str">
        <f t="shared" si="8"/>
        <v xml:space="preserve">, , </v>
      </c>
      <c r="H125" s="51">
        <f t="shared" si="9"/>
        <v>0</v>
      </c>
      <c r="I125" s="48"/>
      <c r="J125" s="51">
        <f t="shared" si="10"/>
        <v>0</v>
      </c>
      <c r="K125" s="51">
        <f t="shared" si="11"/>
        <v>0</v>
      </c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</row>
    <row r="126" spans="1:22">
      <c r="A126" s="52"/>
      <c r="B126" s="52"/>
      <c r="C126" s="52"/>
      <c r="D126" s="49"/>
      <c r="E126" s="49"/>
      <c r="F126" s="49"/>
      <c r="G126" s="53" t="str">
        <f t="shared" si="8"/>
        <v xml:space="preserve">, , </v>
      </c>
      <c r="H126" s="51">
        <f t="shared" si="9"/>
        <v>0</v>
      </c>
      <c r="I126" s="48"/>
      <c r="J126" s="51">
        <f t="shared" si="10"/>
        <v>0</v>
      </c>
      <c r="K126" s="51">
        <f t="shared" si="11"/>
        <v>0</v>
      </c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</row>
    <row r="127" spans="1:22">
      <c r="A127" s="52"/>
      <c r="B127" s="52"/>
      <c r="C127" s="52"/>
      <c r="D127" s="49"/>
      <c r="E127" s="49"/>
      <c r="F127" s="49"/>
      <c r="G127" s="53" t="str">
        <f t="shared" si="8"/>
        <v xml:space="preserve">, , </v>
      </c>
      <c r="H127" s="51">
        <f t="shared" si="9"/>
        <v>0</v>
      </c>
      <c r="I127" s="48"/>
      <c r="J127" s="51">
        <f t="shared" si="10"/>
        <v>0</v>
      </c>
      <c r="K127" s="51">
        <f t="shared" si="11"/>
        <v>0</v>
      </c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</row>
    <row r="128" spans="1:22">
      <c r="A128" s="52"/>
      <c r="B128" s="52"/>
      <c r="C128" s="52"/>
      <c r="D128" s="49"/>
      <c r="E128" s="49"/>
      <c r="F128" s="49"/>
      <c r="G128" s="53" t="str">
        <f t="shared" si="8"/>
        <v xml:space="preserve">, , </v>
      </c>
      <c r="H128" s="51">
        <f t="shared" si="9"/>
        <v>0</v>
      </c>
      <c r="I128" s="48"/>
      <c r="J128" s="51">
        <f t="shared" si="10"/>
        <v>0</v>
      </c>
      <c r="K128" s="51">
        <f t="shared" si="11"/>
        <v>0</v>
      </c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</row>
    <row r="129" spans="1:22">
      <c r="A129" s="52"/>
      <c r="B129" s="52"/>
      <c r="C129" s="52"/>
      <c r="D129" s="49"/>
      <c r="E129" s="49"/>
      <c r="F129" s="49"/>
      <c r="G129" s="53" t="str">
        <f t="shared" si="8"/>
        <v xml:space="preserve">, , </v>
      </c>
      <c r="H129" s="51">
        <f t="shared" si="9"/>
        <v>0</v>
      </c>
      <c r="I129" s="48"/>
      <c r="J129" s="51">
        <f t="shared" si="10"/>
        <v>0</v>
      </c>
      <c r="K129" s="51">
        <f t="shared" si="11"/>
        <v>0</v>
      </c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</row>
    <row r="130" spans="1:22">
      <c r="A130" s="52"/>
      <c r="B130" s="52"/>
      <c r="C130" s="52"/>
      <c r="D130" s="49"/>
      <c r="E130" s="49"/>
      <c r="F130" s="49"/>
      <c r="G130" s="53" t="str">
        <f t="shared" si="8"/>
        <v xml:space="preserve">, , </v>
      </c>
      <c r="H130" s="51">
        <f t="shared" si="9"/>
        <v>0</v>
      </c>
      <c r="I130" s="48"/>
      <c r="J130" s="51">
        <f t="shared" si="10"/>
        <v>0</v>
      </c>
      <c r="K130" s="51">
        <f t="shared" si="11"/>
        <v>0</v>
      </c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</row>
    <row r="131" spans="1:22">
      <c r="A131" s="52"/>
      <c r="B131" s="52"/>
      <c r="C131" s="52"/>
      <c r="D131" s="49"/>
      <c r="E131" s="49"/>
      <c r="F131" s="49"/>
      <c r="G131" s="53" t="str">
        <f t="shared" si="8"/>
        <v xml:space="preserve">, , </v>
      </c>
      <c r="H131" s="51">
        <f t="shared" si="9"/>
        <v>0</v>
      </c>
      <c r="I131" s="48"/>
      <c r="J131" s="51">
        <f t="shared" si="10"/>
        <v>0</v>
      </c>
      <c r="K131" s="51">
        <f t="shared" si="11"/>
        <v>0</v>
      </c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</row>
    <row r="132" spans="1:22">
      <c r="A132" s="52"/>
      <c r="B132" s="52"/>
      <c r="C132" s="52"/>
      <c r="D132" s="49"/>
      <c r="E132" s="49"/>
      <c r="F132" s="49"/>
      <c r="G132" s="53" t="str">
        <f t="shared" si="8"/>
        <v xml:space="preserve">, , </v>
      </c>
      <c r="H132" s="51">
        <f t="shared" si="9"/>
        <v>0</v>
      </c>
      <c r="I132" s="48"/>
      <c r="J132" s="51">
        <f t="shared" si="10"/>
        <v>0</v>
      </c>
      <c r="K132" s="51">
        <f t="shared" si="11"/>
        <v>0</v>
      </c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</row>
    <row r="133" spans="1:22">
      <c r="A133" s="52"/>
      <c r="B133" s="52"/>
      <c r="C133" s="52"/>
      <c r="D133" s="49"/>
      <c r="E133" s="49"/>
      <c r="F133" s="49"/>
      <c r="G133" s="53" t="str">
        <f t="shared" si="8"/>
        <v xml:space="preserve">, , </v>
      </c>
      <c r="H133" s="51">
        <f t="shared" si="9"/>
        <v>0</v>
      </c>
      <c r="I133" s="48"/>
      <c r="J133" s="51">
        <f t="shared" si="10"/>
        <v>0</v>
      </c>
      <c r="K133" s="51">
        <f t="shared" si="11"/>
        <v>0</v>
      </c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</row>
    <row r="134" spans="1:22">
      <c r="A134" s="52"/>
      <c r="B134" s="52"/>
      <c r="C134" s="52"/>
      <c r="D134" s="49"/>
      <c r="E134" s="49"/>
      <c r="F134" s="49"/>
      <c r="G134" s="53" t="str">
        <f t="shared" si="8"/>
        <v xml:space="preserve">, , </v>
      </c>
      <c r="H134" s="51">
        <f t="shared" si="9"/>
        <v>0</v>
      </c>
      <c r="I134" s="48"/>
      <c r="J134" s="51">
        <f t="shared" si="10"/>
        <v>0</v>
      </c>
      <c r="K134" s="51">
        <f t="shared" si="11"/>
        <v>0</v>
      </c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</row>
    <row r="135" spans="1:22">
      <c r="A135" s="52"/>
      <c r="B135" s="52"/>
      <c r="C135" s="52"/>
      <c r="D135" s="49"/>
      <c r="E135" s="49"/>
      <c r="F135" s="49"/>
      <c r="G135" s="53" t="str">
        <f t="shared" si="8"/>
        <v xml:space="preserve">, , </v>
      </c>
      <c r="H135" s="51">
        <f t="shared" si="9"/>
        <v>0</v>
      </c>
      <c r="I135" s="48"/>
      <c r="J135" s="51">
        <f t="shared" si="10"/>
        <v>0</v>
      </c>
      <c r="K135" s="51">
        <f t="shared" si="11"/>
        <v>0</v>
      </c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</row>
    <row r="136" spans="1:22">
      <c r="A136" s="52"/>
      <c r="B136" s="52"/>
      <c r="C136" s="52"/>
      <c r="D136" s="49"/>
      <c r="E136" s="49"/>
      <c r="F136" s="49"/>
      <c r="G136" s="53" t="str">
        <f t="shared" si="8"/>
        <v xml:space="preserve">, , </v>
      </c>
      <c r="H136" s="51">
        <f t="shared" si="9"/>
        <v>0</v>
      </c>
      <c r="I136" s="48"/>
      <c r="J136" s="51">
        <f t="shared" si="10"/>
        <v>0</v>
      </c>
      <c r="K136" s="51">
        <f t="shared" si="11"/>
        <v>0</v>
      </c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</row>
    <row r="137" spans="1:22">
      <c r="A137" s="52"/>
      <c r="B137" s="52"/>
      <c r="C137" s="52"/>
      <c r="D137" s="49"/>
      <c r="E137" s="49"/>
      <c r="F137" s="49"/>
      <c r="G137" s="53" t="str">
        <f t="shared" si="8"/>
        <v xml:space="preserve">, , </v>
      </c>
      <c r="H137" s="51">
        <f t="shared" si="9"/>
        <v>0</v>
      </c>
      <c r="I137" s="48"/>
      <c r="J137" s="51">
        <f t="shared" si="10"/>
        <v>0</v>
      </c>
      <c r="K137" s="51">
        <f t="shared" si="11"/>
        <v>0</v>
      </c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</row>
    <row r="138" spans="1:22">
      <c r="A138" s="52"/>
      <c r="B138" s="52"/>
      <c r="C138" s="52"/>
      <c r="D138" s="49"/>
      <c r="E138" s="49"/>
      <c r="F138" s="49"/>
      <c r="G138" s="53" t="str">
        <f t="shared" si="8"/>
        <v xml:space="preserve">, , </v>
      </c>
      <c r="H138" s="51">
        <f t="shared" si="9"/>
        <v>0</v>
      </c>
      <c r="I138" s="48"/>
      <c r="J138" s="51">
        <f t="shared" si="10"/>
        <v>0</v>
      </c>
      <c r="K138" s="51">
        <f t="shared" si="11"/>
        <v>0</v>
      </c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</row>
    <row r="139" spans="1:22">
      <c r="A139" s="52"/>
      <c r="B139" s="52"/>
      <c r="C139" s="52"/>
      <c r="D139" s="49"/>
      <c r="E139" s="49"/>
      <c r="F139" s="49"/>
      <c r="G139" s="53" t="str">
        <f t="shared" si="8"/>
        <v xml:space="preserve">, , </v>
      </c>
      <c r="H139" s="51">
        <f t="shared" si="9"/>
        <v>0</v>
      </c>
      <c r="I139" s="48"/>
      <c r="J139" s="51">
        <f t="shared" si="10"/>
        <v>0</v>
      </c>
      <c r="K139" s="51">
        <f t="shared" si="11"/>
        <v>0</v>
      </c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</row>
    <row r="140" spans="1:22">
      <c r="A140" s="52"/>
      <c r="B140" s="52"/>
      <c r="C140" s="52"/>
      <c r="D140" s="49"/>
      <c r="E140" s="49"/>
      <c r="F140" s="49"/>
      <c r="G140" s="53" t="str">
        <f t="shared" si="8"/>
        <v xml:space="preserve">, , </v>
      </c>
      <c r="H140" s="51">
        <f t="shared" si="9"/>
        <v>0</v>
      </c>
      <c r="I140" s="48"/>
      <c r="J140" s="51">
        <f t="shared" si="10"/>
        <v>0</v>
      </c>
      <c r="K140" s="51">
        <f t="shared" si="11"/>
        <v>0</v>
      </c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</row>
    <row r="141" spans="1:22">
      <c r="A141" s="52"/>
      <c r="B141" s="52"/>
      <c r="C141" s="52"/>
      <c r="D141" s="49"/>
      <c r="E141" s="49"/>
      <c r="F141" s="49"/>
      <c r="G141" s="53" t="str">
        <f t="shared" ref="G141:G204" si="12">D141&amp;", "&amp;E141&amp;", "&amp;F141</f>
        <v xml:space="preserve">, , </v>
      </c>
      <c r="H141" s="51">
        <f t="shared" ref="H141:H204" si="13">SUM(I141:K141)</f>
        <v>0</v>
      </c>
      <c r="I141" s="48"/>
      <c r="J141" s="51">
        <f t="shared" ref="J141:J204" si="14">SUM(L141:P141)</f>
        <v>0</v>
      </c>
      <c r="K141" s="51">
        <f t="shared" ref="K141:K204" si="15">SUM(Q141:U141)</f>
        <v>0</v>
      </c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</row>
    <row r="142" spans="1:22">
      <c r="A142" s="52"/>
      <c r="B142" s="52"/>
      <c r="C142" s="52"/>
      <c r="D142" s="49"/>
      <c r="E142" s="49"/>
      <c r="F142" s="49"/>
      <c r="G142" s="53" t="str">
        <f t="shared" si="12"/>
        <v xml:space="preserve">, , </v>
      </c>
      <c r="H142" s="51">
        <f t="shared" si="13"/>
        <v>0</v>
      </c>
      <c r="I142" s="48"/>
      <c r="J142" s="51">
        <f t="shared" si="14"/>
        <v>0</v>
      </c>
      <c r="K142" s="51">
        <f t="shared" si="15"/>
        <v>0</v>
      </c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</row>
    <row r="143" spans="1:22">
      <c r="A143" s="52"/>
      <c r="B143" s="52"/>
      <c r="C143" s="52"/>
      <c r="D143" s="49"/>
      <c r="E143" s="49"/>
      <c r="F143" s="49"/>
      <c r="G143" s="53" t="str">
        <f t="shared" si="12"/>
        <v xml:space="preserve">, , </v>
      </c>
      <c r="H143" s="51">
        <f t="shared" si="13"/>
        <v>0</v>
      </c>
      <c r="I143" s="48"/>
      <c r="J143" s="51">
        <f t="shared" si="14"/>
        <v>0</v>
      </c>
      <c r="K143" s="51">
        <f t="shared" si="15"/>
        <v>0</v>
      </c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</row>
    <row r="144" spans="1:22">
      <c r="A144" s="52"/>
      <c r="B144" s="52"/>
      <c r="C144" s="52"/>
      <c r="D144" s="49"/>
      <c r="E144" s="49"/>
      <c r="F144" s="49"/>
      <c r="G144" s="53" t="str">
        <f t="shared" si="12"/>
        <v xml:space="preserve">, , </v>
      </c>
      <c r="H144" s="51">
        <f t="shared" si="13"/>
        <v>0</v>
      </c>
      <c r="I144" s="48"/>
      <c r="J144" s="51">
        <f t="shared" si="14"/>
        <v>0</v>
      </c>
      <c r="K144" s="51">
        <f t="shared" si="15"/>
        <v>0</v>
      </c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</row>
    <row r="145" spans="1:22">
      <c r="A145" s="52"/>
      <c r="B145" s="52"/>
      <c r="C145" s="52"/>
      <c r="D145" s="49"/>
      <c r="E145" s="49"/>
      <c r="F145" s="49"/>
      <c r="G145" s="53" t="str">
        <f t="shared" si="12"/>
        <v xml:space="preserve">, , </v>
      </c>
      <c r="H145" s="51">
        <f t="shared" si="13"/>
        <v>0</v>
      </c>
      <c r="I145" s="48"/>
      <c r="J145" s="51">
        <f t="shared" si="14"/>
        <v>0</v>
      </c>
      <c r="K145" s="51">
        <f t="shared" si="15"/>
        <v>0</v>
      </c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</row>
    <row r="146" spans="1:22">
      <c r="A146" s="52"/>
      <c r="B146" s="52"/>
      <c r="C146" s="52"/>
      <c r="D146" s="49"/>
      <c r="E146" s="49"/>
      <c r="F146" s="49"/>
      <c r="G146" s="53" t="str">
        <f t="shared" si="12"/>
        <v xml:space="preserve">, , </v>
      </c>
      <c r="H146" s="51">
        <f t="shared" si="13"/>
        <v>0</v>
      </c>
      <c r="I146" s="48"/>
      <c r="J146" s="51">
        <f t="shared" si="14"/>
        <v>0</v>
      </c>
      <c r="K146" s="51">
        <f t="shared" si="15"/>
        <v>0</v>
      </c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</row>
    <row r="147" spans="1:22">
      <c r="A147" s="52"/>
      <c r="B147" s="52"/>
      <c r="C147" s="52"/>
      <c r="D147" s="49"/>
      <c r="E147" s="49"/>
      <c r="F147" s="49"/>
      <c r="G147" s="53" t="str">
        <f t="shared" si="12"/>
        <v xml:space="preserve">, , </v>
      </c>
      <c r="H147" s="51">
        <f t="shared" si="13"/>
        <v>0</v>
      </c>
      <c r="I147" s="48"/>
      <c r="J147" s="51">
        <f t="shared" si="14"/>
        <v>0</v>
      </c>
      <c r="K147" s="51">
        <f t="shared" si="15"/>
        <v>0</v>
      </c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</row>
    <row r="148" spans="1:22">
      <c r="A148" s="52"/>
      <c r="B148" s="52"/>
      <c r="C148" s="52"/>
      <c r="D148" s="49"/>
      <c r="E148" s="49"/>
      <c r="F148" s="49"/>
      <c r="G148" s="53" t="str">
        <f t="shared" si="12"/>
        <v xml:space="preserve">, , </v>
      </c>
      <c r="H148" s="51">
        <f t="shared" si="13"/>
        <v>0</v>
      </c>
      <c r="I148" s="48"/>
      <c r="J148" s="51">
        <f t="shared" si="14"/>
        <v>0</v>
      </c>
      <c r="K148" s="51">
        <f t="shared" si="15"/>
        <v>0</v>
      </c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</row>
    <row r="149" spans="1:22">
      <c r="A149" s="52"/>
      <c r="B149" s="52"/>
      <c r="C149" s="52"/>
      <c r="D149" s="49"/>
      <c r="E149" s="49"/>
      <c r="F149" s="49"/>
      <c r="G149" s="53" t="str">
        <f t="shared" si="12"/>
        <v xml:space="preserve">, , </v>
      </c>
      <c r="H149" s="51">
        <f t="shared" si="13"/>
        <v>0</v>
      </c>
      <c r="I149" s="48"/>
      <c r="J149" s="51">
        <f t="shared" si="14"/>
        <v>0</v>
      </c>
      <c r="K149" s="51">
        <f t="shared" si="15"/>
        <v>0</v>
      </c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</row>
    <row r="150" spans="1:22">
      <c r="A150" s="52"/>
      <c r="B150" s="52"/>
      <c r="C150" s="52"/>
      <c r="D150" s="49"/>
      <c r="E150" s="49"/>
      <c r="F150" s="49"/>
      <c r="G150" s="53" t="str">
        <f t="shared" si="12"/>
        <v xml:space="preserve">, , </v>
      </c>
      <c r="H150" s="51">
        <f t="shared" si="13"/>
        <v>0</v>
      </c>
      <c r="I150" s="48"/>
      <c r="J150" s="51">
        <f t="shared" si="14"/>
        <v>0</v>
      </c>
      <c r="K150" s="51">
        <f t="shared" si="15"/>
        <v>0</v>
      </c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</row>
    <row r="151" spans="1:22">
      <c r="A151" s="52"/>
      <c r="B151" s="52"/>
      <c r="C151" s="52"/>
      <c r="D151" s="49"/>
      <c r="E151" s="49"/>
      <c r="F151" s="49"/>
      <c r="G151" s="53" t="str">
        <f t="shared" si="12"/>
        <v xml:space="preserve">, , </v>
      </c>
      <c r="H151" s="51">
        <f t="shared" si="13"/>
        <v>0</v>
      </c>
      <c r="I151" s="48"/>
      <c r="J151" s="51">
        <f t="shared" si="14"/>
        <v>0</v>
      </c>
      <c r="K151" s="51">
        <f t="shared" si="15"/>
        <v>0</v>
      </c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</row>
    <row r="152" spans="1:22">
      <c r="A152" s="52"/>
      <c r="B152" s="52"/>
      <c r="C152" s="52"/>
      <c r="D152" s="49"/>
      <c r="E152" s="49"/>
      <c r="F152" s="49"/>
      <c r="G152" s="53" t="str">
        <f t="shared" si="12"/>
        <v xml:space="preserve">, , </v>
      </c>
      <c r="H152" s="51">
        <f t="shared" si="13"/>
        <v>0</v>
      </c>
      <c r="I152" s="48"/>
      <c r="J152" s="51">
        <f t="shared" si="14"/>
        <v>0</v>
      </c>
      <c r="K152" s="51">
        <f t="shared" si="15"/>
        <v>0</v>
      </c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</row>
    <row r="153" spans="1:22">
      <c r="A153" s="52"/>
      <c r="B153" s="52"/>
      <c r="C153" s="52"/>
      <c r="D153" s="49"/>
      <c r="E153" s="49"/>
      <c r="F153" s="49"/>
      <c r="G153" s="53" t="str">
        <f t="shared" si="12"/>
        <v xml:space="preserve">, , </v>
      </c>
      <c r="H153" s="51">
        <f t="shared" si="13"/>
        <v>0</v>
      </c>
      <c r="I153" s="48"/>
      <c r="J153" s="51">
        <f t="shared" si="14"/>
        <v>0</v>
      </c>
      <c r="K153" s="51">
        <f t="shared" si="15"/>
        <v>0</v>
      </c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</row>
    <row r="154" spans="1:22">
      <c r="A154" s="52"/>
      <c r="B154" s="52"/>
      <c r="C154" s="52"/>
      <c r="D154" s="49"/>
      <c r="E154" s="49"/>
      <c r="F154" s="49"/>
      <c r="G154" s="53" t="str">
        <f t="shared" si="12"/>
        <v xml:space="preserve">, , </v>
      </c>
      <c r="H154" s="51">
        <f t="shared" si="13"/>
        <v>0</v>
      </c>
      <c r="I154" s="48"/>
      <c r="J154" s="51">
        <f t="shared" si="14"/>
        <v>0</v>
      </c>
      <c r="K154" s="51">
        <f t="shared" si="15"/>
        <v>0</v>
      </c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</row>
    <row r="155" spans="1:22">
      <c r="A155" s="52"/>
      <c r="B155" s="52"/>
      <c r="C155" s="52"/>
      <c r="D155" s="49"/>
      <c r="E155" s="49"/>
      <c r="F155" s="49"/>
      <c r="G155" s="53" t="str">
        <f t="shared" si="12"/>
        <v xml:space="preserve">, , </v>
      </c>
      <c r="H155" s="51">
        <f t="shared" si="13"/>
        <v>0</v>
      </c>
      <c r="I155" s="48"/>
      <c r="J155" s="51">
        <f t="shared" si="14"/>
        <v>0</v>
      </c>
      <c r="K155" s="51">
        <f t="shared" si="15"/>
        <v>0</v>
      </c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</row>
    <row r="156" spans="1:22">
      <c r="A156" s="52"/>
      <c r="B156" s="52"/>
      <c r="C156" s="52"/>
      <c r="D156" s="49"/>
      <c r="E156" s="49"/>
      <c r="F156" s="49"/>
      <c r="G156" s="53" t="str">
        <f t="shared" si="12"/>
        <v xml:space="preserve">, , </v>
      </c>
      <c r="H156" s="51">
        <f t="shared" si="13"/>
        <v>0</v>
      </c>
      <c r="I156" s="48"/>
      <c r="J156" s="51">
        <f t="shared" si="14"/>
        <v>0</v>
      </c>
      <c r="K156" s="51">
        <f t="shared" si="15"/>
        <v>0</v>
      </c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</row>
    <row r="157" spans="1:22">
      <c r="A157" s="52"/>
      <c r="B157" s="52"/>
      <c r="C157" s="52"/>
      <c r="D157" s="49"/>
      <c r="E157" s="49"/>
      <c r="F157" s="49"/>
      <c r="G157" s="53" t="str">
        <f t="shared" si="12"/>
        <v xml:space="preserve">, , </v>
      </c>
      <c r="H157" s="51">
        <f t="shared" si="13"/>
        <v>0</v>
      </c>
      <c r="I157" s="48"/>
      <c r="J157" s="51">
        <f t="shared" si="14"/>
        <v>0</v>
      </c>
      <c r="K157" s="51">
        <f t="shared" si="15"/>
        <v>0</v>
      </c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</row>
    <row r="158" spans="1:22">
      <c r="A158" s="52"/>
      <c r="B158" s="52"/>
      <c r="C158" s="52"/>
      <c r="D158" s="49"/>
      <c r="E158" s="49"/>
      <c r="F158" s="49"/>
      <c r="G158" s="53" t="str">
        <f t="shared" si="12"/>
        <v xml:space="preserve">, , </v>
      </c>
      <c r="H158" s="51">
        <f t="shared" si="13"/>
        <v>0</v>
      </c>
      <c r="I158" s="48"/>
      <c r="J158" s="51">
        <f t="shared" si="14"/>
        <v>0</v>
      </c>
      <c r="K158" s="51">
        <f t="shared" si="15"/>
        <v>0</v>
      </c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</row>
    <row r="159" spans="1:22">
      <c r="A159" s="52"/>
      <c r="B159" s="52"/>
      <c r="C159" s="52"/>
      <c r="D159" s="49"/>
      <c r="E159" s="49"/>
      <c r="F159" s="49"/>
      <c r="G159" s="53" t="str">
        <f t="shared" si="12"/>
        <v xml:space="preserve">, , </v>
      </c>
      <c r="H159" s="51">
        <f t="shared" si="13"/>
        <v>0</v>
      </c>
      <c r="I159" s="48"/>
      <c r="J159" s="51">
        <f t="shared" si="14"/>
        <v>0</v>
      </c>
      <c r="K159" s="51">
        <f t="shared" si="15"/>
        <v>0</v>
      </c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</row>
    <row r="160" spans="1:22">
      <c r="A160" s="52"/>
      <c r="B160" s="52"/>
      <c r="C160" s="52"/>
      <c r="D160" s="49"/>
      <c r="E160" s="49"/>
      <c r="F160" s="49"/>
      <c r="G160" s="53" t="str">
        <f t="shared" si="12"/>
        <v xml:space="preserve">, , </v>
      </c>
      <c r="H160" s="51">
        <f t="shared" si="13"/>
        <v>0</v>
      </c>
      <c r="I160" s="48"/>
      <c r="J160" s="51">
        <f t="shared" si="14"/>
        <v>0</v>
      </c>
      <c r="K160" s="51">
        <f t="shared" si="15"/>
        <v>0</v>
      </c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</row>
    <row r="161" spans="1:22">
      <c r="A161" s="52"/>
      <c r="B161" s="52"/>
      <c r="C161" s="52"/>
      <c r="D161" s="49"/>
      <c r="E161" s="49"/>
      <c r="F161" s="49"/>
      <c r="G161" s="53" t="str">
        <f t="shared" si="12"/>
        <v xml:space="preserve">, , </v>
      </c>
      <c r="H161" s="51">
        <f t="shared" si="13"/>
        <v>0</v>
      </c>
      <c r="I161" s="48"/>
      <c r="J161" s="51">
        <f t="shared" si="14"/>
        <v>0</v>
      </c>
      <c r="K161" s="51">
        <f t="shared" si="15"/>
        <v>0</v>
      </c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</row>
    <row r="162" spans="1:22">
      <c r="A162" s="52"/>
      <c r="B162" s="52"/>
      <c r="C162" s="52"/>
      <c r="D162" s="49"/>
      <c r="E162" s="49"/>
      <c r="F162" s="49"/>
      <c r="G162" s="53" t="str">
        <f t="shared" si="12"/>
        <v xml:space="preserve">, , </v>
      </c>
      <c r="H162" s="51">
        <f t="shared" si="13"/>
        <v>0</v>
      </c>
      <c r="I162" s="48"/>
      <c r="J162" s="51">
        <f t="shared" si="14"/>
        <v>0</v>
      </c>
      <c r="K162" s="51">
        <f t="shared" si="15"/>
        <v>0</v>
      </c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</row>
    <row r="163" spans="1:22">
      <c r="A163" s="52"/>
      <c r="B163" s="52"/>
      <c r="C163" s="52"/>
      <c r="D163" s="49"/>
      <c r="E163" s="49"/>
      <c r="F163" s="49"/>
      <c r="G163" s="53" t="str">
        <f t="shared" si="12"/>
        <v xml:space="preserve">, , </v>
      </c>
      <c r="H163" s="51">
        <f t="shared" si="13"/>
        <v>0</v>
      </c>
      <c r="I163" s="48"/>
      <c r="J163" s="51">
        <f t="shared" si="14"/>
        <v>0</v>
      </c>
      <c r="K163" s="51">
        <f t="shared" si="15"/>
        <v>0</v>
      </c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</row>
    <row r="164" spans="1:22">
      <c r="A164" s="52"/>
      <c r="B164" s="52"/>
      <c r="C164" s="52"/>
      <c r="D164" s="49"/>
      <c r="E164" s="49"/>
      <c r="F164" s="49"/>
      <c r="G164" s="53" t="str">
        <f t="shared" si="12"/>
        <v xml:space="preserve">, , </v>
      </c>
      <c r="H164" s="51">
        <f t="shared" si="13"/>
        <v>0</v>
      </c>
      <c r="I164" s="48"/>
      <c r="J164" s="51">
        <f t="shared" si="14"/>
        <v>0</v>
      </c>
      <c r="K164" s="51">
        <f t="shared" si="15"/>
        <v>0</v>
      </c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</row>
    <row r="165" spans="1:22">
      <c r="A165" s="52"/>
      <c r="B165" s="52"/>
      <c r="C165" s="52"/>
      <c r="D165" s="49"/>
      <c r="E165" s="49"/>
      <c r="F165" s="49"/>
      <c r="G165" s="53" t="str">
        <f t="shared" si="12"/>
        <v xml:space="preserve">, , </v>
      </c>
      <c r="H165" s="51">
        <f t="shared" si="13"/>
        <v>0</v>
      </c>
      <c r="I165" s="48"/>
      <c r="J165" s="51">
        <f t="shared" si="14"/>
        <v>0</v>
      </c>
      <c r="K165" s="51">
        <f t="shared" si="15"/>
        <v>0</v>
      </c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</row>
    <row r="166" spans="1:22">
      <c r="A166" s="52"/>
      <c r="B166" s="52"/>
      <c r="C166" s="52"/>
      <c r="D166" s="49"/>
      <c r="E166" s="49"/>
      <c r="F166" s="49"/>
      <c r="G166" s="53" t="str">
        <f t="shared" si="12"/>
        <v xml:space="preserve">, , </v>
      </c>
      <c r="H166" s="51">
        <f t="shared" si="13"/>
        <v>0</v>
      </c>
      <c r="I166" s="48"/>
      <c r="J166" s="51">
        <f t="shared" si="14"/>
        <v>0</v>
      </c>
      <c r="K166" s="51">
        <f t="shared" si="15"/>
        <v>0</v>
      </c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</row>
    <row r="167" spans="1:22">
      <c r="A167" s="52"/>
      <c r="B167" s="52"/>
      <c r="C167" s="52"/>
      <c r="D167" s="49"/>
      <c r="E167" s="49"/>
      <c r="F167" s="49"/>
      <c r="G167" s="53" t="str">
        <f t="shared" si="12"/>
        <v xml:space="preserve">, , </v>
      </c>
      <c r="H167" s="51">
        <f t="shared" si="13"/>
        <v>0</v>
      </c>
      <c r="I167" s="48"/>
      <c r="J167" s="51">
        <f t="shared" si="14"/>
        <v>0</v>
      </c>
      <c r="K167" s="51">
        <f t="shared" si="15"/>
        <v>0</v>
      </c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</row>
    <row r="168" spans="1:22">
      <c r="A168" s="52"/>
      <c r="B168" s="52"/>
      <c r="C168" s="52"/>
      <c r="D168" s="49"/>
      <c r="E168" s="49"/>
      <c r="F168" s="49"/>
      <c r="G168" s="53" t="str">
        <f t="shared" si="12"/>
        <v xml:space="preserve">, , </v>
      </c>
      <c r="H168" s="51">
        <f t="shared" si="13"/>
        <v>0</v>
      </c>
      <c r="I168" s="48"/>
      <c r="J168" s="51">
        <f t="shared" si="14"/>
        <v>0</v>
      </c>
      <c r="K168" s="51">
        <f t="shared" si="15"/>
        <v>0</v>
      </c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</row>
    <row r="169" spans="1:22">
      <c r="A169" s="52"/>
      <c r="B169" s="52"/>
      <c r="C169" s="52"/>
      <c r="D169" s="49"/>
      <c r="E169" s="49"/>
      <c r="F169" s="49"/>
      <c r="G169" s="53" t="str">
        <f t="shared" si="12"/>
        <v xml:space="preserve">, , </v>
      </c>
      <c r="H169" s="51">
        <f t="shared" si="13"/>
        <v>0</v>
      </c>
      <c r="I169" s="48"/>
      <c r="J169" s="51">
        <f t="shared" si="14"/>
        <v>0</v>
      </c>
      <c r="K169" s="51">
        <f t="shared" si="15"/>
        <v>0</v>
      </c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</row>
    <row r="170" spans="1:22">
      <c r="A170" s="52"/>
      <c r="B170" s="52"/>
      <c r="C170" s="52"/>
      <c r="D170" s="49"/>
      <c r="E170" s="49"/>
      <c r="F170" s="49"/>
      <c r="G170" s="53" t="str">
        <f t="shared" si="12"/>
        <v xml:space="preserve">, , </v>
      </c>
      <c r="H170" s="51">
        <f t="shared" si="13"/>
        <v>0</v>
      </c>
      <c r="I170" s="48"/>
      <c r="J170" s="51">
        <f t="shared" si="14"/>
        <v>0</v>
      </c>
      <c r="K170" s="51">
        <f t="shared" si="15"/>
        <v>0</v>
      </c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</row>
    <row r="171" spans="1:22">
      <c r="A171" s="52"/>
      <c r="B171" s="52"/>
      <c r="C171" s="52"/>
      <c r="D171" s="49"/>
      <c r="E171" s="49"/>
      <c r="F171" s="49"/>
      <c r="G171" s="53" t="str">
        <f t="shared" si="12"/>
        <v xml:space="preserve">, , </v>
      </c>
      <c r="H171" s="51">
        <f t="shared" si="13"/>
        <v>0</v>
      </c>
      <c r="I171" s="48"/>
      <c r="J171" s="51">
        <f t="shared" si="14"/>
        <v>0</v>
      </c>
      <c r="K171" s="51">
        <f t="shared" si="15"/>
        <v>0</v>
      </c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</row>
    <row r="172" spans="1:22">
      <c r="A172" s="52"/>
      <c r="B172" s="52"/>
      <c r="C172" s="52"/>
      <c r="D172" s="49"/>
      <c r="E172" s="49"/>
      <c r="F172" s="49"/>
      <c r="G172" s="53" t="str">
        <f t="shared" si="12"/>
        <v xml:space="preserve">, , </v>
      </c>
      <c r="H172" s="51">
        <f t="shared" si="13"/>
        <v>0</v>
      </c>
      <c r="I172" s="48"/>
      <c r="J172" s="51">
        <f t="shared" si="14"/>
        <v>0</v>
      </c>
      <c r="K172" s="51">
        <f t="shared" si="15"/>
        <v>0</v>
      </c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</row>
    <row r="173" spans="1:22">
      <c r="A173" s="52"/>
      <c r="B173" s="52"/>
      <c r="C173" s="52"/>
      <c r="D173" s="49"/>
      <c r="E173" s="49"/>
      <c r="F173" s="49"/>
      <c r="G173" s="53" t="str">
        <f t="shared" si="12"/>
        <v xml:space="preserve">, , </v>
      </c>
      <c r="H173" s="51">
        <f t="shared" si="13"/>
        <v>0</v>
      </c>
      <c r="I173" s="48"/>
      <c r="J173" s="51">
        <f t="shared" si="14"/>
        <v>0</v>
      </c>
      <c r="K173" s="51">
        <f t="shared" si="15"/>
        <v>0</v>
      </c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</row>
    <row r="174" spans="1:22">
      <c r="A174" s="52"/>
      <c r="B174" s="52"/>
      <c r="C174" s="52"/>
      <c r="D174" s="49"/>
      <c r="E174" s="49"/>
      <c r="F174" s="49"/>
      <c r="G174" s="53" t="str">
        <f t="shared" si="12"/>
        <v xml:space="preserve">, , </v>
      </c>
      <c r="H174" s="51">
        <f t="shared" si="13"/>
        <v>0</v>
      </c>
      <c r="I174" s="48"/>
      <c r="J174" s="51">
        <f t="shared" si="14"/>
        <v>0</v>
      </c>
      <c r="K174" s="51">
        <f t="shared" si="15"/>
        <v>0</v>
      </c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</row>
    <row r="175" spans="1:22">
      <c r="A175" s="52"/>
      <c r="B175" s="52"/>
      <c r="C175" s="52"/>
      <c r="D175" s="49"/>
      <c r="E175" s="49"/>
      <c r="F175" s="49"/>
      <c r="G175" s="53" t="str">
        <f t="shared" si="12"/>
        <v xml:space="preserve">, , </v>
      </c>
      <c r="H175" s="51">
        <f t="shared" si="13"/>
        <v>0</v>
      </c>
      <c r="I175" s="48"/>
      <c r="J175" s="51">
        <f t="shared" si="14"/>
        <v>0</v>
      </c>
      <c r="K175" s="51">
        <f t="shared" si="15"/>
        <v>0</v>
      </c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</row>
    <row r="176" spans="1:22">
      <c r="A176" s="52"/>
      <c r="B176" s="52"/>
      <c r="C176" s="52"/>
      <c r="D176" s="49"/>
      <c r="E176" s="49"/>
      <c r="F176" s="49"/>
      <c r="G176" s="53" t="str">
        <f t="shared" si="12"/>
        <v xml:space="preserve">, , </v>
      </c>
      <c r="H176" s="51">
        <f t="shared" si="13"/>
        <v>0</v>
      </c>
      <c r="I176" s="48"/>
      <c r="J176" s="51">
        <f t="shared" si="14"/>
        <v>0</v>
      </c>
      <c r="K176" s="51">
        <f t="shared" si="15"/>
        <v>0</v>
      </c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</row>
    <row r="177" spans="1:22">
      <c r="A177" s="52"/>
      <c r="B177" s="52"/>
      <c r="C177" s="52"/>
      <c r="D177" s="49"/>
      <c r="E177" s="49"/>
      <c r="F177" s="49"/>
      <c r="G177" s="53" t="str">
        <f t="shared" si="12"/>
        <v xml:space="preserve">, , </v>
      </c>
      <c r="H177" s="51">
        <f t="shared" si="13"/>
        <v>0</v>
      </c>
      <c r="I177" s="48"/>
      <c r="J177" s="51">
        <f t="shared" si="14"/>
        <v>0</v>
      </c>
      <c r="K177" s="51">
        <f t="shared" si="15"/>
        <v>0</v>
      </c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</row>
    <row r="178" spans="1:22">
      <c r="A178" s="52"/>
      <c r="B178" s="52"/>
      <c r="C178" s="52"/>
      <c r="D178" s="49"/>
      <c r="E178" s="49"/>
      <c r="F178" s="49"/>
      <c r="G178" s="53" t="str">
        <f t="shared" si="12"/>
        <v xml:space="preserve">, , </v>
      </c>
      <c r="H178" s="51">
        <f t="shared" si="13"/>
        <v>0</v>
      </c>
      <c r="I178" s="48"/>
      <c r="J178" s="51">
        <f t="shared" si="14"/>
        <v>0</v>
      </c>
      <c r="K178" s="51">
        <f t="shared" si="15"/>
        <v>0</v>
      </c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</row>
    <row r="179" spans="1:22">
      <c r="A179" s="52"/>
      <c r="B179" s="52"/>
      <c r="C179" s="52"/>
      <c r="D179" s="49"/>
      <c r="E179" s="49"/>
      <c r="F179" s="49"/>
      <c r="G179" s="53" t="str">
        <f t="shared" si="12"/>
        <v xml:space="preserve">, , </v>
      </c>
      <c r="H179" s="51">
        <f t="shared" si="13"/>
        <v>0</v>
      </c>
      <c r="I179" s="48"/>
      <c r="J179" s="51">
        <f t="shared" si="14"/>
        <v>0</v>
      </c>
      <c r="K179" s="51">
        <f t="shared" si="15"/>
        <v>0</v>
      </c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</row>
    <row r="180" spans="1:22">
      <c r="A180" s="52"/>
      <c r="B180" s="52"/>
      <c r="C180" s="52"/>
      <c r="D180" s="49"/>
      <c r="E180" s="49"/>
      <c r="F180" s="49"/>
      <c r="G180" s="53" t="str">
        <f t="shared" si="12"/>
        <v xml:space="preserve">, , </v>
      </c>
      <c r="H180" s="51">
        <f t="shared" si="13"/>
        <v>0</v>
      </c>
      <c r="I180" s="48"/>
      <c r="J180" s="51">
        <f t="shared" si="14"/>
        <v>0</v>
      </c>
      <c r="K180" s="51">
        <f t="shared" si="15"/>
        <v>0</v>
      </c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</row>
    <row r="181" spans="1:22">
      <c r="A181" s="52"/>
      <c r="B181" s="52"/>
      <c r="C181" s="52"/>
      <c r="D181" s="49"/>
      <c r="E181" s="49"/>
      <c r="F181" s="49"/>
      <c r="G181" s="53" t="str">
        <f t="shared" si="12"/>
        <v xml:space="preserve">, , </v>
      </c>
      <c r="H181" s="51">
        <f t="shared" si="13"/>
        <v>0</v>
      </c>
      <c r="I181" s="48"/>
      <c r="J181" s="51">
        <f t="shared" si="14"/>
        <v>0</v>
      </c>
      <c r="K181" s="51">
        <f t="shared" si="15"/>
        <v>0</v>
      </c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</row>
    <row r="182" spans="1:22">
      <c r="A182" s="52"/>
      <c r="B182" s="52"/>
      <c r="C182" s="52"/>
      <c r="D182" s="49"/>
      <c r="E182" s="49"/>
      <c r="F182" s="49"/>
      <c r="G182" s="53" t="str">
        <f t="shared" si="12"/>
        <v xml:space="preserve">, , </v>
      </c>
      <c r="H182" s="51">
        <f t="shared" si="13"/>
        <v>0</v>
      </c>
      <c r="I182" s="48"/>
      <c r="J182" s="51">
        <f t="shared" si="14"/>
        <v>0</v>
      </c>
      <c r="K182" s="51">
        <f t="shared" si="15"/>
        <v>0</v>
      </c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</row>
    <row r="183" spans="1:22">
      <c r="A183" s="52"/>
      <c r="B183" s="52"/>
      <c r="C183" s="52"/>
      <c r="D183" s="49"/>
      <c r="E183" s="49"/>
      <c r="F183" s="49"/>
      <c r="G183" s="53" t="str">
        <f t="shared" si="12"/>
        <v xml:space="preserve">, , </v>
      </c>
      <c r="H183" s="51">
        <f t="shared" si="13"/>
        <v>0</v>
      </c>
      <c r="I183" s="48"/>
      <c r="J183" s="51">
        <f t="shared" si="14"/>
        <v>0</v>
      </c>
      <c r="K183" s="51">
        <f t="shared" si="15"/>
        <v>0</v>
      </c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</row>
    <row r="184" spans="1:22">
      <c r="A184" s="52"/>
      <c r="B184" s="52"/>
      <c r="C184" s="52"/>
      <c r="D184" s="49"/>
      <c r="E184" s="49"/>
      <c r="F184" s="49"/>
      <c r="G184" s="53" t="str">
        <f t="shared" si="12"/>
        <v xml:space="preserve">, , </v>
      </c>
      <c r="H184" s="51">
        <f t="shared" si="13"/>
        <v>0</v>
      </c>
      <c r="I184" s="48"/>
      <c r="J184" s="51">
        <f t="shared" si="14"/>
        <v>0</v>
      </c>
      <c r="K184" s="51">
        <f t="shared" si="15"/>
        <v>0</v>
      </c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</row>
    <row r="185" spans="1:22">
      <c r="A185" s="52"/>
      <c r="B185" s="52"/>
      <c r="C185" s="52"/>
      <c r="D185" s="49"/>
      <c r="E185" s="49"/>
      <c r="F185" s="49"/>
      <c r="G185" s="53" t="str">
        <f t="shared" si="12"/>
        <v xml:space="preserve">, , </v>
      </c>
      <c r="H185" s="51">
        <f t="shared" si="13"/>
        <v>0</v>
      </c>
      <c r="I185" s="48"/>
      <c r="J185" s="51">
        <f t="shared" si="14"/>
        <v>0</v>
      </c>
      <c r="K185" s="51">
        <f t="shared" si="15"/>
        <v>0</v>
      </c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</row>
    <row r="186" spans="1:22">
      <c r="A186" s="52"/>
      <c r="B186" s="52"/>
      <c r="C186" s="52"/>
      <c r="D186" s="49"/>
      <c r="E186" s="49"/>
      <c r="F186" s="49"/>
      <c r="G186" s="53" t="str">
        <f t="shared" si="12"/>
        <v xml:space="preserve">, , </v>
      </c>
      <c r="H186" s="51">
        <f t="shared" si="13"/>
        <v>0</v>
      </c>
      <c r="I186" s="48"/>
      <c r="J186" s="51">
        <f t="shared" si="14"/>
        <v>0</v>
      </c>
      <c r="K186" s="51">
        <f t="shared" si="15"/>
        <v>0</v>
      </c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</row>
    <row r="187" spans="1:22">
      <c r="A187" s="52"/>
      <c r="B187" s="52"/>
      <c r="C187" s="52"/>
      <c r="D187" s="49"/>
      <c r="E187" s="49"/>
      <c r="F187" s="49"/>
      <c r="G187" s="53" t="str">
        <f t="shared" si="12"/>
        <v xml:space="preserve">, , </v>
      </c>
      <c r="H187" s="51">
        <f t="shared" si="13"/>
        <v>0</v>
      </c>
      <c r="I187" s="48"/>
      <c r="J187" s="51">
        <f t="shared" si="14"/>
        <v>0</v>
      </c>
      <c r="K187" s="51">
        <f t="shared" si="15"/>
        <v>0</v>
      </c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</row>
    <row r="188" spans="1:22">
      <c r="A188" s="52"/>
      <c r="B188" s="52"/>
      <c r="C188" s="52"/>
      <c r="D188" s="49"/>
      <c r="E188" s="49"/>
      <c r="F188" s="49"/>
      <c r="G188" s="53" t="str">
        <f t="shared" si="12"/>
        <v xml:space="preserve">, , </v>
      </c>
      <c r="H188" s="51">
        <f t="shared" si="13"/>
        <v>0</v>
      </c>
      <c r="I188" s="48"/>
      <c r="J188" s="51">
        <f t="shared" si="14"/>
        <v>0</v>
      </c>
      <c r="K188" s="51">
        <f t="shared" si="15"/>
        <v>0</v>
      </c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</row>
    <row r="189" spans="1:22">
      <c r="A189" s="52"/>
      <c r="B189" s="52"/>
      <c r="C189" s="52"/>
      <c r="D189" s="49"/>
      <c r="E189" s="49"/>
      <c r="F189" s="49"/>
      <c r="G189" s="53" t="str">
        <f t="shared" si="12"/>
        <v xml:space="preserve">, , </v>
      </c>
      <c r="H189" s="51">
        <f t="shared" si="13"/>
        <v>0</v>
      </c>
      <c r="I189" s="48"/>
      <c r="J189" s="51">
        <f t="shared" si="14"/>
        <v>0</v>
      </c>
      <c r="K189" s="51">
        <f t="shared" si="15"/>
        <v>0</v>
      </c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</row>
    <row r="190" spans="1:22">
      <c r="A190" s="52"/>
      <c r="B190" s="52"/>
      <c r="C190" s="52"/>
      <c r="D190" s="49"/>
      <c r="E190" s="49"/>
      <c r="F190" s="49"/>
      <c r="G190" s="53" t="str">
        <f t="shared" si="12"/>
        <v xml:space="preserve">, , </v>
      </c>
      <c r="H190" s="51">
        <f t="shared" si="13"/>
        <v>0</v>
      </c>
      <c r="I190" s="48"/>
      <c r="J190" s="51">
        <f t="shared" si="14"/>
        <v>0</v>
      </c>
      <c r="K190" s="51">
        <f t="shared" si="15"/>
        <v>0</v>
      </c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</row>
    <row r="191" spans="1:22">
      <c r="A191" s="52"/>
      <c r="B191" s="52"/>
      <c r="C191" s="52"/>
      <c r="D191" s="49"/>
      <c r="E191" s="49"/>
      <c r="F191" s="49"/>
      <c r="G191" s="53" t="str">
        <f t="shared" si="12"/>
        <v xml:space="preserve">, , </v>
      </c>
      <c r="H191" s="51">
        <f t="shared" si="13"/>
        <v>0</v>
      </c>
      <c r="I191" s="48"/>
      <c r="J191" s="51">
        <f t="shared" si="14"/>
        <v>0</v>
      </c>
      <c r="K191" s="51">
        <f t="shared" si="15"/>
        <v>0</v>
      </c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</row>
    <row r="192" spans="1:22">
      <c r="A192" s="52"/>
      <c r="B192" s="52"/>
      <c r="C192" s="52"/>
      <c r="D192" s="49"/>
      <c r="E192" s="49"/>
      <c r="F192" s="49"/>
      <c r="G192" s="53" t="str">
        <f t="shared" si="12"/>
        <v xml:space="preserve">, , </v>
      </c>
      <c r="H192" s="51">
        <f t="shared" si="13"/>
        <v>0</v>
      </c>
      <c r="I192" s="48"/>
      <c r="J192" s="51">
        <f t="shared" si="14"/>
        <v>0</v>
      </c>
      <c r="K192" s="51">
        <f t="shared" si="15"/>
        <v>0</v>
      </c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</row>
    <row r="193" spans="1:22">
      <c r="A193" s="52"/>
      <c r="B193" s="52"/>
      <c r="C193" s="52"/>
      <c r="D193" s="49"/>
      <c r="E193" s="49"/>
      <c r="F193" s="49"/>
      <c r="G193" s="53" t="str">
        <f t="shared" si="12"/>
        <v xml:space="preserve">, , </v>
      </c>
      <c r="H193" s="51">
        <f t="shared" si="13"/>
        <v>0</v>
      </c>
      <c r="I193" s="48"/>
      <c r="J193" s="51">
        <f t="shared" si="14"/>
        <v>0</v>
      </c>
      <c r="K193" s="51">
        <f t="shared" si="15"/>
        <v>0</v>
      </c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</row>
    <row r="194" spans="1:22">
      <c r="A194" s="52"/>
      <c r="B194" s="52"/>
      <c r="C194" s="52"/>
      <c r="D194" s="49"/>
      <c r="E194" s="49"/>
      <c r="F194" s="49"/>
      <c r="G194" s="53" t="str">
        <f t="shared" si="12"/>
        <v xml:space="preserve">, , </v>
      </c>
      <c r="H194" s="51">
        <f t="shared" si="13"/>
        <v>0</v>
      </c>
      <c r="I194" s="48"/>
      <c r="J194" s="51">
        <f t="shared" si="14"/>
        <v>0</v>
      </c>
      <c r="K194" s="51">
        <f t="shared" si="15"/>
        <v>0</v>
      </c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</row>
    <row r="195" spans="1:22">
      <c r="A195" s="52"/>
      <c r="B195" s="52"/>
      <c r="C195" s="52"/>
      <c r="D195" s="49"/>
      <c r="E195" s="49"/>
      <c r="F195" s="49"/>
      <c r="G195" s="53" t="str">
        <f t="shared" si="12"/>
        <v xml:space="preserve">, , </v>
      </c>
      <c r="H195" s="51">
        <f t="shared" si="13"/>
        <v>0</v>
      </c>
      <c r="I195" s="48"/>
      <c r="J195" s="51">
        <f t="shared" si="14"/>
        <v>0</v>
      </c>
      <c r="K195" s="51">
        <f t="shared" si="15"/>
        <v>0</v>
      </c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</row>
    <row r="196" spans="1:22">
      <c r="A196" s="52"/>
      <c r="B196" s="52"/>
      <c r="C196" s="52"/>
      <c r="D196" s="49"/>
      <c r="E196" s="49"/>
      <c r="F196" s="49"/>
      <c r="G196" s="53" t="str">
        <f t="shared" si="12"/>
        <v xml:space="preserve">, , </v>
      </c>
      <c r="H196" s="51">
        <f t="shared" si="13"/>
        <v>0</v>
      </c>
      <c r="I196" s="48"/>
      <c r="J196" s="51">
        <f t="shared" si="14"/>
        <v>0</v>
      </c>
      <c r="K196" s="51">
        <f t="shared" si="15"/>
        <v>0</v>
      </c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</row>
    <row r="197" spans="1:22">
      <c r="A197" s="52"/>
      <c r="B197" s="52"/>
      <c r="C197" s="52"/>
      <c r="D197" s="49"/>
      <c r="E197" s="49"/>
      <c r="F197" s="49"/>
      <c r="G197" s="53" t="str">
        <f t="shared" si="12"/>
        <v xml:space="preserve">, , </v>
      </c>
      <c r="H197" s="51">
        <f t="shared" si="13"/>
        <v>0</v>
      </c>
      <c r="I197" s="48"/>
      <c r="J197" s="51">
        <f t="shared" si="14"/>
        <v>0</v>
      </c>
      <c r="K197" s="51">
        <f t="shared" si="15"/>
        <v>0</v>
      </c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</row>
    <row r="198" spans="1:22">
      <c r="A198" s="52"/>
      <c r="B198" s="52"/>
      <c r="C198" s="52"/>
      <c r="D198" s="49"/>
      <c r="E198" s="49"/>
      <c r="F198" s="49"/>
      <c r="G198" s="53" t="str">
        <f t="shared" si="12"/>
        <v xml:space="preserve">, , </v>
      </c>
      <c r="H198" s="51">
        <f t="shared" si="13"/>
        <v>0</v>
      </c>
      <c r="I198" s="48"/>
      <c r="J198" s="51">
        <f t="shared" si="14"/>
        <v>0</v>
      </c>
      <c r="K198" s="51">
        <f t="shared" si="15"/>
        <v>0</v>
      </c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</row>
    <row r="199" spans="1:22">
      <c r="A199" s="52"/>
      <c r="B199" s="52"/>
      <c r="C199" s="52"/>
      <c r="D199" s="49"/>
      <c r="E199" s="49"/>
      <c r="F199" s="49"/>
      <c r="G199" s="53" t="str">
        <f t="shared" si="12"/>
        <v xml:space="preserve">, , </v>
      </c>
      <c r="H199" s="51">
        <f t="shared" si="13"/>
        <v>0</v>
      </c>
      <c r="I199" s="48"/>
      <c r="J199" s="51">
        <f t="shared" si="14"/>
        <v>0</v>
      </c>
      <c r="K199" s="51">
        <f t="shared" si="15"/>
        <v>0</v>
      </c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</row>
    <row r="200" spans="1:22">
      <c r="A200" s="52"/>
      <c r="B200" s="52"/>
      <c r="C200" s="52"/>
      <c r="D200" s="49"/>
      <c r="E200" s="49"/>
      <c r="F200" s="49"/>
      <c r="G200" s="53" t="str">
        <f t="shared" si="12"/>
        <v xml:space="preserve">, , </v>
      </c>
      <c r="H200" s="51">
        <f t="shared" si="13"/>
        <v>0</v>
      </c>
      <c r="I200" s="48"/>
      <c r="J200" s="51">
        <f t="shared" si="14"/>
        <v>0</v>
      </c>
      <c r="K200" s="51">
        <f t="shared" si="15"/>
        <v>0</v>
      </c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</row>
    <row r="201" spans="1:22">
      <c r="A201" s="52"/>
      <c r="B201" s="52"/>
      <c r="C201" s="52"/>
      <c r="D201" s="49"/>
      <c r="E201" s="49"/>
      <c r="F201" s="49"/>
      <c r="G201" s="53" t="str">
        <f t="shared" si="12"/>
        <v xml:space="preserve">, , </v>
      </c>
      <c r="H201" s="51">
        <f t="shared" si="13"/>
        <v>0</v>
      </c>
      <c r="I201" s="48"/>
      <c r="J201" s="51">
        <f t="shared" si="14"/>
        <v>0</v>
      </c>
      <c r="K201" s="51">
        <f t="shared" si="15"/>
        <v>0</v>
      </c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</row>
    <row r="202" spans="1:22">
      <c r="A202" s="52"/>
      <c r="B202" s="52"/>
      <c r="C202" s="52"/>
      <c r="D202" s="49"/>
      <c r="E202" s="49"/>
      <c r="F202" s="49"/>
      <c r="G202" s="53" t="str">
        <f t="shared" si="12"/>
        <v xml:space="preserve">, , </v>
      </c>
      <c r="H202" s="51">
        <f t="shared" si="13"/>
        <v>0</v>
      </c>
      <c r="I202" s="48"/>
      <c r="J202" s="51">
        <f t="shared" si="14"/>
        <v>0</v>
      </c>
      <c r="K202" s="51">
        <f t="shared" si="15"/>
        <v>0</v>
      </c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</row>
    <row r="203" spans="1:22">
      <c r="A203" s="52"/>
      <c r="B203" s="52"/>
      <c r="C203" s="52"/>
      <c r="D203" s="49"/>
      <c r="E203" s="49"/>
      <c r="F203" s="49"/>
      <c r="G203" s="53" t="str">
        <f t="shared" si="12"/>
        <v xml:space="preserve">, , </v>
      </c>
      <c r="H203" s="51">
        <f t="shared" si="13"/>
        <v>0</v>
      </c>
      <c r="I203" s="48"/>
      <c r="J203" s="51">
        <f t="shared" si="14"/>
        <v>0</v>
      </c>
      <c r="K203" s="51">
        <f t="shared" si="15"/>
        <v>0</v>
      </c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</row>
    <row r="204" spans="1:22">
      <c r="A204" s="52"/>
      <c r="B204" s="52"/>
      <c r="C204" s="52"/>
      <c r="D204" s="49"/>
      <c r="E204" s="49"/>
      <c r="F204" s="49"/>
      <c r="G204" s="53" t="str">
        <f t="shared" si="12"/>
        <v xml:space="preserve">, , </v>
      </c>
      <c r="H204" s="51">
        <f t="shared" si="13"/>
        <v>0</v>
      </c>
      <c r="I204" s="48"/>
      <c r="J204" s="51">
        <f t="shared" si="14"/>
        <v>0</v>
      </c>
      <c r="K204" s="51">
        <f t="shared" si="15"/>
        <v>0</v>
      </c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</row>
    <row r="205" spans="1:22">
      <c r="A205" s="52"/>
      <c r="B205" s="52"/>
      <c r="C205" s="52"/>
      <c r="D205" s="49"/>
      <c r="E205" s="49"/>
      <c r="F205" s="49"/>
      <c r="G205" s="53" t="str">
        <f t="shared" ref="G205:G268" si="16">D205&amp;", "&amp;E205&amp;", "&amp;F205</f>
        <v xml:space="preserve">, , </v>
      </c>
      <c r="H205" s="51">
        <f t="shared" ref="H205:H268" si="17">SUM(I205:K205)</f>
        <v>0</v>
      </c>
      <c r="I205" s="48"/>
      <c r="J205" s="51">
        <f t="shared" ref="J205:J268" si="18">SUM(L205:P205)</f>
        <v>0</v>
      </c>
      <c r="K205" s="51">
        <f t="shared" ref="K205:K268" si="19">SUM(Q205:U205)</f>
        <v>0</v>
      </c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</row>
    <row r="206" spans="1:22">
      <c r="A206" s="52"/>
      <c r="B206" s="52"/>
      <c r="C206" s="52"/>
      <c r="D206" s="49"/>
      <c r="E206" s="49"/>
      <c r="F206" s="49"/>
      <c r="G206" s="53" t="str">
        <f t="shared" si="16"/>
        <v xml:space="preserve">, , </v>
      </c>
      <c r="H206" s="51">
        <f t="shared" si="17"/>
        <v>0</v>
      </c>
      <c r="I206" s="48"/>
      <c r="J206" s="51">
        <f t="shared" si="18"/>
        <v>0</v>
      </c>
      <c r="K206" s="51">
        <f t="shared" si="19"/>
        <v>0</v>
      </c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</row>
    <row r="207" spans="1:22">
      <c r="A207" s="52"/>
      <c r="B207" s="52"/>
      <c r="C207" s="52"/>
      <c r="D207" s="49"/>
      <c r="E207" s="49"/>
      <c r="F207" s="49"/>
      <c r="G207" s="53" t="str">
        <f t="shared" si="16"/>
        <v xml:space="preserve">, , </v>
      </c>
      <c r="H207" s="51">
        <f t="shared" si="17"/>
        <v>0</v>
      </c>
      <c r="I207" s="48"/>
      <c r="J207" s="51">
        <f t="shared" si="18"/>
        <v>0</v>
      </c>
      <c r="K207" s="51">
        <f t="shared" si="19"/>
        <v>0</v>
      </c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</row>
    <row r="208" spans="1:22">
      <c r="A208" s="52"/>
      <c r="B208" s="52"/>
      <c r="C208" s="52"/>
      <c r="D208" s="49"/>
      <c r="E208" s="49"/>
      <c r="F208" s="49"/>
      <c r="G208" s="53" t="str">
        <f t="shared" si="16"/>
        <v xml:space="preserve">, , </v>
      </c>
      <c r="H208" s="51">
        <f t="shared" si="17"/>
        <v>0</v>
      </c>
      <c r="I208" s="48"/>
      <c r="J208" s="51">
        <f t="shared" si="18"/>
        <v>0</v>
      </c>
      <c r="K208" s="51">
        <f t="shared" si="19"/>
        <v>0</v>
      </c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</row>
    <row r="209" spans="1:22">
      <c r="A209" s="52"/>
      <c r="B209" s="52"/>
      <c r="C209" s="52"/>
      <c r="D209" s="49"/>
      <c r="E209" s="49"/>
      <c r="F209" s="49"/>
      <c r="G209" s="53" t="str">
        <f t="shared" si="16"/>
        <v xml:space="preserve">, , </v>
      </c>
      <c r="H209" s="51">
        <f t="shared" si="17"/>
        <v>0</v>
      </c>
      <c r="I209" s="48"/>
      <c r="J209" s="51">
        <f t="shared" si="18"/>
        <v>0</v>
      </c>
      <c r="K209" s="51">
        <f t="shared" si="19"/>
        <v>0</v>
      </c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</row>
    <row r="210" spans="1:22">
      <c r="A210" s="52"/>
      <c r="B210" s="52"/>
      <c r="C210" s="52"/>
      <c r="D210" s="49"/>
      <c r="E210" s="49"/>
      <c r="F210" s="49"/>
      <c r="G210" s="53" t="str">
        <f t="shared" si="16"/>
        <v xml:space="preserve">, , </v>
      </c>
      <c r="H210" s="51">
        <f t="shared" si="17"/>
        <v>0</v>
      </c>
      <c r="I210" s="48"/>
      <c r="J210" s="51">
        <f t="shared" si="18"/>
        <v>0</v>
      </c>
      <c r="K210" s="51">
        <f t="shared" si="19"/>
        <v>0</v>
      </c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</row>
    <row r="211" spans="1:22">
      <c r="A211" s="52"/>
      <c r="B211" s="52"/>
      <c r="C211" s="52"/>
      <c r="D211" s="49"/>
      <c r="E211" s="49"/>
      <c r="F211" s="49"/>
      <c r="G211" s="53" t="str">
        <f t="shared" si="16"/>
        <v xml:space="preserve">, , </v>
      </c>
      <c r="H211" s="51">
        <f t="shared" si="17"/>
        <v>0</v>
      </c>
      <c r="I211" s="48"/>
      <c r="J211" s="51">
        <f t="shared" si="18"/>
        <v>0</v>
      </c>
      <c r="K211" s="51">
        <f t="shared" si="19"/>
        <v>0</v>
      </c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</row>
    <row r="212" spans="1:22">
      <c r="A212" s="52"/>
      <c r="B212" s="52"/>
      <c r="C212" s="52"/>
      <c r="D212" s="49"/>
      <c r="E212" s="49"/>
      <c r="F212" s="49"/>
      <c r="G212" s="53" t="str">
        <f t="shared" si="16"/>
        <v xml:space="preserve">, , </v>
      </c>
      <c r="H212" s="51">
        <f t="shared" si="17"/>
        <v>0</v>
      </c>
      <c r="I212" s="48"/>
      <c r="J212" s="51">
        <f t="shared" si="18"/>
        <v>0</v>
      </c>
      <c r="K212" s="51">
        <f t="shared" si="19"/>
        <v>0</v>
      </c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</row>
    <row r="213" spans="1:22">
      <c r="A213" s="52"/>
      <c r="B213" s="52"/>
      <c r="C213" s="52"/>
      <c r="D213" s="49"/>
      <c r="E213" s="49"/>
      <c r="F213" s="49"/>
      <c r="G213" s="53" t="str">
        <f t="shared" si="16"/>
        <v xml:space="preserve">, , </v>
      </c>
      <c r="H213" s="51">
        <f t="shared" si="17"/>
        <v>0</v>
      </c>
      <c r="I213" s="48"/>
      <c r="J213" s="51">
        <f t="shared" si="18"/>
        <v>0</v>
      </c>
      <c r="K213" s="51">
        <f t="shared" si="19"/>
        <v>0</v>
      </c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</row>
    <row r="214" spans="1:22">
      <c r="A214" s="52"/>
      <c r="B214" s="52"/>
      <c r="C214" s="52"/>
      <c r="D214" s="49"/>
      <c r="E214" s="49"/>
      <c r="F214" s="49"/>
      <c r="G214" s="53" t="str">
        <f t="shared" si="16"/>
        <v xml:space="preserve">, , </v>
      </c>
      <c r="H214" s="51">
        <f t="shared" si="17"/>
        <v>0</v>
      </c>
      <c r="I214" s="48"/>
      <c r="J214" s="51">
        <f t="shared" si="18"/>
        <v>0</v>
      </c>
      <c r="K214" s="51">
        <f t="shared" si="19"/>
        <v>0</v>
      </c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</row>
    <row r="215" spans="1:22">
      <c r="A215" s="52"/>
      <c r="B215" s="52"/>
      <c r="C215" s="52"/>
      <c r="D215" s="49"/>
      <c r="E215" s="49"/>
      <c r="F215" s="49"/>
      <c r="G215" s="53" t="str">
        <f t="shared" si="16"/>
        <v xml:space="preserve">, , </v>
      </c>
      <c r="H215" s="51">
        <f t="shared" si="17"/>
        <v>0</v>
      </c>
      <c r="I215" s="48"/>
      <c r="J215" s="51">
        <f t="shared" si="18"/>
        <v>0</v>
      </c>
      <c r="K215" s="51">
        <f t="shared" si="19"/>
        <v>0</v>
      </c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</row>
    <row r="216" spans="1:22">
      <c r="A216" s="52"/>
      <c r="B216" s="52"/>
      <c r="C216" s="52"/>
      <c r="D216" s="49"/>
      <c r="E216" s="49"/>
      <c r="F216" s="49"/>
      <c r="G216" s="53" t="str">
        <f t="shared" si="16"/>
        <v xml:space="preserve">, , </v>
      </c>
      <c r="H216" s="51">
        <f t="shared" si="17"/>
        <v>0</v>
      </c>
      <c r="I216" s="48"/>
      <c r="J216" s="51">
        <f t="shared" si="18"/>
        <v>0</v>
      </c>
      <c r="K216" s="51">
        <f t="shared" si="19"/>
        <v>0</v>
      </c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</row>
    <row r="217" spans="1:22">
      <c r="A217" s="52"/>
      <c r="B217" s="52"/>
      <c r="C217" s="52"/>
      <c r="D217" s="49"/>
      <c r="E217" s="49"/>
      <c r="F217" s="49"/>
      <c r="G217" s="53" t="str">
        <f t="shared" si="16"/>
        <v xml:space="preserve">, , </v>
      </c>
      <c r="H217" s="51">
        <f t="shared" si="17"/>
        <v>0</v>
      </c>
      <c r="I217" s="48"/>
      <c r="J217" s="51">
        <f t="shared" si="18"/>
        <v>0</v>
      </c>
      <c r="K217" s="51">
        <f t="shared" si="19"/>
        <v>0</v>
      </c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</row>
    <row r="218" spans="1:22">
      <c r="A218" s="52"/>
      <c r="B218" s="52"/>
      <c r="C218" s="52"/>
      <c r="D218" s="49"/>
      <c r="E218" s="49"/>
      <c r="F218" s="49"/>
      <c r="G218" s="53" t="str">
        <f t="shared" si="16"/>
        <v xml:space="preserve">, , </v>
      </c>
      <c r="H218" s="51">
        <f t="shared" si="17"/>
        <v>0</v>
      </c>
      <c r="I218" s="48"/>
      <c r="J218" s="51">
        <f t="shared" si="18"/>
        <v>0</v>
      </c>
      <c r="K218" s="51">
        <f t="shared" si="19"/>
        <v>0</v>
      </c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</row>
    <row r="219" spans="1:22">
      <c r="A219" s="52"/>
      <c r="B219" s="52"/>
      <c r="C219" s="52"/>
      <c r="D219" s="49"/>
      <c r="E219" s="49"/>
      <c r="F219" s="49"/>
      <c r="G219" s="53" t="str">
        <f t="shared" si="16"/>
        <v xml:space="preserve">, , </v>
      </c>
      <c r="H219" s="51">
        <f t="shared" si="17"/>
        <v>0</v>
      </c>
      <c r="I219" s="48"/>
      <c r="J219" s="51">
        <f t="shared" si="18"/>
        <v>0</v>
      </c>
      <c r="K219" s="51">
        <f t="shared" si="19"/>
        <v>0</v>
      </c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</row>
    <row r="220" spans="1:22">
      <c r="A220" s="52"/>
      <c r="B220" s="52"/>
      <c r="C220" s="52"/>
      <c r="D220" s="49"/>
      <c r="E220" s="49"/>
      <c r="F220" s="49"/>
      <c r="G220" s="53" t="str">
        <f t="shared" si="16"/>
        <v xml:space="preserve">, , </v>
      </c>
      <c r="H220" s="51">
        <f t="shared" si="17"/>
        <v>0</v>
      </c>
      <c r="I220" s="48"/>
      <c r="J220" s="51">
        <f t="shared" si="18"/>
        <v>0</v>
      </c>
      <c r="K220" s="51">
        <f t="shared" si="19"/>
        <v>0</v>
      </c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</row>
    <row r="221" spans="1:22">
      <c r="A221" s="52"/>
      <c r="B221" s="52"/>
      <c r="C221" s="52"/>
      <c r="D221" s="49"/>
      <c r="E221" s="49"/>
      <c r="F221" s="49"/>
      <c r="G221" s="53" t="str">
        <f t="shared" si="16"/>
        <v xml:space="preserve">, , </v>
      </c>
      <c r="H221" s="51">
        <f t="shared" si="17"/>
        <v>0</v>
      </c>
      <c r="I221" s="48"/>
      <c r="J221" s="51">
        <f t="shared" si="18"/>
        <v>0</v>
      </c>
      <c r="K221" s="51">
        <f t="shared" si="19"/>
        <v>0</v>
      </c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</row>
    <row r="222" spans="1:22">
      <c r="A222" s="52"/>
      <c r="B222" s="52"/>
      <c r="C222" s="52"/>
      <c r="D222" s="49"/>
      <c r="E222" s="49"/>
      <c r="F222" s="49"/>
      <c r="G222" s="53" t="str">
        <f t="shared" si="16"/>
        <v xml:space="preserve">, , </v>
      </c>
      <c r="H222" s="51">
        <f t="shared" si="17"/>
        <v>0</v>
      </c>
      <c r="I222" s="48"/>
      <c r="J222" s="51">
        <f t="shared" si="18"/>
        <v>0</v>
      </c>
      <c r="K222" s="51">
        <f t="shared" si="19"/>
        <v>0</v>
      </c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</row>
    <row r="223" spans="1:22">
      <c r="A223" s="52"/>
      <c r="B223" s="52"/>
      <c r="C223" s="52"/>
      <c r="D223" s="49"/>
      <c r="E223" s="49"/>
      <c r="F223" s="49"/>
      <c r="G223" s="53" t="str">
        <f t="shared" si="16"/>
        <v xml:space="preserve">, , </v>
      </c>
      <c r="H223" s="51">
        <f t="shared" si="17"/>
        <v>0</v>
      </c>
      <c r="I223" s="48"/>
      <c r="J223" s="51">
        <f t="shared" si="18"/>
        <v>0</v>
      </c>
      <c r="K223" s="51">
        <f t="shared" si="19"/>
        <v>0</v>
      </c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</row>
    <row r="224" spans="1:22">
      <c r="A224" s="52"/>
      <c r="B224" s="52"/>
      <c r="C224" s="52"/>
      <c r="D224" s="49"/>
      <c r="E224" s="49"/>
      <c r="F224" s="49"/>
      <c r="G224" s="53" t="str">
        <f t="shared" si="16"/>
        <v xml:space="preserve">, , </v>
      </c>
      <c r="H224" s="51">
        <f t="shared" si="17"/>
        <v>0</v>
      </c>
      <c r="I224" s="48"/>
      <c r="J224" s="51">
        <f t="shared" si="18"/>
        <v>0</v>
      </c>
      <c r="K224" s="51">
        <f t="shared" si="19"/>
        <v>0</v>
      </c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</row>
    <row r="225" spans="1:22">
      <c r="A225" s="52"/>
      <c r="B225" s="52"/>
      <c r="C225" s="52"/>
      <c r="D225" s="49"/>
      <c r="E225" s="49"/>
      <c r="F225" s="49"/>
      <c r="G225" s="53" t="str">
        <f t="shared" si="16"/>
        <v xml:space="preserve">, , </v>
      </c>
      <c r="H225" s="51">
        <f t="shared" si="17"/>
        <v>0</v>
      </c>
      <c r="I225" s="48"/>
      <c r="J225" s="51">
        <f t="shared" si="18"/>
        <v>0</v>
      </c>
      <c r="K225" s="51">
        <f t="shared" si="19"/>
        <v>0</v>
      </c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</row>
    <row r="226" spans="1:22">
      <c r="A226" s="52"/>
      <c r="B226" s="52"/>
      <c r="C226" s="52"/>
      <c r="D226" s="49"/>
      <c r="E226" s="49"/>
      <c r="F226" s="49"/>
      <c r="G226" s="53" t="str">
        <f t="shared" si="16"/>
        <v xml:space="preserve">, , </v>
      </c>
      <c r="H226" s="51">
        <f t="shared" si="17"/>
        <v>0</v>
      </c>
      <c r="I226" s="48"/>
      <c r="J226" s="51">
        <f t="shared" si="18"/>
        <v>0</v>
      </c>
      <c r="K226" s="51">
        <f t="shared" si="19"/>
        <v>0</v>
      </c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</row>
    <row r="227" spans="1:22">
      <c r="A227" s="52"/>
      <c r="B227" s="52"/>
      <c r="C227" s="52"/>
      <c r="D227" s="49"/>
      <c r="E227" s="49"/>
      <c r="F227" s="49"/>
      <c r="G227" s="53" t="str">
        <f t="shared" si="16"/>
        <v xml:space="preserve">, , </v>
      </c>
      <c r="H227" s="51">
        <f t="shared" si="17"/>
        <v>0</v>
      </c>
      <c r="I227" s="48"/>
      <c r="J227" s="51">
        <f t="shared" si="18"/>
        <v>0</v>
      </c>
      <c r="K227" s="51">
        <f t="shared" si="19"/>
        <v>0</v>
      </c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</row>
    <row r="228" spans="1:22">
      <c r="A228" s="52"/>
      <c r="B228" s="52"/>
      <c r="C228" s="52"/>
      <c r="D228" s="49"/>
      <c r="E228" s="49"/>
      <c r="F228" s="49"/>
      <c r="G228" s="53" t="str">
        <f t="shared" si="16"/>
        <v xml:space="preserve">, , </v>
      </c>
      <c r="H228" s="51">
        <f t="shared" si="17"/>
        <v>0</v>
      </c>
      <c r="I228" s="48"/>
      <c r="J228" s="51">
        <f t="shared" si="18"/>
        <v>0</v>
      </c>
      <c r="K228" s="51">
        <f t="shared" si="19"/>
        <v>0</v>
      </c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</row>
    <row r="229" spans="1:22">
      <c r="A229" s="52"/>
      <c r="B229" s="52"/>
      <c r="C229" s="52"/>
      <c r="D229" s="49"/>
      <c r="E229" s="49"/>
      <c r="F229" s="49"/>
      <c r="G229" s="53" t="str">
        <f t="shared" si="16"/>
        <v xml:space="preserve">, , </v>
      </c>
      <c r="H229" s="51">
        <f t="shared" si="17"/>
        <v>0</v>
      </c>
      <c r="I229" s="48"/>
      <c r="J229" s="51">
        <f t="shared" si="18"/>
        <v>0</v>
      </c>
      <c r="K229" s="51">
        <f t="shared" si="19"/>
        <v>0</v>
      </c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</row>
    <row r="230" spans="1:22">
      <c r="A230" s="52"/>
      <c r="B230" s="52"/>
      <c r="C230" s="52"/>
      <c r="D230" s="49"/>
      <c r="E230" s="49"/>
      <c r="F230" s="49"/>
      <c r="G230" s="53" t="str">
        <f t="shared" si="16"/>
        <v xml:space="preserve">, , </v>
      </c>
      <c r="H230" s="51">
        <f t="shared" si="17"/>
        <v>0</v>
      </c>
      <c r="I230" s="48"/>
      <c r="J230" s="51">
        <f t="shared" si="18"/>
        <v>0</v>
      </c>
      <c r="K230" s="51">
        <f t="shared" si="19"/>
        <v>0</v>
      </c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</row>
    <row r="231" spans="1:22">
      <c r="A231" s="52"/>
      <c r="B231" s="52"/>
      <c r="C231" s="52"/>
      <c r="D231" s="49"/>
      <c r="E231" s="49"/>
      <c r="F231" s="49"/>
      <c r="G231" s="53" t="str">
        <f t="shared" si="16"/>
        <v xml:space="preserve">, , </v>
      </c>
      <c r="H231" s="51">
        <f t="shared" si="17"/>
        <v>0</v>
      </c>
      <c r="I231" s="48"/>
      <c r="J231" s="51">
        <f t="shared" si="18"/>
        <v>0</v>
      </c>
      <c r="K231" s="51">
        <f t="shared" si="19"/>
        <v>0</v>
      </c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</row>
    <row r="232" spans="1:22">
      <c r="A232" s="52"/>
      <c r="B232" s="52"/>
      <c r="C232" s="52"/>
      <c r="D232" s="49"/>
      <c r="E232" s="49"/>
      <c r="F232" s="49"/>
      <c r="G232" s="53" t="str">
        <f t="shared" si="16"/>
        <v xml:space="preserve">, , </v>
      </c>
      <c r="H232" s="51">
        <f t="shared" si="17"/>
        <v>0</v>
      </c>
      <c r="I232" s="48"/>
      <c r="J232" s="51">
        <f t="shared" si="18"/>
        <v>0</v>
      </c>
      <c r="K232" s="51">
        <f t="shared" si="19"/>
        <v>0</v>
      </c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</row>
    <row r="233" spans="1:22">
      <c r="A233" s="52"/>
      <c r="B233" s="52"/>
      <c r="C233" s="52"/>
      <c r="D233" s="49"/>
      <c r="E233" s="49"/>
      <c r="F233" s="49"/>
      <c r="G233" s="53" t="str">
        <f t="shared" si="16"/>
        <v xml:space="preserve">, , </v>
      </c>
      <c r="H233" s="51">
        <f t="shared" si="17"/>
        <v>0</v>
      </c>
      <c r="I233" s="48"/>
      <c r="J233" s="51">
        <f t="shared" si="18"/>
        <v>0</v>
      </c>
      <c r="K233" s="51">
        <f t="shared" si="19"/>
        <v>0</v>
      </c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</row>
    <row r="234" spans="1:22">
      <c r="A234" s="52"/>
      <c r="B234" s="52"/>
      <c r="C234" s="52"/>
      <c r="D234" s="49"/>
      <c r="E234" s="49"/>
      <c r="F234" s="49"/>
      <c r="G234" s="53" t="str">
        <f t="shared" si="16"/>
        <v xml:space="preserve">, , </v>
      </c>
      <c r="H234" s="51">
        <f t="shared" si="17"/>
        <v>0</v>
      </c>
      <c r="I234" s="48"/>
      <c r="J234" s="51">
        <f t="shared" si="18"/>
        <v>0</v>
      </c>
      <c r="K234" s="51">
        <f t="shared" si="19"/>
        <v>0</v>
      </c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</row>
    <row r="235" spans="1:22">
      <c r="A235" s="52"/>
      <c r="B235" s="52"/>
      <c r="C235" s="52"/>
      <c r="D235" s="49"/>
      <c r="E235" s="49"/>
      <c r="F235" s="49"/>
      <c r="G235" s="53" t="str">
        <f t="shared" si="16"/>
        <v xml:space="preserve">, , </v>
      </c>
      <c r="H235" s="51">
        <f t="shared" si="17"/>
        <v>0</v>
      </c>
      <c r="I235" s="48"/>
      <c r="J235" s="51">
        <f t="shared" si="18"/>
        <v>0</v>
      </c>
      <c r="K235" s="51">
        <f t="shared" si="19"/>
        <v>0</v>
      </c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</row>
    <row r="236" spans="1:22">
      <c r="A236" s="52"/>
      <c r="B236" s="52"/>
      <c r="C236" s="52"/>
      <c r="D236" s="49"/>
      <c r="E236" s="49"/>
      <c r="F236" s="49"/>
      <c r="G236" s="53" t="str">
        <f t="shared" si="16"/>
        <v xml:space="preserve">, , </v>
      </c>
      <c r="H236" s="51">
        <f t="shared" si="17"/>
        <v>0</v>
      </c>
      <c r="I236" s="48"/>
      <c r="J236" s="51">
        <f t="shared" si="18"/>
        <v>0</v>
      </c>
      <c r="K236" s="51">
        <f t="shared" si="19"/>
        <v>0</v>
      </c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</row>
    <row r="237" spans="1:22">
      <c r="A237" s="52"/>
      <c r="B237" s="52"/>
      <c r="C237" s="52"/>
      <c r="D237" s="49"/>
      <c r="E237" s="49"/>
      <c r="F237" s="49"/>
      <c r="G237" s="53" t="str">
        <f t="shared" si="16"/>
        <v xml:space="preserve">, , </v>
      </c>
      <c r="H237" s="51">
        <f t="shared" si="17"/>
        <v>0</v>
      </c>
      <c r="I237" s="48"/>
      <c r="J237" s="51">
        <f t="shared" si="18"/>
        <v>0</v>
      </c>
      <c r="K237" s="51">
        <f t="shared" si="19"/>
        <v>0</v>
      </c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</row>
    <row r="238" spans="1:22">
      <c r="A238" s="52"/>
      <c r="B238" s="52"/>
      <c r="C238" s="52"/>
      <c r="D238" s="49"/>
      <c r="E238" s="49"/>
      <c r="F238" s="49"/>
      <c r="G238" s="53" t="str">
        <f t="shared" si="16"/>
        <v xml:space="preserve">, , </v>
      </c>
      <c r="H238" s="51">
        <f t="shared" si="17"/>
        <v>0</v>
      </c>
      <c r="I238" s="48"/>
      <c r="J238" s="51">
        <f t="shared" si="18"/>
        <v>0</v>
      </c>
      <c r="K238" s="51">
        <f t="shared" si="19"/>
        <v>0</v>
      </c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</row>
    <row r="239" spans="1:22">
      <c r="A239" s="52"/>
      <c r="B239" s="52"/>
      <c r="C239" s="52"/>
      <c r="D239" s="49"/>
      <c r="E239" s="49"/>
      <c r="F239" s="49"/>
      <c r="G239" s="53" t="str">
        <f t="shared" si="16"/>
        <v xml:space="preserve">, , </v>
      </c>
      <c r="H239" s="51">
        <f t="shared" si="17"/>
        <v>0</v>
      </c>
      <c r="I239" s="48"/>
      <c r="J239" s="51">
        <f t="shared" si="18"/>
        <v>0</v>
      </c>
      <c r="K239" s="51">
        <f t="shared" si="19"/>
        <v>0</v>
      </c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</row>
    <row r="240" spans="1:22">
      <c r="A240" s="52"/>
      <c r="B240" s="52"/>
      <c r="C240" s="52"/>
      <c r="D240" s="49"/>
      <c r="E240" s="49"/>
      <c r="F240" s="49"/>
      <c r="G240" s="53" t="str">
        <f t="shared" si="16"/>
        <v xml:space="preserve">, , </v>
      </c>
      <c r="H240" s="51">
        <f t="shared" si="17"/>
        <v>0</v>
      </c>
      <c r="I240" s="48"/>
      <c r="J240" s="51">
        <f t="shared" si="18"/>
        <v>0</v>
      </c>
      <c r="K240" s="51">
        <f t="shared" si="19"/>
        <v>0</v>
      </c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</row>
    <row r="241" spans="1:22">
      <c r="A241" s="52"/>
      <c r="B241" s="52"/>
      <c r="C241" s="52"/>
      <c r="D241" s="49"/>
      <c r="E241" s="49"/>
      <c r="F241" s="49"/>
      <c r="G241" s="53" t="str">
        <f t="shared" si="16"/>
        <v xml:space="preserve">, , </v>
      </c>
      <c r="H241" s="51">
        <f t="shared" si="17"/>
        <v>0</v>
      </c>
      <c r="I241" s="48"/>
      <c r="J241" s="51">
        <f t="shared" si="18"/>
        <v>0</v>
      </c>
      <c r="K241" s="51">
        <f t="shared" si="19"/>
        <v>0</v>
      </c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</row>
    <row r="242" spans="1:22">
      <c r="A242" s="52"/>
      <c r="B242" s="52"/>
      <c r="C242" s="52"/>
      <c r="D242" s="49"/>
      <c r="E242" s="49"/>
      <c r="F242" s="49"/>
      <c r="G242" s="53" t="str">
        <f t="shared" si="16"/>
        <v xml:space="preserve">, , </v>
      </c>
      <c r="H242" s="51">
        <f t="shared" si="17"/>
        <v>0</v>
      </c>
      <c r="I242" s="48"/>
      <c r="J242" s="51">
        <f t="shared" si="18"/>
        <v>0</v>
      </c>
      <c r="K242" s="51">
        <f t="shared" si="19"/>
        <v>0</v>
      </c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</row>
    <row r="243" spans="1:22">
      <c r="A243" s="52"/>
      <c r="B243" s="52"/>
      <c r="C243" s="52"/>
      <c r="D243" s="49"/>
      <c r="E243" s="49"/>
      <c r="F243" s="49"/>
      <c r="G243" s="53" t="str">
        <f t="shared" si="16"/>
        <v xml:space="preserve">, , </v>
      </c>
      <c r="H243" s="51">
        <f t="shared" si="17"/>
        <v>0</v>
      </c>
      <c r="I243" s="48"/>
      <c r="J243" s="51">
        <f t="shared" si="18"/>
        <v>0</v>
      </c>
      <c r="K243" s="51">
        <f t="shared" si="19"/>
        <v>0</v>
      </c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</row>
    <row r="244" spans="1:22">
      <c r="A244" s="52"/>
      <c r="B244" s="52"/>
      <c r="C244" s="52"/>
      <c r="D244" s="49"/>
      <c r="E244" s="49"/>
      <c r="F244" s="49"/>
      <c r="G244" s="53" t="str">
        <f t="shared" si="16"/>
        <v xml:space="preserve">, , </v>
      </c>
      <c r="H244" s="51">
        <f t="shared" si="17"/>
        <v>0</v>
      </c>
      <c r="I244" s="48"/>
      <c r="J244" s="51">
        <f t="shared" si="18"/>
        <v>0</v>
      </c>
      <c r="K244" s="51">
        <f t="shared" si="19"/>
        <v>0</v>
      </c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</row>
    <row r="245" spans="1:22">
      <c r="A245" s="52"/>
      <c r="B245" s="52"/>
      <c r="C245" s="52"/>
      <c r="D245" s="49"/>
      <c r="E245" s="49"/>
      <c r="F245" s="49"/>
      <c r="G245" s="53" t="str">
        <f t="shared" si="16"/>
        <v xml:space="preserve">, , </v>
      </c>
      <c r="H245" s="51">
        <f t="shared" si="17"/>
        <v>0</v>
      </c>
      <c r="I245" s="48"/>
      <c r="J245" s="51">
        <f t="shared" si="18"/>
        <v>0</v>
      </c>
      <c r="K245" s="51">
        <f t="shared" si="19"/>
        <v>0</v>
      </c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</row>
    <row r="246" spans="1:22">
      <c r="A246" s="52"/>
      <c r="B246" s="52"/>
      <c r="C246" s="52"/>
      <c r="D246" s="49"/>
      <c r="E246" s="49"/>
      <c r="F246" s="49"/>
      <c r="G246" s="53" t="str">
        <f t="shared" si="16"/>
        <v xml:space="preserve">, , </v>
      </c>
      <c r="H246" s="51">
        <f t="shared" si="17"/>
        <v>0</v>
      </c>
      <c r="I246" s="48"/>
      <c r="J246" s="51">
        <f t="shared" si="18"/>
        <v>0</v>
      </c>
      <c r="K246" s="51">
        <f t="shared" si="19"/>
        <v>0</v>
      </c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</row>
    <row r="247" spans="1:22">
      <c r="A247" s="52"/>
      <c r="B247" s="52"/>
      <c r="C247" s="52"/>
      <c r="D247" s="49"/>
      <c r="E247" s="49"/>
      <c r="F247" s="49"/>
      <c r="G247" s="53" t="str">
        <f t="shared" si="16"/>
        <v xml:space="preserve">, , </v>
      </c>
      <c r="H247" s="51">
        <f t="shared" si="17"/>
        <v>0</v>
      </c>
      <c r="I247" s="48"/>
      <c r="J247" s="51">
        <f t="shared" si="18"/>
        <v>0</v>
      </c>
      <c r="K247" s="51">
        <f t="shared" si="19"/>
        <v>0</v>
      </c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</row>
    <row r="248" spans="1:22">
      <c r="A248" s="52"/>
      <c r="B248" s="52"/>
      <c r="C248" s="52"/>
      <c r="D248" s="49"/>
      <c r="E248" s="49"/>
      <c r="F248" s="49"/>
      <c r="G248" s="53" t="str">
        <f t="shared" si="16"/>
        <v xml:space="preserve">, , </v>
      </c>
      <c r="H248" s="51">
        <f t="shared" si="17"/>
        <v>0</v>
      </c>
      <c r="I248" s="48"/>
      <c r="J248" s="51">
        <f t="shared" si="18"/>
        <v>0</v>
      </c>
      <c r="K248" s="51">
        <f t="shared" si="19"/>
        <v>0</v>
      </c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</row>
    <row r="249" spans="1:22">
      <c r="A249" s="52"/>
      <c r="B249" s="52"/>
      <c r="C249" s="52"/>
      <c r="D249" s="49"/>
      <c r="E249" s="49"/>
      <c r="F249" s="49"/>
      <c r="G249" s="53" t="str">
        <f t="shared" si="16"/>
        <v xml:space="preserve">, , </v>
      </c>
      <c r="H249" s="51">
        <f t="shared" si="17"/>
        <v>0</v>
      </c>
      <c r="I249" s="48"/>
      <c r="J249" s="51">
        <f t="shared" si="18"/>
        <v>0</v>
      </c>
      <c r="K249" s="51">
        <f t="shared" si="19"/>
        <v>0</v>
      </c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</row>
    <row r="250" spans="1:22">
      <c r="A250" s="52"/>
      <c r="B250" s="52"/>
      <c r="C250" s="52"/>
      <c r="D250" s="49"/>
      <c r="E250" s="49"/>
      <c r="F250" s="49"/>
      <c r="G250" s="53" t="str">
        <f t="shared" si="16"/>
        <v xml:space="preserve">, , </v>
      </c>
      <c r="H250" s="51">
        <f t="shared" si="17"/>
        <v>0</v>
      </c>
      <c r="I250" s="48"/>
      <c r="J250" s="51">
        <f t="shared" si="18"/>
        <v>0</v>
      </c>
      <c r="K250" s="51">
        <f t="shared" si="19"/>
        <v>0</v>
      </c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</row>
    <row r="251" spans="1:22">
      <c r="A251" s="52"/>
      <c r="B251" s="52"/>
      <c r="C251" s="52"/>
      <c r="D251" s="49"/>
      <c r="E251" s="49"/>
      <c r="F251" s="49"/>
      <c r="G251" s="53" t="str">
        <f t="shared" si="16"/>
        <v xml:space="preserve">, , </v>
      </c>
      <c r="H251" s="51">
        <f t="shared" si="17"/>
        <v>0</v>
      </c>
      <c r="I251" s="48"/>
      <c r="J251" s="51">
        <f t="shared" si="18"/>
        <v>0</v>
      </c>
      <c r="K251" s="51">
        <f t="shared" si="19"/>
        <v>0</v>
      </c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</row>
    <row r="252" spans="1:22">
      <c r="A252" s="52"/>
      <c r="B252" s="52"/>
      <c r="C252" s="52"/>
      <c r="D252" s="49"/>
      <c r="E252" s="49"/>
      <c r="F252" s="49"/>
      <c r="G252" s="53" t="str">
        <f t="shared" si="16"/>
        <v xml:space="preserve">, , </v>
      </c>
      <c r="H252" s="51">
        <f t="shared" si="17"/>
        <v>0</v>
      </c>
      <c r="I252" s="48"/>
      <c r="J252" s="51">
        <f t="shared" si="18"/>
        <v>0</v>
      </c>
      <c r="K252" s="51">
        <f t="shared" si="19"/>
        <v>0</v>
      </c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</row>
    <row r="253" spans="1:22">
      <c r="A253" s="52"/>
      <c r="B253" s="52"/>
      <c r="C253" s="52"/>
      <c r="D253" s="49"/>
      <c r="E253" s="49"/>
      <c r="F253" s="49"/>
      <c r="G253" s="53" t="str">
        <f t="shared" si="16"/>
        <v xml:space="preserve">, , </v>
      </c>
      <c r="H253" s="51">
        <f t="shared" si="17"/>
        <v>0</v>
      </c>
      <c r="I253" s="48"/>
      <c r="J253" s="51">
        <f t="shared" si="18"/>
        <v>0</v>
      </c>
      <c r="K253" s="51">
        <f t="shared" si="19"/>
        <v>0</v>
      </c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</row>
    <row r="254" spans="1:22">
      <c r="A254" s="52"/>
      <c r="B254" s="52"/>
      <c r="C254" s="52"/>
      <c r="D254" s="49"/>
      <c r="E254" s="49"/>
      <c r="F254" s="49"/>
      <c r="G254" s="53" t="str">
        <f t="shared" si="16"/>
        <v xml:space="preserve">, , </v>
      </c>
      <c r="H254" s="51">
        <f t="shared" si="17"/>
        <v>0</v>
      </c>
      <c r="I254" s="48"/>
      <c r="J254" s="51">
        <f t="shared" si="18"/>
        <v>0</v>
      </c>
      <c r="K254" s="51">
        <f t="shared" si="19"/>
        <v>0</v>
      </c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</row>
    <row r="255" spans="1:22">
      <c r="A255" s="52"/>
      <c r="B255" s="52"/>
      <c r="C255" s="52"/>
      <c r="D255" s="49"/>
      <c r="E255" s="49"/>
      <c r="F255" s="49"/>
      <c r="G255" s="53" t="str">
        <f t="shared" si="16"/>
        <v xml:space="preserve">, , </v>
      </c>
      <c r="H255" s="51">
        <f t="shared" si="17"/>
        <v>0</v>
      </c>
      <c r="I255" s="48"/>
      <c r="J255" s="51">
        <f t="shared" si="18"/>
        <v>0</v>
      </c>
      <c r="K255" s="51">
        <f t="shared" si="19"/>
        <v>0</v>
      </c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</row>
    <row r="256" spans="1:22">
      <c r="A256" s="52"/>
      <c r="B256" s="52"/>
      <c r="C256" s="52"/>
      <c r="D256" s="49"/>
      <c r="E256" s="49"/>
      <c r="F256" s="49"/>
      <c r="G256" s="53" t="str">
        <f t="shared" si="16"/>
        <v xml:space="preserve">, , </v>
      </c>
      <c r="H256" s="51">
        <f t="shared" si="17"/>
        <v>0</v>
      </c>
      <c r="I256" s="48"/>
      <c r="J256" s="51">
        <f t="shared" si="18"/>
        <v>0</v>
      </c>
      <c r="K256" s="51">
        <f t="shared" si="19"/>
        <v>0</v>
      </c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</row>
    <row r="257" spans="1:22">
      <c r="A257" s="52"/>
      <c r="B257" s="52"/>
      <c r="C257" s="52"/>
      <c r="D257" s="49"/>
      <c r="E257" s="49"/>
      <c r="F257" s="49"/>
      <c r="G257" s="53" t="str">
        <f t="shared" si="16"/>
        <v xml:space="preserve">, , </v>
      </c>
      <c r="H257" s="51">
        <f t="shared" si="17"/>
        <v>0</v>
      </c>
      <c r="I257" s="48"/>
      <c r="J257" s="51">
        <f t="shared" si="18"/>
        <v>0</v>
      </c>
      <c r="K257" s="51">
        <f t="shared" si="19"/>
        <v>0</v>
      </c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</row>
    <row r="258" spans="1:22">
      <c r="A258" s="52"/>
      <c r="B258" s="52"/>
      <c r="C258" s="52"/>
      <c r="D258" s="49"/>
      <c r="E258" s="49"/>
      <c r="F258" s="49"/>
      <c r="G258" s="53" t="str">
        <f t="shared" si="16"/>
        <v xml:space="preserve">, , </v>
      </c>
      <c r="H258" s="51">
        <f t="shared" si="17"/>
        <v>0</v>
      </c>
      <c r="I258" s="48"/>
      <c r="J258" s="51">
        <f t="shared" si="18"/>
        <v>0</v>
      </c>
      <c r="K258" s="51">
        <f t="shared" si="19"/>
        <v>0</v>
      </c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</row>
    <row r="259" spans="1:22">
      <c r="A259" s="52"/>
      <c r="B259" s="52"/>
      <c r="C259" s="52"/>
      <c r="D259" s="49"/>
      <c r="E259" s="49"/>
      <c r="F259" s="49"/>
      <c r="G259" s="53" t="str">
        <f t="shared" si="16"/>
        <v xml:space="preserve">, , </v>
      </c>
      <c r="H259" s="51">
        <f t="shared" si="17"/>
        <v>0</v>
      </c>
      <c r="I259" s="48"/>
      <c r="J259" s="51">
        <f t="shared" si="18"/>
        <v>0</v>
      </c>
      <c r="K259" s="51">
        <f t="shared" si="19"/>
        <v>0</v>
      </c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</row>
    <row r="260" spans="1:22">
      <c r="A260" s="52"/>
      <c r="B260" s="52"/>
      <c r="C260" s="52"/>
      <c r="D260" s="49"/>
      <c r="E260" s="49"/>
      <c r="F260" s="49"/>
      <c r="G260" s="53" t="str">
        <f t="shared" si="16"/>
        <v xml:space="preserve">, , </v>
      </c>
      <c r="H260" s="51">
        <f t="shared" si="17"/>
        <v>0</v>
      </c>
      <c r="I260" s="48"/>
      <c r="J260" s="51">
        <f t="shared" si="18"/>
        <v>0</v>
      </c>
      <c r="K260" s="51">
        <f t="shared" si="19"/>
        <v>0</v>
      </c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</row>
    <row r="261" spans="1:22">
      <c r="A261" s="52"/>
      <c r="B261" s="52"/>
      <c r="C261" s="52"/>
      <c r="D261" s="49"/>
      <c r="E261" s="49"/>
      <c r="F261" s="49"/>
      <c r="G261" s="53" t="str">
        <f t="shared" si="16"/>
        <v xml:space="preserve">, , </v>
      </c>
      <c r="H261" s="51">
        <f t="shared" si="17"/>
        <v>0</v>
      </c>
      <c r="I261" s="48"/>
      <c r="J261" s="51">
        <f t="shared" si="18"/>
        <v>0</v>
      </c>
      <c r="K261" s="51">
        <f t="shared" si="19"/>
        <v>0</v>
      </c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</row>
    <row r="262" spans="1:22">
      <c r="A262" s="52"/>
      <c r="B262" s="52"/>
      <c r="C262" s="52"/>
      <c r="D262" s="49"/>
      <c r="E262" s="49"/>
      <c r="F262" s="49"/>
      <c r="G262" s="53" t="str">
        <f t="shared" si="16"/>
        <v xml:space="preserve">, , </v>
      </c>
      <c r="H262" s="51">
        <f t="shared" si="17"/>
        <v>0</v>
      </c>
      <c r="I262" s="48"/>
      <c r="J262" s="51">
        <f t="shared" si="18"/>
        <v>0</v>
      </c>
      <c r="K262" s="51">
        <f t="shared" si="19"/>
        <v>0</v>
      </c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</row>
    <row r="263" spans="1:22">
      <c r="A263" s="52"/>
      <c r="B263" s="52"/>
      <c r="C263" s="52"/>
      <c r="D263" s="49"/>
      <c r="E263" s="49"/>
      <c r="F263" s="49"/>
      <c r="G263" s="53" t="str">
        <f t="shared" si="16"/>
        <v xml:space="preserve">, , </v>
      </c>
      <c r="H263" s="51">
        <f t="shared" si="17"/>
        <v>0</v>
      </c>
      <c r="I263" s="48"/>
      <c r="J263" s="51">
        <f t="shared" si="18"/>
        <v>0</v>
      </c>
      <c r="K263" s="51">
        <f t="shared" si="19"/>
        <v>0</v>
      </c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</row>
    <row r="264" spans="1:22">
      <c r="A264" s="52"/>
      <c r="B264" s="52"/>
      <c r="C264" s="52"/>
      <c r="D264" s="49"/>
      <c r="E264" s="49"/>
      <c r="F264" s="49"/>
      <c r="G264" s="53" t="str">
        <f t="shared" si="16"/>
        <v xml:space="preserve">, , </v>
      </c>
      <c r="H264" s="51">
        <f t="shared" si="17"/>
        <v>0</v>
      </c>
      <c r="I264" s="48"/>
      <c r="J264" s="51">
        <f t="shared" si="18"/>
        <v>0</v>
      </c>
      <c r="K264" s="51">
        <f t="shared" si="19"/>
        <v>0</v>
      </c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</row>
    <row r="265" spans="1:22">
      <c r="A265" s="52"/>
      <c r="B265" s="52"/>
      <c r="C265" s="52"/>
      <c r="D265" s="49"/>
      <c r="E265" s="49"/>
      <c r="F265" s="49"/>
      <c r="G265" s="53" t="str">
        <f t="shared" si="16"/>
        <v xml:space="preserve">, , </v>
      </c>
      <c r="H265" s="51">
        <f t="shared" si="17"/>
        <v>0</v>
      </c>
      <c r="I265" s="48"/>
      <c r="J265" s="51">
        <f t="shared" si="18"/>
        <v>0</v>
      </c>
      <c r="K265" s="51">
        <f t="shared" si="19"/>
        <v>0</v>
      </c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</row>
    <row r="266" spans="1:22">
      <c r="A266" s="52"/>
      <c r="B266" s="52"/>
      <c r="C266" s="52"/>
      <c r="D266" s="49"/>
      <c r="E266" s="49"/>
      <c r="F266" s="49"/>
      <c r="G266" s="53" t="str">
        <f t="shared" si="16"/>
        <v xml:space="preserve">, , </v>
      </c>
      <c r="H266" s="51">
        <f t="shared" si="17"/>
        <v>0</v>
      </c>
      <c r="I266" s="48"/>
      <c r="J266" s="51">
        <f t="shared" si="18"/>
        <v>0</v>
      </c>
      <c r="K266" s="51">
        <f t="shared" si="19"/>
        <v>0</v>
      </c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</row>
    <row r="267" spans="1:22">
      <c r="A267" s="52"/>
      <c r="B267" s="52"/>
      <c r="C267" s="52"/>
      <c r="D267" s="49"/>
      <c r="E267" s="49"/>
      <c r="F267" s="49"/>
      <c r="G267" s="53" t="str">
        <f t="shared" si="16"/>
        <v xml:space="preserve">, , </v>
      </c>
      <c r="H267" s="51">
        <f t="shared" si="17"/>
        <v>0</v>
      </c>
      <c r="I267" s="48"/>
      <c r="J267" s="51">
        <f t="shared" si="18"/>
        <v>0</v>
      </c>
      <c r="K267" s="51">
        <f t="shared" si="19"/>
        <v>0</v>
      </c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</row>
    <row r="268" spans="1:22">
      <c r="A268" s="52"/>
      <c r="B268" s="52"/>
      <c r="C268" s="52"/>
      <c r="D268" s="49"/>
      <c r="E268" s="49"/>
      <c r="F268" s="49"/>
      <c r="G268" s="53" t="str">
        <f t="shared" si="16"/>
        <v xml:space="preserve">, , </v>
      </c>
      <c r="H268" s="51">
        <f t="shared" si="17"/>
        <v>0</v>
      </c>
      <c r="I268" s="48"/>
      <c r="J268" s="51">
        <f t="shared" si="18"/>
        <v>0</v>
      </c>
      <c r="K268" s="51">
        <f t="shared" si="19"/>
        <v>0</v>
      </c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</row>
    <row r="269" spans="1:22">
      <c r="A269" s="52"/>
      <c r="B269" s="52"/>
      <c r="C269" s="52"/>
      <c r="D269" s="49"/>
      <c r="E269" s="49"/>
      <c r="F269" s="49"/>
      <c r="G269" s="53" t="str">
        <f t="shared" ref="G269:G332" si="20">D269&amp;", "&amp;E269&amp;", "&amp;F269</f>
        <v xml:space="preserve">, , </v>
      </c>
      <c r="H269" s="51">
        <f t="shared" ref="H269:H332" si="21">SUM(I269:K269)</f>
        <v>0</v>
      </c>
      <c r="I269" s="48"/>
      <c r="J269" s="51">
        <f t="shared" ref="J269:J332" si="22">SUM(L269:P269)</f>
        <v>0</v>
      </c>
      <c r="K269" s="51">
        <f t="shared" ref="K269:K332" si="23">SUM(Q269:U269)</f>
        <v>0</v>
      </c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</row>
    <row r="270" spans="1:22">
      <c r="A270" s="52"/>
      <c r="B270" s="52"/>
      <c r="C270" s="52"/>
      <c r="D270" s="49"/>
      <c r="E270" s="49"/>
      <c r="F270" s="49"/>
      <c r="G270" s="53" t="str">
        <f t="shared" si="20"/>
        <v xml:space="preserve">, , </v>
      </c>
      <c r="H270" s="51">
        <f t="shared" si="21"/>
        <v>0</v>
      </c>
      <c r="I270" s="48"/>
      <c r="J270" s="51">
        <f t="shared" si="22"/>
        <v>0</v>
      </c>
      <c r="K270" s="51">
        <f t="shared" si="23"/>
        <v>0</v>
      </c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</row>
    <row r="271" spans="1:22">
      <c r="A271" s="52"/>
      <c r="B271" s="52"/>
      <c r="C271" s="52"/>
      <c r="D271" s="49"/>
      <c r="E271" s="49"/>
      <c r="F271" s="49"/>
      <c r="G271" s="53" t="str">
        <f t="shared" si="20"/>
        <v xml:space="preserve">, , </v>
      </c>
      <c r="H271" s="51">
        <f t="shared" si="21"/>
        <v>0</v>
      </c>
      <c r="I271" s="48"/>
      <c r="J271" s="51">
        <f t="shared" si="22"/>
        <v>0</v>
      </c>
      <c r="K271" s="51">
        <f t="shared" si="23"/>
        <v>0</v>
      </c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</row>
    <row r="272" spans="1:22">
      <c r="A272" s="52"/>
      <c r="B272" s="52"/>
      <c r="C272" s="52"/>
      <c r="D272" s="49"/>
      <c r="E272" s="49"/>
      <c r="F272" s="49"/>
      <c r="G272" s="53" t="str">
        <f t="shared" si="20"/>
        <v xml:space="preserve">, , </v>
      </c>
      <c r="H272" s="51">
        <f t="shared" si="21"/>
        <v>0</v>
      </c>
      <c r="I272" s="48"/>
      <c r="J272" s="51">
        <f t="shared" si="22"/>
        <v>0</v>
      </c>
      <c r="K272" s="51">
        <f t="shared" si="23"/>
        <v>0</v>
      </c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</row>
    <row r="273" spans="1:22">
      <c r="A273" s="52"/>
      <c r="B273" s="52"/>
      <c r="C273" s="52"/>
      <c r="D273" s="49"/>
      <c r="E273" s="49"/>
      <c r="F273" s="49"/>
      <c r="G273" s="53" t="str">
        <f t="shared" si="20"/>
        <v xml:space="preserve">, , </v>
      </c>
      <c r="H273" s="51">
        <f t="shared" si="21"/>
        <v>0</v>
      </c>
      <c r="I273" s="48"/>
      <c r="J273" s="51">
        <f t="shared" si="22"/>
        <v>0</v>
      </c>
      <c r="K273" s="51">
        <f t="shared" si="23"/>
        <v>0</v>
      </c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</row>
    <row r="274" spans="1:22">
      <c r="A274" s="52"/>
      <c r="B274" s="52"/>
      <c r="C274" s="52"/>
      <c r="D274" s="49"/>
      <c r="E274" s="49"/>
      <c r="F274" s="49"/>
      <c r="G274" s="53" t="str">
        <f t="shared" si="20"/>
        <v xml:space="preserve">, , </v>
      </c>
      <c r="H274" s="51">
        <f t="shared" si="21"/>
        <v>0</v>
      </c>
      <c r="I274" s="48"/>
      <c r="J274" s="51">
        <f t="shared" si="22"/>
        <v>0</v>
      </c>
      <c r="K274" s="51">
        <f t="shared" si="23"/>
        <v>0</v>
      </c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</row>
    <row r="275" spans="1:22">
      <c r="A275" s="52"/>
      <c r="B275" s="52"/>
      <c r="C275" s="52"/>
      <c r="D275" s="49"/>
      <c r="E275" s="49"/>
      <c r="F275" s="49"/>
      <c r="G275" s="53" t="str">
        <f t="shared" si="20"/>
        <v xml:space="preserve">, , </v>
      </c>
      <c r="H275" s="51">
        <f t="shared" si="21"/>
        <v>0</v>
      </c>
      <c r="I275" s="48"/>
      <c r="J275" s="51">
        <f t="shared" si="22"/>
        <v>0</v>
      </c>
      <c r="K275" s="51">
        <f t="shared" si="23"/>
        <v>0</v>
      </c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</row>
    <row r="276" spans="1:22">
      <c r="A276" s="52"/>
      <c r="B276" s="52"/>
      <c r="C276" s="52"/>
      <c r="D276" s="49"/>
      <c r="E276" s="49"/>
      <c r="F276" s="49"/>
      <c r="G276" s="53" t="str">
        <f t="shared" si="20"/>
        <v xml:space="preserve">, , </v>
      </c>
      <c r="H276" s="51">
        <f t="shared" si="21"/>
        <v>0</v>
      </c>
      <c r="I276" s="48"/>
      <c r="J276" s="51">
        <f t="shared" si="22"/>
        <v>0</v>
      </c>
      <c r="K276" s="51">
        <f t="shared" si="23"/>
        <v>0</v>
      </c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</row>
    <row r="277" spans="1:22">
      <c r="A277" s="52"/>
      <c r="B277" s="52"/>
      <c r="C277" s="52"/>
      <c r="D277" s="49"/>
      <c r="E277" s="49"/>
      <c r="F277" s="49"/>
      <c r="G277" s="53" t="str">
        <f t="shared" si="20"/>
        <v xml:space="preserve">, , </v>
      </c>
      <c r="H277" s="51">
        <f t="shared" si="21"/>
        <v>0</v>
      </c>
      <c r="I277" s="48"/>
      <c r="J277" s="51">
        <f t="shared" si="22"/>
        <v>0</v>
      </c>
      <c r="K277" s="51">
        <f t="shared" si="23"/>
        <v>0</v>
      </c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</row>
    <row r="278" spans="1:22">
      <c r="A278" s="52"/>
      <c r="B278" s="52"/>
      <c r="C278" s="52"/>
      <c r="D278" s="49"/>
      <c r="E278" s="49"/>
      <c r="F278" s="49"/>
      <c r="G278" s="53" t="str">
        <f t="shared" si="20"/>
        <v xml:space="preserve">, , </v>
      </c>
      <c r="H278" s="51">
        <f t="shared" si="21"/>
        <v>0</v>
      </c>
      <c r="I278" s="48"/>
      <c r="J278" s="51">
        <f t="shared" si="22"/>
        <v>0</v>
      </c>
      <c r="K278" s="51">
        <f t="shared" si="23"/>
        <v>0</v>
      </c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</row>
    <row r="279" spans="1:22">
      <c r="A279" s="52"/>
      <c r="B279" s="52"/>
      <c r="C279" s="52"/>
      <c r="D279" s="49"/>
      <c r="E279" s="49"/>
      <c r="F279" s="49"/>
      <c r="G279" s="53" t="str">
        <f t="shared" si="20"/>
        <v xml:space="preserve">, , </v>
      </c>
      <c r="H279" s="51">
        <f t="shared" si="21"/>
        <v>0</v>
      </c>
      <c r="I279" s="48"/>
      <c r="J279" s="51">
        <f t="shared" si="22"/>
        <v>0</v>
      </c>
      <c r="K279" s="51">
        <f t="shared" si="23"/>
        <v>0</v>
      </c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</row>
    <row r="280" spans="1:22">
      <c r="A280" s="52"/>
      <c r="B280" s="52"/>
      <c r="C280" s="52"/>
      <c r="D280" s="49"/>
      <c r="E280" s="49"/>
      <c r="F280" s="49"/>
      <c r="G280" s="53" t="str">
        <f t="shared" si="20"/>
        <v xml:space="preserve">, , </v>
      </c>
      <c r="H280" s="51">
        <f t="shared" si="21"/>
        <v>0</v>
      </c>
      <c r="I280" s="48"/>
      <c r="J280" s="51">
        <f t="shared" si="22"/>
        <v>0</v>
      </c>
      <c r="K280" s="51">
        <f t="shared" si="23"/>
        <v>0</v>
      </c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</row>
    <row r="281" spans="1:22">
      <c r="A281" s="52"/>
      <c r="B281" s="52"/>
      <c r="C281" s="52"/>
      <c r="D281" s="49"/>
      <c r="E281" s="49"/>
      <c r="F281" s="49"/>
      <c r="G281" s="53" t="str">
        <f t="shared" si="20"/>
        <v xml:space="preserve">, , </v>
      </c>
      <c r="H281" s="51">
        <f t="shared" si="21"/>
        <v>0</v>
      </c>
      <c r="I281" s="48"/>
      <c r="J281" s="51">
        <f t="shared" si="22"/>
        <v>0</v>
      </c>
      <c r="K281" s="51">
        <f t="shared" si="23"/>
        <v>0</v>
      </c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</row>
    <row r="282" spans="1:22">
      <c r="A282" s="52"/>
      <c r="B282" s="52"/>
      <c r="C282" s="52"/>
      <c r="D282" s="49"/>
      <c r="E282" s="49"/>
      <c r="F282" s="49"/>
      <c r="G282" s="53" t="str">
        <f t="shared" si="20"/>
        <v xml:space="preserve">, , </v>
      </c>
      <c r="H282" s="51">
        <f t="shared" si="21"/>
        <v>0</v>
      </c>
      <c r="I282" s="48"/>
      <c r="J282" s="51">
        <f t="shared" si="22"/>
        <v>0</v>
      </c>
      <c r="K282" s="51">
        <f t="shared" si="23"/>
        <v>0</v>
      </c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</row>
    <row r="283" spans="1:22">
      <c r="A283" s="52"/>
      <c r="B283" s="52"/>
      <c r="C283" s="52"/>
      <c r="D283" s="49"/>
      <c r="E283" s="49"/>
      <c r="F283" s="49"/>
      <c r="G283" s="53" t="str">
        <f t="shared" si="20"/>
        <v xml:space="preserve">, , </v>
      </c>
      <c r="H283" s="51">
        <f t="shared" si="21"/>
        <v>0</v>
      </c>
      <c r="I283" s="48"/>
      <c r="J283" s="51">
        <f t="shared" si="22"/>
        <v>0</v>
      </c>
      <c r="K283" s="51">
        <f t="shared" si="23"/>
        <v>0</v>
      </c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</row>
    <row r="284" spans="1:22">
      <c r="A284" s="52"/>
      <c r="B284" s="52"/>
      <c r="C284" s="52"/>
      <c r="D284" s="49"/>
      <c r="E284" s="49"/>
      <c r="F284" s="49"/>
      <c r="G284" s="53" t="str">
        <f t="shared" si="20"/>
        <v xml:space="preserve">, , </v>
      </c>
      <c r="H284" s="51">
        <f t="shared" si="21"/>
        <v>0</v>
      </c>
      <c r="I284" s="48"/>
      <c r="J284" s="51">
        <f t="shared" si="22"/>
        <v>0</v>
      </c>
      <c r="K284" s="51">
        <f t="shared" si="23"/>
        <v>0</v>
      </c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</row>
    <row r="285" spans="1:22">
      <c r="A285" s="52"/>
      <c r="B285" s="52"/>
      <c r="C285" s="52"/>
      <c r="D285" s="49"/>
      <c r="E285" s="49"/>
      <c r="F285" s="49"/>
      <c r="G285" s="53" t="str">
        <f t="shared" si="20"/>
        <v xml:space="preserve">, , </v>
      </c>
      <c r="H285" s="51">
        <f t="shared" si="21"/>
        <v>0</v>
      </c>
      <c r="I285" s="48"/>
      <c r="J285" s="51">
        <f t="shared" si="22"/>
        <v>0</v>
      </c>
      <c r="K285" s="51">
        <f t="shared" si="23"/>
        <v>0</v>
      </c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</row>
    <row r="286" spans="1:22">
      <c r="A286" s="52"/>
      <c r="B286" s="52"/>
      <c r="C286" s="52"/>
      <c r="D286" s="49"/>
      <c r="E286" s="49"/>
      <c r="F286" s="49"/>
      <c r="G286" s="53" t="str">
        <f t="shared" si="20"/>
        <v xml:space="preserve">, , </v>
      </c>
      <c r="H286" s="51">
        <f t="shared" si="21"/>
        <v>0</v>
      </c>
      <c r="I286" s="48"/>
      <c r="J286" s="51">
        <f t="shared" si="22"/>
        <v>0</v>
      </c>
      <c r="K286" s="51">
        <f t="shared" si="23"/>
        <v>0</v>
      </c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</row>
    <row r="287" spans="1:22">
      <c r="A287" s="52"/>
      <c r="B287" s="52"/>
      <c r="C287" s="52"/>
      <c r="D287" s="49"/>
      <c r="E287" s="49"/>
      <c r="F287" s="49"/>
      <c r="G287" s="53" t="str">
        <f t="shared" si="20"/>
        <v xml:space="preserve">, , </v>
      </c>
      <c r="H287" s="51">
        <f t="shared" si="21"/>
        <v>0</v>
      </c>
      <c r="I287" s="48"/>
      <c r="J287" s="51">
        <f t="shared" si="22"/>
        <v>0</v>
      </c>
      <c r="K287" s="51">
        <f t="shared" si="23"/>
        <v>0</v>
      </c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</row>
    <row r="288" spans="1:22">
      <c r="A288" s="52"/>
      <c r="B288" s="52"/>
      <c r="C288" s="52"/>
      <c r="D288" s="49"/>
      <c r="E288" s="49"/>
      <c r="F288" s="49"/>
      <c r="G288" s="53" t="str">
        <f t="shared" si="20"/>
        <v xml:space="preserve">, , </v>
      </c>
      <c r="H288" s="51">
        <f t="shared" si="21"/>
        <v>0</v>
      </c>
      <c r="I288" s="48"/>
      <c r="J288" s="51">
        <f t="shared" si="22"/>
        <v>0</v>
      </c>
      <c r="K288" s="51">
        <f t="shared" si="23"/>
        <v>0</v>
      </c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</row>
    <row r="289" spans="1:22">
      <c r="A289" s="52"/>
      <c r="B289" s="52"/>
      <c r="C289" s="52"/>
      <c r="D289" s="49"/>
      <c r="E289" s="49"/>
      <c r="F289" s="49"/>
      <c r="G289" s="53" t="str">
        <f t="shared" si="20"/>
        <v xml:space="preserve">, , </v>
      </c>
      <c r="H289" s="51">
        <f t="shared" si="21"/>
        <v>0</v>
      </c>
      <c r="I289" s="48"/>
      <c r="J289" s="51">
        <f t="shared" si="22"/>
        <v>0</v>
      </c>
      <c r="K289" s="51">
        <f t="shared" si="23"/>
        <v>0</v>
      </c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</row>
    <row r="290" spans="1:22">
      <c r="A290" s="52"/>
      <c r="B290" s="52"/>
      <c r="C290" s="52"/>
      <c r="D290" s="49"/>
      <c r="E290" s="49"/>
      <c r="F290" s="49"/>
      <c r="G290" s="53" t="str">
        <f t="shared" si="20"/>
        <v xml:space="preserve">, , </v>
      </c>
      <c r="H290" s="51">
        <f t="shared" si="21"/>
        <v>0</v>
      </c>
      <c r="I290" s="48"/>
      <c r="J290" s="51">
        <f t="shared" si="22"/>
        <v>0</v>
      </c>
      <c r="K290" s="51">
        <f t="shared" si="23"/>
        <v>0</v>
      </c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</row>
    <row r="291" spans="1:22">
      <c r="A291" s="52"/>
      <c r="B291" s="52"/>
      <c r="C291" s="52"/>
      <c r="D291" s="49"/>
      <c r="E291" s="49"/>
      <c r="F291" s="49"/>
      <c r="G291" s="53" t="str">
        <f t="shared" si="20"/>
        <v xml:space="preserve">, , </v>
      </c>
      <c r="H291" s="51">
        <f t="shared" si="21"/>
        <v>0</v>
      </c>
      <c r="I291" s="48"/>
      <c r="J291" s="51">
        <f t="shared" si="22"/>
        <v>0</v>
      </c>
      <c r="K291" s="51">
        <f t="shared" si="23"/>
        <v>0</v>
      </c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</row>
    <row r="292" spans="1:22">
      <c r="A292" s="52"/>
      <c r="B292" s="52"/>
      <c r="C292" s="52"/>
      <c r="D292" s="49"/>
      <c r="E292" s="49"/>
      <c r="F292" s="49"/>
      <c r="G292" s="53" t="str">
        <f t="shared" si="20"/>
        <v xml:space="preserve">, , </v>
      </c>
      <c r="H292" s="51">
        <f t="shared" si="21"/>
        <v>0</v>
      </c>
      <c r="I292" s="48"/>
      <c r="J292" s="51">
        <f t="shared" si="22"/>
        <v>0</v>
      </c>
      <c r="K292" s="51">
        <f t="shared" si="23"/>
        <v>0</v>
      </c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</row>
    <row r="293" spans="1:22">
      <c r="A293" s="52"/>
      <c r="B293" s="52"/>
      <c r="C293" s="52"/>
      <c r="D293" s="49"/>
      <c r="E293" s="49"/>
      <c r="F293" s="49"/>
      <c r="G293" s="53" t="str">
        <f t="shared" si="20"/>
        <v xml:space="preserve">, , </v>
      </c>
      <c r="H293" s="51">
        <f t="shared" si="21"/>
        <v>0</v>
      </c>
      <c r="I293" s="48"/>
      <c r="J293" s="51">
        <f t="shared" si="22"/>
        <v>0</v>
      </c>
      <c r="K293" s="51">
        <f t="shared" si="23"/>
        <v>0</v>
      </c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</row>
    <row r="294" spans="1:22">
      <c r="A294" s="52"/>
      <c r="B294" s="52"/>
      <c r="C294" s="52"/>
      <c r="D294" s="49"/>
      <c r="E294" s="49"/>
      <c r="F294" s="49"/>
      <c r="G294" s="53" t="str">
        <f t="shared" si="20"/>
        <v xml:space="preserve">, , </v>
      </c>
      <c r="H294" s="51">
        <f t="shared" si="21"/>
        <v>0</v>
      </c>
      <c r="I294" s="48"/>
      <c r="J294" s="51">
        <f t="shared" si="22"/>
        <v>0</v>
      </c>
      <c r="K294" s="51">
        <f t="shared" si="23"/>
        <v>0</v>
      </c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</row>
    <row r="295" spans="1:22">
      <c r="A295" s="52"/>
      <c r="B295" s="52"/>
      <c r="C295" s="52"/>
      <c r="D295" s="49"/>
      <c r="E295" s="49"/>
      <c r="F295" s="49"/>
      <c r="G295" s="53" t="str">
        <f t="shared" si="20"/>
        <v xml:space="preserve">, , </v>
      </c>
      <c r="H295" s="51">
        <f t="shared" si="21"/>
        <v>0</v>
      </c>
      <c r="I295" s="48"/>
      <c r="J295" s="51">
        <f t="shared" si="22"/>
        <v>0</v>
      </c>
      <c r="K295" s="51">
        <f t="shared" si="23"/>
        <v>0</v>
      </c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</row>
    <row r="296" spans="1:22">
      <c r="A296" s="52"/>
      <c r="B296" s="52"/>
      <c r="C296" s="52"/>
      <c r="D296" s="49"/>
      <c r="E296" s="49"/>
      <c r="F296" s="49"/>
      <c r="G296" s="53" t="str">
        <f t="shared" si="20"/>
        <v xml:space="preserve">, , </v>
      </c>
      <c r="H296" s="51">
        <f t="shared" si="21"/>
        <v>0</v>
      </c>
      <c r="I296" s="48"/>
      <c r="J296" s="51">
        <f t="shared" si="22"/>
        <v>0</v>
      </c>
      <c r="K296" s="51">
        <f t="shared" si="23"/>
        <v>0</v>
      </c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</row>
    <row r="297" spans="1:22">
      <c r="A297" s="52"/>
      <c r="B297" s="52"/>
      <c r="C297" s="52"/>
      <c r="D297" s="49"/>
      <c r="E297" s="49"/>
      <c r="F297" s="49"/>
      <c r="G297" s="53" t="str">
        <f t="shared" si="20"/>
        <v xml:space="preserve">, , </v>
      </c>
      <c r="H297" s="51">
        <f t="shared" si="21"/>
        <v>0</v>
      </c>
      <c r="I297" s="48"/>
      <c r="J297" s="51">
        <f t="shared" si="22"/>
        <v>0</v>
      </c>
      <c r="K297" s="51">
        <f t="shared" si="23"/>
        <v>0</v>
      </c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</row>
    <row r="298" spans="1:22">
      <c r="A298" s="52"/>
      <c r="B298" s="52"/>
      <c r="C298" s="52"/>
      <c r="D298" s="49"/>
      <c r="E298" s="49"/>
      <c r="F298" s="49"/>
      <c r="G298" s="53" t="str">
        <f t="shared" si="20"/>
        <v xml:space="preserve">, , </v>
      </c>
      <c r="H298" s="51">
        <f t="shared" si="21"/>
        <v>0</v>
      </c>
      <c r="I298" s="48"/>
      <c r="J298" s="51">
        <f t="shared" si="22"/>
        <v>0</v>
      </c>
      <c r="K298" s="51">
        <f t="shared" si="23"/>
        <v>0</v>
      </c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</row>
    <row r="299" spans="1:22">
      <c r="A299" s="52"/>
      <c r="B299" s="52"/>
      <c r="C299" s="52"/>
      <c r="D299" s="49"/>
      <c r="E299" s="49"/>
      <c r="F299" s="49"/>
      <c r="G299" s="53" t="str">
        <f t="shared" si="20"/>
        <v xml:space="preserve">, , </v>
      </c>
      <c r="H299" s="51">
        <f t="shared" si="21"/>
        <v>0</v>
      </c>
      <c r="I299" s="48"/>
      <c r="J299" s="51">
        <f t="shared" si="22"/>
        <v>0</v>
      </c>
      <c r="K299" s="51">
        <f t="shared" si="23"/>
        <v>0</v>
      </c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</row>
    <row r="300" spans="1:22">
      <c r="A300" s="52"/>
      <c r="B300" s="52"/>
      <c r="C300" s="52"/>
      <c r="D300" s="49"/>
      <c r="E300" s="49"/>
      <c r="F300" s="49"/>
      <c r="G300" s="53" t="str">
        <f t="shared" si="20"/>
        <v xml:space="preserve">, , </v>
      </c>
      <c r="H300" s="51">
        <f t="shared" si="21"/>
        <v>0</v>
      </c>
      <c r="I300" s="48"/>
      <c r="J300" s="51">
        <f t="shared" si="22"/>
        <v>0</v>
      </c>
      <c r="K300" s="51">
        <f t="shared" si="23"/>
        <v>0</v>
      </c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</row>
    <row r="301" spans="1:22">
      <c r="A301" s="52"/>
      <c r="B301" s="52"/>
      <c r="C301" s="52"/>
      <c r="D301" s="49"/>
      <c r="E301" s="49"/>
      <c r="F301" s="49"/>
      <c r="G301" s="53" t="str">
        <f t="shared" si="20"/>
        <v xml:space="preserve">, , </v>
      </c>
      <c r="H301" s="51">
        <f t="shared" si="21"/>
        <v>0</v>
      </c>
      <c r="I301" s="48"/>
      <c r="J301" s="51">
        <f t="shared" si="22"/>
        <v>0</v>
      </c>
      <c r="K301" s="51">
        <f t="shared" si="23"/>
        <v>0</v>
      </c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</row>
    <row r="302" spans="1:22">
      <c r="A302" s="52"/>
      <c r="B302" s="52"/>
      <c r="C302" s="52"/>
      <c r="D302" s="49"/>
      <c r="E302" s="49"/>
      <c r="F302" s="49"/>
      <c r="G302" s="53" t="str">
        <f t="shared" si="20"/>
        <v xml:space="preserve">, , </v>
      </c>
      <c r="H302" s="51">
        <f t="shared" si="21"/>
        <v>0</v>
      </c>
      <c r="I302" s="48"/>
      <c r="J302" s="51">
        <f t="shared" si="22"/>
        <v>0</v>
      </c>
      <c r="K302" s="51">
        <f t="shared" si="23"/>
        <v>0</v>
      </c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</row>
    <row r="303" spans="1:22">
      <c r="A303" s="52"/>
      <c r="B303" s="52"/>
      <c r="C303" s="52"/>
      <c r="D303" s="49"/>
      <c r="E303" s="49"/>
      <c r="F303" s="49"/>
      <c r="G303" s="53" t="str">
        <f t="shared" si="20"/>
        <v xml:space="preserve">, , </v>
      </c>
      <c r="H303" s="51">
        <f t="shared" si="21"/>
        <v>0</v>
      </c>
      <c r="I303" s="48"/>
      <c r="J303" s="51">
        <f t="shared" si="22"/>
        <v>0</v>
      </c>
      <c r="K303" s="51">
        <f t="shared" si="23"/>
        <v>0</v>
      </c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</row>
    <row r="304" spans="1:22">
      <c r="A304" s="52"/>
      <c r="B304" s="52"/>
      <c r="C304" s="52"/>
      <c r="D304" s="49"/>
      <c r="E304" s="49"/>
      <c r="F304" s="49"/>
      <c r="G304" s="53" t="str">
        <f t="shared" si="20"/>
        <v xml:space="preserve">, , </v>
      </c>
      <c r="H304" s="51">
        <f t="shared" si="21"/>
        <v>0</v>
      </c>
      <c r="I304" s="48"/>
      <c r="J304" s="51">
        <f t="shared" si="22"/>
        <v>0</v>
      </c>
      <c r="K304" s="51">
        <f t="shared" si="23"/>
        <v>0</v>
      </c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</row>
    <row r="305" spans="1:22">
      <c r="A305" s="52"/>
      <c r="B305" s="52"/>
      <c r="C305" s="52"/>
      <c r="D305" s="49"/>
      <c r="E305" s="49"/>
      <c r="F305" s="49"/>
      <c r="G305" s="53" t="str">
        <f t="shared" si="20"/>
        <v xml:space="preserve">, , </v>
      </c>
      <c r="H305" s="51">
        <f t="shared" si="21"/>
        <v>0</v>
      </c>
      <c r="I305" s="48"/>
      <c r="J305" s="51">
        <f t="shared" si="22"/>
        <v>0</v>
      </c>
      <c r="K305" s="51">
        <f t="shared" si="23"/>
        <v>0</v>
      </c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</row>
    <row r="306" spans="1:22">
      <c r="A306" s="52"/>
      <c r="B306" s="52"/>
      <c r="C306" s="52"/>
      <c r="D306" s="49"/>
      <c r="E306" s="49"/>
      <c r="F306" s="49"/>
      <c r="G306" s="53" t="str">
        <f t="shared" si="20"/>
        <v xml:space="preserve">, , </v>
      </c>
      <c r="H306" s="51">
        <f t="shared" si="21"/>
        <v>0</v>
      </c>
      <c r="I306" s="48"/>
      <c r="J306" s="51">
        <f t="shared" si="22"/>
        <v>0</v>
      </c>
      <c r="K306" s="51">
        <f t="shared" si="23"/>
        <v>0</v>
      </c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</row>
    <row r="307" spans="1:22">
      <c r="A307" s="52"/>
      <c r="B307" s="52"/>
      <c r="C307" s="52"/>
      <c r="D307" s="49"/>
      <c r="E307" s="49"/>
      <c r="F307" s="49"/>
      <c r="G307" s="53" t="str">
        <f t="shared" si="20"/>
        <v xml:space="preserve">, , </v>
      </c>
      <c r="H307" s="51">
        <f t="shared" si="21"/>
        <v>0</v>
      </c>
      <c r="I307" s="48"/>
      <c r="J307" s="51">
        <f t="shared" si="22"/>
        <v>0</v>
      </c>
      <c r="K307" s="51">
        <f t="shared" si="23"/>
        <v>0</v>
      </c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</row>
    <row r="308" spans="1:22">
      <c r="A308" s="52"/>
      <c r="B308" s="52"/>
      <c r="C308" s="52"/>
      <c r="D308" s="49"/>
      <c r="E308" s="49"/>
      <c r="F308" s="49"/>
      <c r="G308" s="53" t="str">
        <f t="shared" si="20"/>
        <v xml:space="preserve">, , </v>
      </c>
      <c r="H308" s="51">
        <f t="shared" si="21"/>
        <v>0</v>
      </c>
      <c r="I308" s="48"/>
      <c r="J308" s="51">
        <f t="shared" si="22"/>
        <v>0</v>
      </c>
      <c r="K308" s="51">
        <f t="shared" si="23"/>
        <v>0</v>
      </c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</row>
    <row r="309" spans="1:22">
      <c r="A309" s="52"/>
      <c r="B309" s="52"/>
      <c r="C309" s="52"/>
      <c r="D309" s="49"/>
      <c r="E309" s="49"/>
      <c r="F309" s="49"/>
      <c r="G309" s="53" t="str">
        <f t="shared" si="20"/>
        <v xml:space="preserve">, , </v>
      </c>
      <c r="H309" s="51">
        <f t="shared" si="21"/>
        <v>0</v>
      </c>
      <c r="I309" s="48"/>
      <c r="J309" s="51">
        <f t="shared" si="22"/>
        <v>0</v>
      </c>
      <c r="K309" s="51">
        <f t="shared" si="23"/>
        <v>0</v>
      </c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</row>
    <row r="310" spans="1:22">
      <c r="A310" s="52"/>
      <c r="B310" s="52"/>
      <c r="C310" s="52"/>
      <c r="D310" s="49"/>
      <c r="E310" s="49"/>
      <c r="F310" s="49"/>
      <c r="G310" s="53" t="str">
        <f t="shared" si="20"/>
        <v xml:space="preserve">, , </v>
      </c>
      <c r="H310" s="51">
        <f t="shared" si="21"/>
        <v>0</v>
      </c>
      <c r="I310" s="48"/>
      <c r="J310" s="51">
        <f t="shared" si="22"/>
        <v>0</v>
      </c>
      <c r="K310" s="51">
        <f t="shared" si="23"/>
        <v>0</v>
      </c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</row>
    <row r="311" spans="1:22">
      <c r="A311" s="52"/>
      <c r="B311" s="52"/>
      <c r="C311" s="52"/>
      <c r="D311" s="49"/>
      <c r="E311" s="49"/>
      <c r="F311" s="49"/>
      <c r="G311" s="53" t="str">
        <f t="shared" si="20"/>
        <v xml:space="preserve">, , </v>
      </c>
      <c r="H311" s="51">
        <f t="shared" si="21"/>
        <v>0</v>
      </c>
      <c r="I311" s="48"/>
      <c r="J311" s="51">
        <f t="shared" si="22"/>
        <v>0</v>
      </c>
      <c r="K311" s="51">
        <f t="shared" si="23"/>
        <v>0</v>
      </c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</row>
    <row r="312" spans="1:22">
      <c r="A312" s="52"/>
      <c r="B312" s="52"/>
      <c r="C312" s="52"/>
      <c r="D312" s="49"/>
      <c r="E312" s="49"/>
      <c r="F312" s="49"/>
      <c r="G312" s="53" t="str">
        <f t="shared" si="20"/>
        <v xml:space="preserve">, , </v>
      </c>
      <c r="H312" s="51">
        <f t="shared" si="21"/>
        <v>0</v>
      </c>
      <c r="I312" s="48"/>
      <c r="J312" s="51">
        <f t="shared" si="22"/>
        <v>0</v>
      </c>
      <c r="K312" s="51">
        <f t="shared" si="23"/>
        <v>0</v>
      </c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</row>
    <row r="313" spans="1:22">
      <c r="A313" s="52"/>
      <c r="B313" s="52"/>
      <c r="C313" s="52"/>
      <c r="D313" s="49"/>
      <c r="E313" s="49"/>
      <c r="F313" s="49"/>
      <c r="G313" s="53" t="str">
        <f t="shared" si="20"/>
        <v xml:space="preserve">, , </v>
      </c>
      <c r="H313" s="51">
        <f t="shared" si="21"/>
        <v>0</v>
      </c>
      <c r="I313" s="48"/>
      <c r="J313" s="51">
        <f t="shared" si="22"/>
        <v>0</v>
      </c>
      <c r="K313" s="51">
        <f t="shared" si="23"/>
        <v>0</v>
      </c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</row>
    <row r="314" spans="1:22">
      <c r="A314" s="52"/>
      <c r="B314" s="52"/>
      <c r="C314" s="52"/>
      <c r="D314" s="49"/>
      <c r="E314" s="49"/>
      <c r="F314" s="49"/>
      <c r="G314" s="53" t="str">
        <f t="shared" si="20"/>
        <v xml:space="preserve">, , </v>
      </c>
      <c r="H314" s="51">
        <f t="shared" si="21"/>
        <v>0</v>
      </c>
      <c r="I314" s="48"/>
      <c r="J314" s="51">
        <f t="shared" si="22"/>
        <v>0</v>
      </c>
      <c r="K314" s="51">
        <f t="shared" si="23"/>
        <v>0</v>
      </c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</row>
    <row r="315" spans="1:22">
      <c r="A315" s="52"/>
      <c r="B315" s="52"/>
      <c r="C315" s="52"/>
      <c r="D315" s="49"/>
      <c r="E315" s="49"/>
      <c r="F315" s="49"/>
      <c r="G315" s="53" t="str">
        <f t="shared" si="20"/>
        <v xml:space="preserve">, , </v>
      </c>
      <c r="H315" s="51">
        <f t="shared" si="21"/>
        <v>0</v>
      </c>
      <c r="I315" s="48"/>
      <c r="J315" s="51">
        <f t="shared" si="22"/>
        <v>0</v>
      </c>
      <c r="K315" s="51">
        <f t="shared" si="23"/>
        <v>0</v>
      </c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</row>
    <row r="316" spans="1:22">
      <c r="A316" s="52"/>
      <c r="B316" s="52"/>
      <c r="C316" s="52"/>
      <c r="D316" s="49"/>
      <c r="E316" s="49"/>
      <c r="F316" s="49"/>
      <c r="G316" s="53" t="str">
        <f t="shared" si="20"/>
        <v xml:space="preserve">, , </v>
      </c>
      <c r="H316" s="51">
        <f t="shared" si="21"/>
        <v>0</v>
      </c>
      <c r="I316" s="48"/>
      <c r="J316" s="51">
        <f t="shared" si="22"/>
        <v>0</v>
      </c>
      <c r="K316" s="51">
        <f t="shared" si="23"/>
        <v>0</v>
      </c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</row>
    <row r="317" spans="1:22">
      <c r="A317" s="52"/>
      <c r="B317" s="52"/>
      <c r="C317" s="52"/>
      <c r="D317" s="49"/>
      <c r="E317" s="49"/>
      <c r="F317" s="49"/>
      <c r="G317" s="53" t="str">
        <f t="shared" si="20"/>
        <v xml:space="preserve">, , </v>
      </c>
      <c r="H317" s="51">
        <f t="shared" si="21"/>
        <v>0</v>
      </c>
      <c r="I317" s="48"/>
      <c r="J317" s="51">
        <f t="shared" si="22"/>
        <v>0</v>
      </c>
      <c r="K317" s="51">
        <f t="shared" si="23"/>
        <v>0</v>
      </c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</row>
    <row r="318" spans="1:22">
      <c r="A318" s="52"/>
      <c r="B318" s="52"/>
      <c r="C318" s="52"/>
      <c r="D318" s="49"/>
      <c r="E318" s="49"/>
      <c r="F318" s="49"/>
      <c r="G318" s="53" t="str">
        <f t="shared" si="20"/>
        <v xml:space="preserve">, , </v>
      </c>
      <c r="H318" s="51">
        <f t="shared" si="21"/>
        <v>0</v>
      </c>
      <c r="I318" s="48"/>
      <c r="J318" s="51">
        <f t="shared" si="22"/>
        <v>0</v>
      </c>
      <c r="K318" s="51">
        <f t="shared" si="23"/>
        <v>0</v>
      </c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</row>
    <row r="319" spans="1:22">
      <c r="A319" s="52"/>
      <c r="B319" s="52"/>
      <c r="C319" s="52"/>
      <c r="D319" s="49"/>
      <c r="E319" s="49"/>
      <c r="F319" s="49"/>
      <c r="G319" s="53" t="str">
        <f t="shared" si="20"/>
        <v xml:space="preserve">, , </v>
      </c>
      <c r="H319" s="51">
        <f t="shared" si="21"/>
        <v>0</v>
      </c>
      <c r="I319" s="48"/>
      <c r="J319" s="51">
        <f t="shared" si="22"/>
        <v>0</v>
      </c>
      <c r="K319" s="51">
        <f t="shared" si="23"/>
        <v>0</v>
      </c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</row>
    <row r="320" spans="1:22">
      <c r="A320" s="52"/>
      <c r="B320" s="52"/>
      <c r="C320" s="52"/>
      <c r="D320" s="49"/>
      <c r="E320" s="49"/>
      <c r="F320" s="49"/>
      <c r="G320" s="53" t="str">
        <f t="shared" si="20"/>
        <v xml:space="preserve">, , </v>
      </c>
      <c r="H320" s="51">
        <f t="shared" si="21"/>
        <v>0</v>
      </c>
      <c r="I320" s="48"/>
      <c r="J320" s="51">
        <f t="shared" si="22"/>
        <v>0</v>
      </c>
      <c r="K320" s="51">
        <f t="shared" si="23"/>
        <v>0</v>
      </c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</row>
    <row r="321" spans="1:22">
      <c r="A321" s="52"/>
      <c r="B321" s="52"/>
      <c r="C321" s="52"/>
      <c r="D321" s="49"/>
      <c r="E321" s="49"/>
      <c r="F321" s="49"/>
      <c r="G321" s="53" t="str">
        <f t="shared" si="20"/>
        <v xml:space="preserve">, , </v>
      </c>
      <c r="H321" s="51">
        <f t="shared" si="21"/>
        <v>0</v>
      </c>
      <c r="I321" s="48"/>
      <c r="J321" s="51">
        <f t="shared" si="22"/>
        <v>0</v>
      </c>
      <c r="K321" s="51">
        <f t="shared" si="23"/>
        <v>0</v>
      </c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</row>
    <row r="322" spans="1:22">
      <c r="A322" s="52"/>
      <c r="B322" s="52"/>
      <c r="C322" s="52"/>
      <c r="D322" s="49"/>
      <c r="E322" s="49"/>
      <c r="F322" s="49"/>
      <c r="G322" s="53" t="str">
        <f t="shared" si="20"/>
        <v xml:space="preserve">, , </v>
      </c>
      <c r="H322" s="51">
        <f t="shared" si="21"/>
        <v>0</v>
      </c>
      <c r="I322" s="48"/>
      <c r="J322" s="51">
        <f t="shared" si="22"/>
        <v>0</v>
      </c>
      <c r="K322" s="51">
        <f t="shared" si="23"/>
        <v>0</v>
      </c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</row>
    <row r="323" spans="1:22">
      <c r="A323" s="52"/>
      <c r="B323" s="52"/>
      <c r="C323" s="52"/>
      <c r="D323" s="49"/>
      <c r="E323" s="49"/>
      <c r="F323" s="49"/>
      <c r="G323" s="53" t="str">
        <f t="shared" si="20"/>
        <v xml:space="preserve">, , </v>
      </c>
      <c r="H323" s="51">
        <f t="shared" si="21"/>
        <v>0</v>
      </c>
      <c r="I323" s="48"/>
      <c r="J323" s="51">
        <f t="shared" si="22"/>
        <v>0</v>
      </c>
      <c r="K323" s="51">
        <f t="shared" si="23"/>
        <v>0</v>
      </c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</row>
    <row r="324" spans="1:22">
      <c r="A324" s="52"/>
      <c r="B324" s="52"/>
      <c r="C324" s="52"/>
      <c r="D324" s="49"/>
      <c r="E324" s="49"/>
      <c r="F324" s="49"/>
      <c r="G324" s="53" t="str">
        <f t="shared" si="20"/>
        <v xml:space="preserve">, , </v>
      </c>
      <c r="H324" s="51">
        <f t="shared" si="21"/>
        <v>0</v>
      </c>
      <c r="I324" s="48"/>
      <c r="J324" s="51">
        <f t="shared" si="22"/>
        <v>0</v>
      </c>
      <c r="K324" s="51">
        <f t="shared" si="23"/>
        <v>0</v>
      </c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</row>
    <row r="325" spans="1:22">
      <c r="A325" s="52"/>
      <c r="B325" s="52"/>
      <c r="C325" s="52"/>
      <c r="D325" s="49"/>
      <c r="E325" s="49"/>
      <c r="F325" s="49"/>
      <c r="G325" s="53" t="str">
        <f t="shared" si="20"/>
        <v xml:space="preserve">, , </v>
      </c>
      <c r="H325" s="51">
        <f t="shared" si="21"/>
        <v>0</v>
      </c>
      <c r="I325" s="48"/>
      <c r="J325" s="51">
        <f t="shared" si="22"/>
        <v>0</v>
      </c>
      <c r="K325" s="51">
        <f t="shared" si="23"/>
        <v>0</v>
      </c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</row>
    <row r="326" spans="1:22">
      <c r="A326" s="52"/>
      <c r="B326" s="52"/>
      <c r="C326" s="52"/>
      <c r="D326" s="49"/>
      <c r="E326" s="49"/>
      <c r="F326" s="49"/>
      <c r="G326" s="53" t="str">
        <f t="shared" si="20"/>
        <v xml:space="preserve">, , </v>
      </c>
      <c r="H326" s="51">
        <f t="shared" si="21"/>
        <v>0</v>
      </c>
      <c r="I326" s="48"/>
      <c r="J326" s="51">
        <f t="shared" si="22"/>
        <v>0</v>
      </c>
      <c r="K326" s="51">
        <f t="shared" si="23"/>
        <v>0</v>
      </c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</row>
    <row r="327" spans="1:22">
      <c r="A327" s="52"/>
      <c r="B327" s="52"/>
      <c r="C327" s="52"/>
      <c r="D327" s="49"/>
      <c r="E327" s="49"/>
      <c r="F327" s="49"/>
      <c r="G327" s="53" t="str">
        <f t="shared" si="20"/>
        <v xml:space="preserve">, , </v>
      </c>
      <c r="H327" s="51">
        <f t="shared" si="21"/>
        <v>0</v>
      </c>
      <c r="I327" s="48"/>
      <c r="J327" s="51">
        <f t="shared" si="22"/>
        <v>0</v>
      </c>
      <c r="K327" s="51">
        <f t="shared" si="23"/>
        <v>0</v>
      </c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</row>
    <row r="328" spans="1:22">
      <c r="A328" s="52"/>
      <c r="B328" s="52"/>
      <c r="C328" s="52"/>
      <c r="D328" s="49"/>
      <c r="E328" s="49"/>
      <c r="F328" s="49"/>
      <c r="G328" s="53" t="str">
        <f t="shared" si="20"/>
        <v xml:space="preserve">, , </v>
      </c>
      <c r="H328" s="51">
        <f t="shared" si="21"/>
        <v>0</v>
      </c>
      <c r="I328" s="48"/>
      <c r="J328" s="51">
        <f t="shared" si="22"/>
        <v>0</v>
      </c>
      <c r="K328" s="51">
        <f t="shared" si="23"/>
        <v>0</v>
      </c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</row>
    <row r="329" spans="1:22">
      <c r="A329" s="52"/>
      <c r="B329" s="52"/>
      <c r="C329" s="52"/>
      <c r="D329" s="49"/>
      <c r="E329" s="49"/>
      <c r="F329" s="49"/>
      <c r="G329" s="53" t="str">
        <f t="shared" si="20"/>
        <v xml:space="preserve">, , </v>
      </c>
      <c r="H329" s="51">
        <f t="shared" si="21"/>
        <v>0</v>
      </c>
      <c r="I329" s="48"/>
      <c r="J329" s="51">
        <f t="shared" si="22"/>
        <v>0</v>
      </c>
      <c r="K329" s="51">
        <f t="shared" si="23"/>
        <v>0</v>
      </c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</row>
    <row r="330" spans="1:22">
      <c r="A330" s="52"/>
      <c r="B330" s="52"/>
      <c r="C330" s="52"/>
      <c r="D330" s="49"/>
      <c r="E330" s="49"/>
      <c r="F330" s="49"/>
      <c r="G330" s="53" t="str">
        <f t="shared" si="20"/>
        <v xml:space="preserve">, , </v>
      </c>
      <c r="H330" s="51">
        <f t="shared" si="21"/>
        <v>0</v>
      </c>
      <c r="I330" s="48"/>
      <c r="J330" s="51">
        <f t="shared" si="22"/>
        <v>0</v>
      </c>
      <c r="K330" s="51">
        <f t="shared" si="23"/>
        <v>0</v>
      </c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</row>
    <row r="331" spans="1:22">
      <c r="A331" s="52"/>
      <c r="B331" s="52"/>
      <c r="C331" s="52"/>
      <c r="D331" s="49"/>
      <c r="E331" s="49"/>
      <c r="F331" s="49"/>
      <c r="G331" s="53" t="str">
        <f t="shared" si="20"/>
        <v xml:space="preserve">, , </v>
      </c>
      <c r="H331" s="51">
        <f t="shared" si="21"/>
        <v>0</v>
      </c>
      <c r="I331" s="48"/>
      <c r="J331" s="51">
        <f t="shared" si="22"/>
        <v>0</v>
      </c>
      <c r="K331" s="51">
        <f t="shared" si="23"/>
        <v>0</v>
      </c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</row>
    <row r="332" spans="1:22">
      <c r="A332" s="52"/>
      <c r="B332" s="52"/>
      <c r="C332" s="52"/>
      <c r="D332" s="49"/>
      <c r="E332" s="49"/>
      <c r="F332" s="49"/>
      <c r="G332" s="53" t="str">
        <f t="shared" si="20"/>
        <v xml:space="preserve">, , </v>
      </c>
      <c r="H332" s="51">
        <f t="shared" si="21"/>
        <v>0</v>
      </c>
      <c r="I332" s="48"/>
      <c r="J332" s="51">
        <f t="shared" si="22"/>
        <v>0</v>
      </c>
      <c r="K332" s="51">
        <f t="shared" si="23"/>
        <v>0</v>
      </c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</row>
    <row r="333" spans="1:22">
      <c r="A333" s="52"/>
      <c r="B333" s="52"/>
      <c r="C333" s="52"/>
      <c r="D333" s="49"/>
      <c r="E333" s="49"/>
      <c r="F333" s="49"/>
      <c r="G333" s="53" t="str">
        <f t="shared" ref="G333:G396" si="24">D333&amp;", "&amp;E333&amp;", "&amp;F333</f>
        <v xml:space="preserve">, , </v>
      </c>
      <c r="H333" s="51">
        <f t="shared" ref="H333:H396" si="25">SUM(I333:K333)</f>
        <v>0</v>
      </c>
      <c r="I333" s="48"/>
      <c r="J333" s="51">
        <f t="shared" ref="J333:J396" si="26">SUM(L333:P333)</f>
        <v>0</v>
      </c>
      <c r="K333" s="51">
        <f t="shared" ref="K333:K396" si="27">SUM(Q333:U333)</f>
        <v>0</v>
      </c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</row>
    <row r="334" spans="1:22">
      <c r="A334" s="52"/>
      <c r="B334" s="52"/>
      <c r="C334" s="52"/>
      <c r="D334" s="49"/>
      <c r="E334" s="49"/>
      <c r="F334" s="49"/>
      <c r="G334" s="53" t="str">
        <f t="shared" si="24"/>
        <v xml:space="preserve">, , </v>
      </c>
      <c r="H334" s="51">
        <f t="shared" si="25"/>
        <v>0</v>
      </c>
      <c r="I334" s="48"/>
      <c r="J334" s="51">
        <f t="shared" si="26"/>
        <v>0</v>
      </c>
      <c r="K334" s="51">
        <f t="shared" si="27"/>
        <v>0</v>
      </c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</row>
    <row r="335" spans="1:22">
      <c r="A335" s="52"/>
      <c r="B335" s="52"/>
      <c r="C335" s="52"/>
      <c r="D335" s="49"/>
      <c r="E335" s="49"/>
      <c r="F335" s="49"/>
      <c r="G335" s="53" t="str">
        <f t="shared" si="24"/>
        <v xml:space="preserve">, , </v>
      </c>
      <c r="H335" s="51">
        <f t="shared" si="25"/>
        <v>0</v>
      </c>
      <c r="I335" s="48"/>
      <c r="J335" s="51">
        <f t="shared" si="26"/>
        <v>0</v>
      </c>
      <c r="K335" s="51">
        <f t="shared" si="27"/>
        <v>0</v>
      </c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</row>
    <row r="336" spans="1:22">
      <c r="A336" s="52"/>
      <c r="B336" s="52"/>
      <c r="C336" s="52"/>
      <c r="D336" s="49"/>
      <c r="E336" s="49"/>
      <c r="F336" s="49"/>
      <c r="G336" s="53" t="str">
        <f t="shared" si="24"/>
        <v xml:space="preserve">, , </v>
      </c>
      <c r="H336" s="51">
        <f t="shared" si="25"/>
        <v>0</v>
      </c>
      <c r="I336" s="48"/>
      <c r="J336" s="51">
        <f t="shared" si="26"/>
        <v>0</v>
      </c>
      <c r="K336" s="51">
        <f t="shared" si="27"/>
        <v>0</v>
      </c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</row>
    <row r="337" spans="1:22">
      <c r="A337" s="52"/>
      <c r="B337" s="52"/>
      <c r="C337" s="52"/>
      <c r="D337" s="49"/>
      <c r="E337" s="49"/>
      <c r="F337" s="49"/>
      <c r="G337" s="53" t="str">
        <f t="shared" si="24"/>
        <v xml:space="preserve">, , </v>
      </c>
      <c r="H337" s="51">
        <f t="shared" si="25"/>
        <v>0</v>
      </c>
      <c r="I337" s="48"/>
      <c r="J337" s="51">
        <f t="shared" si="26"/>
        <v>0</v>
      </c>
      <c r="K337" s="51">
        <f t="shared" si="27"/>
        <v>0</v>
      </c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</row>
    <row r="338" spans="1:22">
      <c r="A338" s="52"/>
      <c r="B338" s="52"/>
      <c r="C338" s="52"/>
      <c r="D338" s="49"/>
      <c r="E338" s="49"/>
      <c r="F338" s="49"/>
      <c r="G338" s="53" t="str">
        <f t="shared" si="24"/>
        <v xml:space="preserve">, , </v>
      </c>
      <c r="H338" s="51">
        <f t="shared" si="25"/>
        <v>0</v>
      </c>
      <c r="I338" s="48"/>
      <c r="J338" s="51">
        <f t="shared" si="26"/>
        <v>0</v>
      </c>
      <c r="K338" s="51">
        <f t="shared" si="27"/>
        <v>0</v>
      </c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</row>
    <row r="339" spans="1:22">
      <c r="A339" s="52"/>
      <c r="B339" s="52"/>
      <c r="C339" s="52"/>
      <c r="D339" s="49"/>
      <c r="E339" s="49"/>
      <c r="F339" s="49"/>
      <c r="G339" s="53" t="str">
        <f t="shared" si="24"/>
        <v xml:space="preserve">, , </v>
      </c>
      <c r="H339" s="51">
        <f t="shared" si="25"/>
        <v>0</v>
      </c>
      <c r="I339" s="48"/>
      <c r="J339" s="51">
        <f t="shared" si="26"/>
        <v>0</v>
      </c>
      <c r="K339" s="51">
        <f t="shared" si="27"/>
        <v>0</v>
      </c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</row>
    <row r="340" spans="1:22">
      <c r="A340" s="52"/>
      <c r="B340" s="52"/>
      <c r="C340" s="52"/>
      <c r="D340" s="49"/>
      <c r="E340" s="49"/>
      <c r="F340" s="49"/>
      <c r="G340" s="53" t="str">
        <f t="shared" si="24"/>
        <v xml:space="preserve">, , </v>
      </c>
      <c r="H340" s="51">
        <f t="shared" si="25"/>
        <v>0</v>
      </c>
      <c r="I340" s="48"/>
      <c r="J340" s="51">
        <f t="shared" si="26"/>
        <v>0</v>
      </c>
      <c r="K340" s="51">
        <f t="shared" si="27"/>
        <v>0</v>
      </c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</row>
    <row r="341" spans="1:22">
      <c r="A341" s="52"/>
      <c r="B341" s="52"/>
      <c r="C341" s="52"/>
      <c r="D341" s="49"/>
      <c r="E341" s="49"/>
      <c r="F341" s="49"/>
      <c r="G341" s="53" t="str">
        <f t="shared" si="24"/>
        <v xml:space="preserve">, , </v>
      </c>
      <c r="H341" s="51">
        <f t="shared" si="25"/>
        <v>0</v>
      </c>
      <c r="I341" s="48"/>
      <c r="J341" s="51">
        <f t="shared" si="26"/>
        <v>0</v>
      </c>
      <c r="K341" s="51">
        <f t="shared" si="27"/>
        <v>0</v>
      </c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</row>
    <row r="342" spans="1:22">
      <c r="A342" s="52"/>
      <c r="B342" s="52"/>
      <c r="C342" s="52"/>
      <c r="D342" s="49"/>
      <c r="E342" s="49"/>
      <c r="F342" s="49"/>
      <c r="G342" s="53" t="str">
        <f t="shared" si="24"/>
        <v xml:space="preserve">, , </v>
      </c>
      <c r="H342" s="51">
        <f t="shared" si="25"/>
        <v>0</v>
      </c>
      <c r="I342" s="48"/>
      <c r="J342" s="51">
        <f t="shared" si="26"/>
        <v>0</v>
      </c>
      <c r="K342" s="51">
        <f t="shared" si="27"/>
        <v>0</v>
      </c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</row>
    <row r="343" spans="1:22">
      <c r="A343" s="52"/>
      <c r="B343" s="52"/>
      <c r="C343" s="52"/>
      <c r="D343" s="49"/>
      <c r="E343" s="49"/>
      <c r="F343" s="49"/>
      <c r="G343" s="53" t="str">
        <f t="shared" si="24"/>
        <v xml:space="preserve">, , </v>
      </c>
      <c r="H343" s="51">
        <f t="shared" si="25"/>
        <v>0</v>
      </c>
      <c r="I343" s="48"/>
      <c r="J343" s="51">
        <f t="shared" si="26"/>
        <v>0</v>
      </c>
      <c r="K343" s="51">
        <f t="shared" si="27"/>
        <v>0</v>
      </c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</row>
    <row r="344" spans="1:22">
      <c r="A344" s="52"/>
      <c r="B344" s="52"/>
      <c r="C344" s="52"/>
      <c r="D344" s="49"/>
      <c r="E344" s="49"/>
      <c r="F344" s="49"/>
      <c r="G344" s="53" t="str">
        <f t="shared" si="24"/>
        <v xml:space="preserve">, , </v>
      </c>
      <c r="H344" s="51">
        <f t="shared" si="25"/>
        <v>0</v>
      </c>
      <c r="I344" s="48"/>
      <c r="J344" s="51">
        <f t="shared" si="26"/>
        <v>0</v>
      </c>
      <c r="K344" s="51">
        <f t="shared" si="27"/>
        <v>0</v>
      </c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</row>
    <row r="345" spans="1:22">
      <c r="A345" s="52"/>
      <c r="B345" s="52"/>
      <c r="C345" s="52"/>
      <c r="D345" s="49"/>
      <c r="E345" s="49"/>
      <c r="F345" s="49"/>
      <c r="G345" s="53" t="str">
        <f t="shared" si="24"/>
        <v xml:space="preserve">, , </v>
      </c>
      <c r="H345" s="51">
        <f t="shared" si="25"/>
        <v>0</v>
      </c>
      <c r="I345" s="48"/>
      <c r="J345" s="51">
        <f t="shared" si="26"/>
        <v>0</v>
      </c>
      <c r="K345" s="51">
        <f t="shared" si="27"/>
        <v>0</v>
      </c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</row>
    <row r="346" spans="1:22">
      <c r="A346" s="52"/>
      <c r="B346" s="52"/>
      <c r="C346" s="52"/>
      <c r="D346" s="49"/>
      <c r="E346" s="49"/>
      <c r="F346" s="49"/>
      <c r="G346" s="53" t="str">
        <f t="shared" si="24"/>
        <v xml:space="preserve">, , </v>
      </c>
      <c r="H346" s="51">
        <f t="shared" si="25"/>
        <v>0</v>
      </c>
      <c r="I346" s="48"/>
      <c r="J346" s="51">
        <f t="shared" si="26"/>
        <v>0</v>
      </c>
      <c r="K346" s="51">
        <f t="shared" si="27"/>
        <v>0</v>
      </c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</row>
    <row r="347" spans="1:22">
      <c r="A347" s="52"/>
      <c r="B347" s="52"/>
      <c r="C347" s="52"/>
      <c r="D347" s="49"/>
      <c r="E347" s="49"/>
      <c r="F347" s="49"/>
      <c r="G347" s="53" t="str">
        <f t="shared" si="24"/>
        <v xml:space="preserve">, , </v>
      </c>
      <c r="H347" s="51">
        <f t="shared" si="25"/>
        <v>0</v>
      </c>
      <c r="I347" s="48"/>
      <c r="J347" s="51">
        <f t="shared" si="26"/>
        <v>0</v>
      </c>
      <c r="K347" s="51">
        <f t="shared" si="27"/>
        <v>0</v>
      </c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</row>
    <row r="348" spans="1:22">
      <c r="A348" s="52"/>
      <c r="B348" s="52"/>
      <c r="C348" s="52"/>
      <c r="D348" s="49"/>
      <c r="E348" s="49"/>
      <c r="F348" s="49"/>
      <c r="G348" s="53" t="str">
        <f t="shared" si="24"/>
        <v xml:space="preserve">, , </v>
      </c>
      <c r="H348" s="51">
        <f t="shared" si="25"/>
        <v>0</v>
      </c>
      <c r="I348" s="48"/>
      <c r="J348" s="51">
        <f t="shared" si="26"/>
        <v>0</v>
      </c>
      <c r="K348" s="51">
        <f t="shared" si="27"/>
        <v>0</v>
      </c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</row>
    <row r="349" spans="1:22">
      <c r="A349" s="52"/>
      <c r="B349" s="52"/>
      <c r="C349" s="52"/>
      <c r="D349" s="49"/>
      <c r="E349" s="49"/>
      <c r="F349" s="49"/>
      <c r="G349" s="53" t="str">
        <f t="shared" si="24"/>
        <v xml:space="preserve">, , </v>
      </c>
      <c r="H349" s="51">
        <f t="shared" si="25"/>
        <v>0</v>
      </c>
      <c r="I349" s="48"/>
      <c r="J349" s="51">
        <f t="shared" si="26"/>
        <v>0</v>
      </c>
      <c r="K349" s="51">
        <f t="shared" si="27"/>
        <v>0</v>
      </c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</row>
    <row r="350" spans="1:22">
      <c r="A350" s="52"/>
      <c r="B350" s="52"/>
      <c r="C350" s="52"/>
      <c r="D350" s="49"/>
      <c r="E350" s="49"/>
      <c r="F350" s="49"/>
      <c r="G350" s="53" t="str">
        <f t="shared" si="24"/>
        <v xml:space="preserve">, , </v>
      </c>
      <c r="H350" s="51">
        <f t="shared" si="25"/>
        <v>0</v>
      </c>
      <c r="I350" s="48"/>
      <c r="J350" s="51">
        <f t="shared" si="26"/>
        <v>0</v>
      </c>
      <c r="K350" s="51">
        <f t="shared" si="27"/>
        <v>0</v>
      </c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</row>
    <row r="351" spans="1:22">
      <c r="A351" s="52"/>
      <c r="B351" s="52"/>
      <c r="C351" s="52"/>
      <c r="D351" s="49"/>
      <c r="E351" s="49"/>
      <c r="F351" s="49"/>
      <c r="G351" s="53" t="str">
        <f t="shared" si="24"/>
        <v xml:space="preserve">, , </v>
      </c>
      <c r="H351" s="51">
        <f t="shared" si="25"/>
        <v>0</v>
      </c>
      <c r="I351" s="48"/>
      <c r="J351" s="51">
        <f t="shared" si="26"/>
        <v>0</v>
      </c>
      <c r="K351" s="51">
        <f t="shared" si="27"/>
        <v>0</v>
      </c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</row>
    <row r="352" spans="1:22">
      <c r="A352" s="52"/>
      <c r="B352" s="52"/>
      <c r="C352" s="52"/>
      <c r="D352" s="49"/>
      <c r="E352" s="49"/>
      <c r="F352" s="49"/>
      <c r="G352" s="53" t="str">
        <f t="shared" si="24"/>
        <v xml:space="preserve">, , </v>
      </c>
      <c r="H352" s="51">
        <f t="shared" si="25"/>
        <v>0</v>
      </c>
      <c r="I352" s="48"/>
      <c r="J352" s="51">
        <f t="shared" si="26"/>
        <v>0</v>
      </c>
      <c r="K352" s="51">
        <f t="shared" si="27"/>
        <v>0</v>
      </c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</row>
    <row r="353" spans="1:22">
      <c r="A353" s="52"/>
      <c r="B353" s="52"/>
      <c r="C353" s="52"/>
      <c r="D353" s="49"/>
      <c r="E353" s="49"/>
      <c r="F353" s="49"/>
      <c r="G353" s="53" t="str">
        <f t="shared" si="24"/>
        <v xml:space="preserve">, , </v>
      </c>
      <c r="H353" s="51">
        <f t="shared" si="25"/>
        <v>0</v>
      </c>
      <c r="I353" s="48"/>
      <c r="J353" s="51">
        <f t="shared" si="26"/>
        <v>0</v>
      </c>
      <c r="K353" s="51">
        <f t="shared" si="27"/>
        <v>0</v>
      </c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</row>
    <row r="354" spans="1:22">
      <c r="A354" s="52"/>
      <c r="B354" s="52"/>
      <c r="C354" s="52"/>
      <c r="D354" s="49"/>
      <c r="E354" s="49"/>
      <c r="F354" s="49"/>
      <c r="G354" s="53" t="str">
        <f t="shared" si="24"/>
        <v xml:space="preserve">, , </v>
      </c>
      <c r="H354" s="51">
        <f t="shared" si="25"/>
        <v>0</v>
      </c>
      <c r="I354" s="48"/>
      <c r="J354" s="51">
        <f t="shared" si="26"/>
        <v>0</v>
      </c>
      <c r="K354" s="51">
        <f t="shared" si="27"/>
        <v>0</v>
      </c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</row>
    <row r="355" spans="1:22">
      <c r="A355" s="52"/>
      <c r="B355" s="52"/>
      <c r="C355" s="52"/>
      <c r="D355" s="49"/>
      <c r="E355" s="49"/>
      <c r="F355" s="49"/>
      <c r="G355" s="53" t="str">
        <f t="shared" si="24"/>
        <v xml:space="preserve">, , </v>
      </c>
      <c r="H355" s="51">
        <f t="shared" si="25"/>
        <v>0</v>
      </c>
      <c r="I355" s="48"/>
      <c r="J355" s="51">
        <f t="shared" si="26"/>
        <v>0</v>
      </c>
      <c r="K355" s="51">
        <f t="shared" si="27"/>
        <v>0</v>
      </c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</row>
    <row r="356" spans="1:22">
      <c r="A356" s="52"/>
      <c r="B356" s="52"/>
      <c r="C356" s="52"/>
      <c r="D356" s="49"/>
      <c r="E356" s="49"/>
      <c r="F356" s="49"/>
      <c r="G356" s="53" t="str">
        <f t="shared" si="24"/>
        <v xml:space="preserve">, , </v>
      </c>
      <c r="H356" s="51">
        <f t="shared" si="25"/>
        <v>0</v>
      </c>
      <c r="I356" s="48"/>
      <c r="J356" s="51">
        <f t="shared" si="26"/>
        <v>0</v>
      </c>
      <c r="K356" s="51">
        <f t="shared" si="27"/>
        <v>0</v>
      </c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</row>
    <row r="357" spans="1:22">
      <c r="A357" s="52"/>
      <c r="B357" s="52"/>
      <c r="C357" s="52"/>
      <c r="D357" s="49"/>
      <c r="E357" s="49"/>
      <c r="F357" s="49"/>
      <c r="G357" s="53" t="str">
        <f t="shared" si="24"/>
        <v xml:space="preserve">, , </v>
      </c>
      <c r="H357" s="51">
        <f t="shared" si="25"/>
        <v>0</v>
      </c>
      <c r="I357" s="48"/>
      <c r="J357" s="51">
        <f t="shared" si="26"/>
        <v>0</v>
      </c>
      <c r="K357" s="51">
        <f t="shared" si="27"/>
        <v>0</v>
      </c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</row>
    <row r="358" spans="1:22">
      <c r="A358" s="52"/>
      <c r="B358" s="52"/>
      <c r="C358" s="52"/>
      <c r="D358" s="49"/>
      <c r="E358" s="49"/>
      <c r="F358" s="49"/>
      <c r="G358" s="53" t="str">
        <f t="shared" si="24"/>
        <v xml:space="preserve">, , </v>
      </c>
      <c r="H358" s="51">
        <f t="shared" si="25"/>
        <v>0</v>
      </c>
      <c r="I358" s="48"/>
      <c r="J358" s="51">
        <f t="shared" si="26"/>
        <v>0</v>
      </c>
      <c r="K358" s="51">
        <f t="shared" si="27"/>
        <v>0</v>
      </c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</row>
    <row r="359" spans="1:22">
      <c r="A359" s="52"/>
      <c r="B359" s="52"/>
      <c r="C359" s="52"/>
      <c r="D359" s="49"/>
      <c r="E359" s="49"/>
      <c r="F359" s="49"/>
      <c r="G359" s="53" t="str">
        <f t="shared" si="24"/>
        <v xml:space="preserve">, , </v>
      </c>
      <c r="H359" s="51">
        <f t="shared" si="25"/>
        <v>0</v>
      </c>
      <c r="I359" s="48"/>
      <c r="J359" s="51">
        <f t="shared" si="26"/>
        <v>0</v>
      </c>
      <c r="K359" s="51">
        <f t="shared" si="27"/>
        <v>0</v>
      </c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</row>
    <row r="360" spans="1:22">
      <c r="A360" s="52"/>
      <c r="B360" s="52"/>
      <c r="C360" s="52"/>
      <c r="D360" s="49"/>
      <c r="E360" s="49"/>
      <c r="F360" s="49"/>
      <c r="G360" s="53" t="str">
        <f t="shared" si="24"/>
        <v xml:space="preserve">, , </v>
      </c>
      <c r="H360" s="51">
        <f t="shared" si="25"/>
        <v>0</v>
      </c>
      <c r="I360" s="48"/>
      <c r="J360" s="51">
        <f t="shared" si="26"/>
        <v>0</v>
      </c>
      <c r="K360" s="51">
        <f t="shared" si="27"/>
        <v>0</v>
      </c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</row>
    <row r="361" spans="1:22">
      <c r="A361" s="52"/>
      <c r="B361" s="52"/>
      <c r="C361" s="52"/>
      <c r="D361" s="49"/>
      <c r="E361" s="49"/>
      <c r="F361" s="49"/>
      <c r="G361" s="53" t="str">
        <f t="shared" si="24"/>
        <v xml:space="preserve">, , </v>
      </c>
      <c r="H361" s="51">
        <f t="shared" si="25"/>
        <v>0</v>
      </c>
      <c r="I361" s="48"/>
      <c r="J361" s="51">
        <f t="shared" si="26"/>
        <v>0</v>
      </c>
      <c r="K361" s="51">
        <f t="shared" si="27"/>
        <v>0</v>
      </c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</row>
    <row r="362" spans="1:22">
      <c r="A362" s="52"/>
      <c r="B362" s="52"/>
      <c r="C362" s="52"/>
      <c r="D362" s="49"/>
      <c r="E362" s="49"/>
      <c r="F362" s="49"/>
      <c r="G362" s="53" t="str">
        <f t="shared" si="24"/>
        <v xml:space="preserve">, , </v>
      </c>
      <c r="H362" s="51">
        <f t="shared" si="25"/>
        <v>0</v>
      </c>
      <c r="I362" s="48"/>
      <c r="J362" s="51">
        <f t="shared" si="26"/>
        <v>0</v>
      </c>
      <c r="K362" s="51">
        <f t="shared" si="27"/>
        <v>0</v>
      </c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</row>
    <row r="363" spans="1:22">
      <c r="A363" s="52"/>
      <c r="B363" s="52"/>
      <c r="C363" s="52"/>
      <c r="D363" s="49"/>
      <c r="E363" s="49"/>
      <c r="F363" s="49"/>
      <c r="G363" s="53" t="str">
        <f t="shared" si="24"/>
        <v xml:space="preserve">, , </v>
      </c>
      <c r="H363" s="51">
        <f t="shared" si="25"/>
        <v>0</v>
      </c>
      <c r="I363" s="48"/>
      <c r="J363" s="51">
        <f t="shared" si="26"/>
        <v>0</v>
      </c>
      <c r="K363" s="51">
        <f t="shared" si="27"/>
        <v>0</v>
      </c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</row>
    <row r="364" spans="1:22">
      <c r="A364" s="52"/>
      <c r="B364" s="52"/>
      <c r="C364" s="52"/>
      <c r="D364" s="49"/>
      <c r="E364" s="49"/>
      <c r="F364" s="49"/>
      <c r="G364" s="53" t="str">
        <f t="shared" si="24"/>
        <v xml:space="preserve">, , </v>
      </c>
      <c r="H364" s="51">
        <f t="shared" si="25"/>
        <v>0</v>
      </c>
      <c r="I364" s="48"/>
      <c r="J364" s="51">
        <f t="shared" si="26"/>
        <v>0</v>
      </c>
      <c r="K364" s="51">
        <f t="shared" si="27"/>
        <v>0</v>
      </c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</row>
    <row r="365" spans="1:22">
      <c r="A365" s="52"/>
      <c r="B365" s="52"/>
      <c r="C365" s="52"/>
      <c r="D365" s="49"/>
      <c r="E365" s="49"/>
      <c r="F365" s="49"/>
      <c r="G365" s="53" t="str">
        <f t="shared" si="24"/>
        <v xml:space="preserve">, , </v>
      </c>
      <c r="H365" s="51">
        <f t="shared" si="25"/>
        <v>0</v>
      </c>
      <c r="I365" s="48"/>
      <c r="J365" s="51">
        <f t="shared" si="26"/>
        <v>0</v>
      </c>
      <c r="K365" s="51">
        <f t="shared" si="27"/>
        <v>0</v>
      </c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</row>
    <row r="366" spans="1:22">
      <c r="A366" s="52"/>
      <c r="B366" s="52"/>
      <c r="C366" s="52"/>
      <c r="D366" s="49"/>
      <c r="E366" s="49"/>
      <c r="F366" s="49"/>
      <c r="G366" s="53" t="str">
        <f t="shared" si="24"/>
        <v xml:space="preserve">, , </v>
      </c>
      <c r="H366" s="51">
        <f t="shared" si="25"/>
        <v>0</v>
      </c>
      <c r="I366" s="48"/>
      <c r="J366" s="51">
        <f t="shared" si="26"/>
        <v>0</v>
      </c>
      <c r="K366" s="51">
        <f t="shared" si="27"/>
        <v>0</v>
      </c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</row>
    <row r="367" spans="1:22">
      <c r="A367" s="52"/>
      <c r="B367" s="52"/>
      <c r="C367" s="52"/>
      <c r="D367" s="49"/>
      <c r="E367" s="49"/>
      <c r="F367" s="49"/>
      <c r="G367" s="53" t="str">
        <f t="shared" si="24"/>
        <v xml:space="preserve">, , </v>
      </c>
      <c r="H367" s="51">
        <f t="shared" si="25"/>
        <v>0</v>
      </c>
      <c r="I367" s="48"/>
      <c r="J367" s="51">
        <f t="shared" si="26"/>
        <v>0</v>
      </c>
      <c r="K367" s="51">
        <f t="shared" si="27"/>
        <v>0</v>
      </c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</row>
    <row r="368" spans="1:22">
      <c r="A368" s="52"/>
      <c r="B368" s="52"/>
      <c r="C368" s="52"/>
      <c r="D368" s="49"/>
      <c r="E368" s="49"/>
      <c r="F368" s="49"/>
      <c r="G368" s="53" t="str">
        <f t="shared" si="24"/>
        <v xml:space="preserve">, , </v>
      </c>
      <c r="H368" s="51">
        <f t="shared" si="25"/>
        <v>0</v>
      </c>
      <c r="I368" s="48"/>
      <c r="J368" s="51">
        <f t="shared" si="26"/>
        <v>0</v>
      </c>
      <c r="K368" s="51">
        <f t="shared" si="27"/>
        <v>0</v>
      </c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</row>
    <row r="369" spans="1:22">
      <c r="A369" s="52"/>
      <c r="B369" s="52"/>
      <c r="C369" s="52"/>
      <c r="D369" s="49"/>
      <c r="E369" s="49"/>
      <c r="F369" s="49"/>
      <c r="G369" s="53" t="str">
        <f t="shared" si="24"/>
        <v xml:space="preserve">, , </v>
      </c>
      <c r="H369" s="51">
        <f t="shared" si="25"/>
        <v>0</v>
      </c>
      <c r="I369" s="48"/>
      <c r="J369" s="51">
        <f t="shared" si="26"/>
        <v>0</v>
      </c>
      <c r="K369" s="51">
        <f t="shared" si="27"/>
        <v>0</v>
      </c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</row>
    <row r="370" spans="1:22">
      <c r="A370" s="52"/>
      <c r="B370" s="52"/>
      <c r="C370" s="52"/>
      <c r="D370" s="49"/>
      <c r="E370" s="49"/>
      <c r="F370" s="49"/>
      <c r="G370" s="53" t="str">
        <f t="shared" si="24"/>
        <v xml:space="preserve">, , </v>
      </c>
      <c r="H370" s="51">
        <f t="shared" si="25"/>
        <v>0</v>
      </c>
      <c r="I370" s="48"/>
      <c r="J370" s="51">
        <f t="shared" si="26"/>
        <v>0</v>
      </c>
      <c r="K370" s="51">
        <f t="shared" si="27"/>
        <v>0</v>
      </c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</row>
    <row r="371" spans="1:22">
      <c r="A371" s="52"/>
      <c r="B371" s="52"/>
      <c r="C371" s="52"/>
      <c r="D371" s="49"/>
      <c r="E371" s="49"/>
      <c r="F371" s="49"/>
      <c r="G371" s="53" t="str">
        <f t="shared" si="24"/>
        <v xml:space="preserve">, , </v>
      </c>
      <c r="H371" s="51">
        <f t="shared" si="25"/>
        <v>0</v>
      </c>
      <c r="I371" s="48"/>
      <c r="J371" s="51">
        <f t="shared" si="26"/>
        <v>0</v>
      </c>
      <c r="K371" s="51">
        <f t="shared" si="27"/>
        <v>0</v>
      </c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</row>
    <row r="372" spans="1:22">
      <c r="A372" s="52"/>
      <c r="B372" s="52"/>
      <c r="C372" s="52"/>
      <c r="D372" s="49"/>
      <c r="E372" s="49"/>
      <c r="F372" s="49"/>
      <c r="G372" s="53" t="str">
        <f t="shared" si="24"/>
        <v xml:space="preserve">, , </v>
      </c>
      <c r="H372" s="51">
        <f t="shared" si="25"/>
        <v>0</v>
      </c>
      <c r="I372" s="48"/>
      <c r="J372" s="51">
        <f t="shared" si="26"/>
        <v>0</v>
      </c>
      <c r="K372" s="51">
        <f t="shared" si="27"/>
        <v>0</v>
      </c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</row>
    <row r="373" spans="1:22">
      <c r="A373" s="52"/>
      <c r="B373" s="52"/>
      <c r="C373" s="52"/>
      <c r="D373" s="49"/>
      <c r="E373" s="49"/>
      <c r="F373" s="49"/>
      <c r="G373" s="53" t="str">
        <f t="shared" si="24"/>
        <v xml:space="preserve">, , </v>
      </c>
      <c r="H373" s="51">
        <f t="shared" si="25"/>
        <v>0</v>
      </c>
      <c r="I373" s="48"/>
      <c r="J373" s="51">
        <f t="shared" si="26"/>
        <v>0</v>
      </c>
      <c r="K373" s="51">
        <f t="shared" si="27"/>
        <v>0</v>
      </c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</row>
    <row r="374" spans="1:22">
      <c r="A374" s="52"/>
      <c r="B374" s="52"/>
      <c r="C374" s="52"/>
      <c r="D374" s="49"/>
      <c r="E374" s="49"/>
      <c r="F374" s="49"/>
      <c r="G374" s="53" t="str">
        <f t="shared" si="24"/>
        <v xml:space="preserve">, , </v>
      </c>
      <c r="H374" s="51">
        <f t="shared" si="25"/>
        <v>0</v>
      </c>
      <c r="I374" s="48"/>
      <c r="J374" s="51">
        <f t="shared" si="26"/>
        <v>0</v>
      </c>
      <c r="K374" s="51">
        <f t="shared" si="27"/>
        <v>0</v>
      </c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</row>
    <row r="375" spans="1:22">
      <c r="A375" s="52"/>
      <c r="B375" s="52"/>
      <c r="C375" s="52"/>
      <c r="D375" s="49"/>
      <c r="E375" s="49"/>
      <c r="F375" s="49"/>
      <c r="G375" s="53" t="str">
        <f t="shared" si="24"/>
        <v xml:space="preserve">, , </v>
      </c>
      <c r="H375" s="51">
        <f t="shared" si="25"/>
        <v>0</v>
      </c>
      <c r="I375" s="48"/>
      <c r="J375" s="51">
        <f t="shared" si="26"/>
        <v>0</v>
      </c>
      <c r="K375" s="51">
        <f t="shared" si="27"/>
        <v>0</v>
      </c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</row>
    <row r="376" spans="1:22">
      <c r="A376" s="52"/>
      <c r="B376" s="52"/>
      <c r="C376" s="52"/>
      <c r="D376" s="49"/>
      <c r="E376" s="49"/>
      <c r="F376" s="49"/>
      <c r="G376" s="53" t="str">
        <f t="shared" si="24"/>
        <v xml:space="preserve">, , </v>
      </c>
      <c r="H376" s="51">
        <f t="shared" si="25"/>
        <v>0</v>
      </c>
      <c r="I376" s="48"/>
      <c r="J376" s="51">
        <f t="shared" si="26"/>
        <v>0</v>
      </c>
      <c r="K376" s="51">
        <f t="shared" si="27"/>
        <v>0</v>
      </c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</row>
    <row r="377" spans="1:22">
      <c r="A377" s="52"/>
      <c r="B377" s="52"/>
      <c r="C377" s="52"/>
      <c r="D377" s="49"/>
      <c r="E377" s="49"/>
      <c r="F377" s="49"/>
      <c r="G377" s="53" t="str">
        <f t="shared" si="24"/>
        <v xml:space="preserve">, , </v>
      </c>
      <c r="H377" s="51">
        <f t="shared" si="25"/>
        <v>0</v>
      </c>
      <c r="I377" s="48"/>
      <c r="J377" s="51">
        <f t="shared" si="26"/>
        <v>0</v>
      </c>
      <c r="K377" s="51">
        <f t="shared" si="27"/>
        <v>0</v>
      </c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</row>
    <row r="378" spans="1:22">
      <c r="A378" s="52"/>
      <c r="B378" s="52"/>
      <c r="C378" s="52"/>
      <c r="D378" s="49"/>
      <c r="E378" s="49"/>
      <c r="F378" s="49"/>
      <c r="G378" s="53" t="str">
        <f t="shared" si="24"/>
        <v xml:space="preserve">, , </v>
      </c>
      <c r="H378" s="51">
        <f t="shared" si="25"/>
        <v>0</v>
      </c>
      <c r="I378" s="48"/>
      <c r="J378" s="51">
        <f t="shared" si="26"/>
        <v>0</v>
      </c>
      <c r="K378" s="51">
        <f t="shared" si="27"/>
        <v>0</v>
      </c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</row>
    <row r="379" spans="1:22">
      <c r="A379" s="52"/>
      <c r="B379" s="52"/>
      <c r="C379" s="52"/>
      <c r="D379" s="49"/>
      <c r="E379" s="49"/>
      <c r="F379" s="49"/>
      <c r="G379" s="53" t="str">
        <f t="shared" si="24"/>
        <v xml:space="preserve">, , </v>
      </c>
      <c r="H379" s="51">
        <f t="shared" si="25"/>
        <v>0</v>
      </c>
      <c r="I379" s="48"/>
      <c r="J379" s="51">
        <f t="shared" si="26"/>
        <v>0</v>
      </c>
      <c r="K379" s="51">
        <f t="shared" si="27"/>
        <v>0</v>
      </c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</row>
    <row r="380" spans="1:22">
      <c r="A380" s="52"/>
      <c r="B380" s="52"/>
      <c r="C380" s="52"/>
      <c r="D380" s="49"/>
      <c r="E380" s="49"/>
      <c r="F380" s="49"/>
      <c r="G380" s="53" t="str">
        <f t="shared" si="24"/>
        <v xml:space="preserve">, , </v>
      </c>
      <c r="H380" s="51">
        <f t="shared" si="25"/>
        <v>0</v>
      </c>
      <c r="I380" s="48"/>
      <c r="J380" s="51">
        <f t="shared" si="26"/>
        <v>0</v>
      </c>
      <c r="K380" s="51">
        <f t="shared" si="27"/>
        <v>0</v>
      </c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</row>
    <row r="381" spans="1:22">
      <c r="A381" s="52"/>
      <c r="B381" s="52"/>
      <c r="C381" s="52"/>
      <c r="D381" s="49"/>
      <c r="E381" s="49"/>
      <c r="F381" s="49"/>
      <c r="G381" s="53" t="str">
        <f t="shared" si="24"/>
        <v xml:space="preserve">, , </v>
      </c>
      <c r="H381" s="51">
        <f t="shared" si="25"/>
        <v>0</v>
      </c>
      <c r="I381" s="48"/>
      <c r="J381" s="51">
        <f t="shared" si="26"/>
        <v>0</v>
      </c>
      <c r="K381" s="51">
        <f t="shared" si="27"/>
        <v>0</v>
      </c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</row>
    <row r="382" spans="1:22">
      <c r="A382" s="52"/>
      <c r="B382" s="52"/>
      <c r="C382" s="52"/>
      <c r="D382" s="49"/>
      <c r="E382" s="49"/>
      <c r="F382" s="49"/>
      <c r="G382" s="53" t="str">
        <f t="shared" si="24"/>
        <v xml:space="preserve">, , </v>
      </c>
      <c r="H382" s="51">
        <f t="shared" si="25"/>
        <v>0</v>
      </c>
      <c r="I382" s="48"/>
      <c r="J382" s="51">
        <f t="shared" si="26"/>
        <v>0</v>
      </c>
      <c r="K382" s="51">
        <f t="shared" si="27"/>
        <v>0</v>
      </c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</row>
    <row r="383" spans="1:22">
      <c r="A383" s="52"/>
      <c r="B383" s="52"/>
      <c r="C383" s="52"/>
      <c r="D383" s="49"/>
      <c r="E383" s="49"/>
      <c r="F383" s="49"/>
      <c r="G383" s="53" t="str">
        <f t="shared" si="24"/>
        <v xml:space="preserve">, , </v>
      </c>
      <c r="H383" s="51">
        <f t="shared" si="25"/>
        <v>0</v>
      </c>
      <c r="I383" s="48"/>
      <c r="J383" s="51">
        <f t="shared" si="26"/>
        <v>0</v>
      </c>
      <c r="K383" s="51">
        <f t="shared" si="27"/>
        <v>0</v>
      </c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</row>
    <row r="384" spans="1:22">
      <c r="A384" s="52"/>
      <c r="B384" s="52"/>
      <c r="C384" s="52"/>
      <c r="D384" s="49"/>
      <c r="E384" s="49"/>
      <c r="F384" s="49"/>
      <c r="G384" s="53" t="str">
        <f t="shared" si="24"/>
        <v xml:space="preserve">, , </v>
      </c>
      <c r="H384" s="51">
        <f t="shared" si="25"/>
        <v>0</v>
      </c>
      <c r="I384" s="48"/>
      <c r="J384" s="51">
        <f t="shared" si="26"/>
        <v>0</v>
      </c>
      <c r="K384" s="51">
        <f t="shared" si="27"/>
        <v>0</v>
      </c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</row>
    <row r="385" spans="1:22">
      <c r="A385" s="52"/>
      <c r="B385" s="52"/>
      <c r="C385" s="52"/>
      <c r="D385" s="49"/>
      <c r="E385" s="49"/>
      <c r="F385" s="49"/>
      <c r="G385" s="53" t="str">
        <f t="shared" si="24"/>
        <v xml:space="preserve">, , </v>
      </c>
      <c r="H385" s="51">
        <f t="shared" si="25"/>
        <v>0</v>
      </c>
      <c r="I385" s="48"/>
      <c r="J385" s="51">
        <f t="shared" si="26"/>
        <v>0</v>
      </c>
      <c r="K385" s="51">
        <f t="shared" si="27"/>
        <v>0</v>
      </c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</row>
    <row r="386" spans="1:22">
      <c r="A386" s="52"/>
      <c r="B386" s="52"/>
      <c r="C386" s="52"/>
      <c r="D386" s="49"/>
      <c r="E386" s="49"/>
      <c r="F386" s="49"/>
      <c r="G386" s="53" t="str">
        <f t="shared" si="24"/>
        <v xml:space="preserve">, , </v>
      </c>
      <c r="H386" s="51">
        <f t="shared" si="25"/>
        <v>0</v>
      </c>
      <c r="I386" s="48"/>
      <c r="J386" s="51">
        <f t="shared" si="26"/>
        <v>0</v>
      </c>
      <c r="K386" s="51">
        <f t="shared" si="27"/>
        <v>0</v>
      </c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</row>
    <row r="387" spans="1:22">
      <c r="A387" s="52"/>
      <c r="B387" s="52"/>
      <c r="C387" s="52"/>
      <c r="D387" s="49"/>
      <c r="E387" s="49"/>
      <c r="F387" s="49"/>
      <c r="G387" s="53" t="str">
        <f t="shared" si="24"/>
        <v xml:space="preserve">, , </v>
      </c>
      <c r="H387" s="51">
        <f t="shared" si="25"/>
        <v>0</v>
      </c>
      <c r="I387" s="48"/>
      <c r="J387" s="51">
        <f t="shared" si="26"/>
        <v>0</v>
      </c>
      <c r="K387" s="51">
        <f t="shared" si="27"/>
        <v>0</v>
      </c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</row>
    <row r="388" spans="1:22">
      <c r="A388" s="52"/>
      <c r="B388" s="52"/>
      <c r="C388" s="52"/>
      <c r="D388" s="49"/>
      <c r="E388" s="49"/>
      <c r="F388" s="49"/>
      <c r="G388" s="53" t="str">
        <f t="shared" si="24"/>
        <v xml:space="preserve">, , </v>
      </c>
      <c r="H388" s="51">
        <f t="shared" si="25"/>
        <v>0</v>
      </c>
      <c r="I388" s="48"/>
      <c r="J388" s="51">
        <f t="shared" si="26"/>
        <v>0</v>
      </c>
      <c r="K388" s="51">
        <f t="shared" si="27"/>
        <v>0</v>
      </c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</row>
    <row r="389" spans="1:22">
      <c r="A389" s="52"/>
      <c r="B389" s="52"/>
      <c r="C389" s="52"/>
      <c r="D389" s="49"/>
      <c r="E389" s="49"/>
      <c r="F389" s="49"/>
      <c r="G389" s="53" t="str">
        <f t="shared" si="24"/>
        <v xml:space="preserve">, , </v>
      </c>
      <c r="H389" s="51">
        <f t="shared" si="25"/>
        <v>0</v>
      </c>
      <c r="I389" s="48"/>
      <c r="J389" s="51">
        <f t="shared" si="26"/>
        <v>0</v>
      </c>
      <c r="K389" s="51">
        <f t="shared" si="27"/>
        <v>0</v>
      </c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</row>
    <row r="390" spans="1:22">
      <c r="A390" s="52"/>
      <c r="B390" s="52"/>
      <c r="C390" s="52"/>
      <c r="D390" s="49"/>
      <c r="E390" s="49"/>
      <c r="F390" s="49"/>
      <c r="G390" s="53" t="str">
        <f t="shared" si="24"/>
        <v xml:space="preserve">, , </v>
      </c>
      <c r="H390" s="51">
        <f t="shared" si="25"/>
        <v>0</v>
      </c>
      <c r="I390" s="48"/>
      <c r="J390" s="51">
        <f t="shared" si="26"/>
        <v>0</v>
      </c>
      <c r="K390" s="51">
        <f t="shared" si="27"/>
        <v>0</v>
      </c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</row>
    <row r="391" spans="1:22">
      <c r="A391" s="52"/>
      <c r="B391" s="52"/>
      <c r="C391" s="52"/>
      <c r="D391" s="49"/>
      <c r="E391" s="49"/>
      <c r="F391" s="49"/>
      <c r="G391" s="53" t="str">
        <f t="shared" si="24"/>
        <v xml:space="preserve">, , </v>
      </c>
      <c r="H391" s="51">
        <f t="shared" si="25"/>
        <v>0</v>
      </c>
      <c r="I391" s="48"/>
      <c r="J391" s="51">
        <f t="shared" si="26"/>
        <v>0</v>
      </c>
      <c r="K391" s="51">
        <f t="shared" si="27"/>
        <v>0</v>
      </c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</row>
    <row r="392" spans="1:22">
      <c r="A392" s="52"/>
      <c r="B392" s="52"/>
      <c r="C392" s="52"/>
      <c r="D392" s="49"/>
      <c r="E392" s="49"/>
      <c r="F392" s="49"/>
      <c r="G392" s="53" t="str">
        <f t="shared" si="24"/>
        <v xml:space="preserve">, , </v>
      </c>
      <c r="H392" s="51">
        <f t="shared" si="25"/>
        <v>0</v>
      </c>
      <c r="I392" s="48"/>
      <c r="J392" s="51">
        <f t="shared" si="26"/>
        <v>0</v>
      </c>
      <c r="K392" s="51">
        <f t="shared" si="27"/>
        <v>0</v>
      </c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</row>
    <row r="393" spans="1:22">
      <c r="A393" s="52"/>
      <c r="B393" s="52"/>
      <c r="C393" s="52"/>
      <c r="D393" s="49"/>
      <c r="E393" s="49"/>
      <c r="F393" s="49"/>
      <c r="G393" s="53" t="str">
        <f t="shared" si="24"/>
        <v xml:space="preserve">, , </v>
      </c>
      <c r="H393" s="51">
        <f t="shared" si="25"/>
        <v>0</v>
      </c>
      <c r="I393" s="48"/>
      <c r="J393" s="51">
        <f t="shared" si="26"/>
        <v>0</v>
      </c>
      <c r="K393" s="51">
        <f t="shared" si="27"/>
        <v>0</v>
      </c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</row>
    <row r="394" spans="1:22">
      <c r="A394" s="52"/>
      <c r="B394" s="52"/>
      <c r="C394" s="52"/>
      <c r="D394" s="49"/>
      <c r="E394" s="49"/>
      <c r="F394" s="49"/>
      <c r="G394" s="53" t="str">
        <f t="shared" si="24"/>
        <v xml:space="preserve">, , </v>
      </c>
      <c r="H394" s="51">
        <f t="shared" si="25"/>
        <v>0</v>
      </c>
      <c r="I394" s="48"/>
      <c r="J394" s="51">
        <f t="shared" si="26"/>
        <v>0</v>
      </c>
      <c r="K394" s="51">
        <f t="shared" si="27"/>
        <v>0</v>
      </c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</row>
    <row r="395" spans="1:22">
      <c r="A395" s="52"/>
      <c r="B395" s="52"/>
      <c r="C395" s="52"/>
      <c r="D395" s="49"/>
      <c r="E395" s="49"/>
      <c r="F395" s="49"/>
      <c r="G395" s="53" t="str">
        <f t="shared" si="24"/>
        <v xml:space="preserve">, , </v>
      </c>
      <c r="H395" s="51">
        <f t="shared" si="25"/>
        <v>0</v>
      </c>
      <c r="I395" s="48"/>
      <c r="J395" s="51">
        <f t="shared" si="26"/>
        <v>0</v>
      </c>
      <c r="K395" s="51">
        <f t="shared" si="27"/>
        <v>0</v>
      </c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</row>
    <row r="396" spans="1:22">
      <c r="A396" s="52"/>
      <c r="B396" s="52"/>
      <c r="C396" s="52"/>
      <c r="D396" s="49"/>
      <c r="E396" s="49"/>
      <c r="F396" s="49"/>
      <c r="G396" s="53" t="str">
        <f t="shared" si="24"/>
        <v xml:space="preserve">, , </v>
      </c>
      <c r="H396" s="51">
        <f t="shared" si="25"/>
        <v>0</v>
      </c>
      <c r="I396" s="48"/>
      <c r="J396" s="51">
        <f t="shared" si="26"/>
        <v>0</v>
      </c>
      <c r="K396" s="51">
        <f t="shared" si="27"/>
        <v>0</v>
      </c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</row>
    <row r="397" spans="1:22">
      <c r="A397" s="52"/>
      <c r="B397" s="52"/>
      <c r="C397" s="52"/>
      <c r="D397" s="49"/>
      <c r="E397" s="49"/>
      <c r="F397" s="49"/>
      <c r="G397" s="53" t="str">
        <f t="shared" ref="G397:G460" si="28">D397&amp;", "&amp;E397&amp;", "&amp;F397</f>
        <v xml:space="preserve">, , </v>
      </c>
      <c r="H397" s="51">
        <f t="shared" ref="H397:H460" si="29">SUM(I397:K397)</f>
        <v>0</v>
      </c>
      <c r="I397" s="48"/>
      <c r="J397" s="51">
        <f t="shared" ref="J397:J460" si="30">SUM(L397:P397)</f>
        <v>0</v>
      </c>
      <c r="K397" s="51">
        <f t="shared" ref="K397:K460" si="31">SUM(Q397:U397)</f>
        <v>0</v>
      </c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</row>
    <row r="398" spans="1:22">
      <c r="A398" s="52"/>
      <c r="B398" s="52"/>
      <c r="C398" s="52"/>
      <c r="D398" s="49"/>
      <c r="E398" s="49"/>
      <c r="F398" s="49"/>
      <c r="G398" s="53" t="str">
        <f t="shared" si="28"/>
        <v xml:space="preserve">, , </v>
      </c>
      <c r="H398" s="51">
        <f t="shared" si="29"/>
        <v>0</v>
      </c>
      <c r="I398" s="48"/>
      <c r="J398" s="51">
        <f t="shared" si="30"/>
        <v>0</v>
      </c>
      <c r="K398" s="51">
        <f t="shared" si="31"/>
        <v>0</v>
      </c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</row>
    <row r="399" spans="1:22">
      <c r="A399" s="52"/>
      <c r="B399" s="52"/>
      <c r="C399" s="52"/>
      <c r="D399" s="49"/>
      <c r="E399" s="49"/>
      <c r="F399" s="49"/>
      <c r="G399" s="53" t="str">
        <f t="shared" si="28"/>
        <v xml:space="preserve">, , </v>
      </c>
      <c r="H399" s="51">
        <f t="shared" si="29"/>
        <v>0</v>
      </c>
      <c r="I399" s="48"/>
      <c r="J399" s="51">
        <f t="shared" si="30"/>
        <v>0</v>
      </c>
      <c r="K399" s="51">
        <f t="shared" si="31"/>
        <v>0</v>
      </c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</row>
    <row r="400" spans="1:22">
      <c r="A400" s="52"/>
      <c r="B400" s="52"/>
      <c r="C400" s="52"/>
      <c r="D400" s="49"/>
      <c r="E400" s="49"/>
      <c r="F400" s="49"/>
      <c r="G400" s="53" t="str">
        <f t="shared" si="28"/>
        <v xml:space="preserve">, , </v>
      </c>
      <c r="H400" s="51">
        <f t="shared" si="29"/>
        <v>0</v>
      </c>
      <c r="I400" s="48"/>
      <c r="J400" s="51">
        <f t="shared" si="30"/>
        <v>0</v>
      </c>
      <c r="K400" s="51">
        <f t="shared" si="31"/>
        <v>0</v>
      </c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</row>
    <row r="401" spans="1:22">
      <c r="A401" s="52"/>
      <c r="B401" s="52"/>
      <c r="C401" s="52"/>
      <c r="D401" s="49"/>
      <c r="E401" s="49"/>
      <c r="F401" s="49"/>
      <c r="G401" s="53" t="str">
        <f t="shared" si="28"/>
        <v xml:space="preserve">, , </v>
      </c>
      <c r="H401" s="51">
        <f t="shared" si="29"/>
        <v>0</v>
      </c>
      <c r="I401" s="48"/>
      <c r="J401" s="51">
        <f t="shared" si="30"/>
        <v>0</v>
      </c>
      <c r="K401" s="51">
        <f t="shared" si="31"/>
        <v>0</v>
      </c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</row>
    <row r="402" spans="1:22">
      <c r="A402" s="52"/>
      <c r="B402" s="52"/>
      <c r="C402" s="52"/>
      <c r="D402" s="49"/>
      <c r="E402" s="49"/>
      <c r="F402" s="49"/>
      <c r="G402" s="53" t="str">
        <f t="shared" si="28"/>
        <v xml:space="preserve">, , </v>
      </c>
      <c r="H402" s="51">
        <f t="shared" si="29"/>
        <v>0</v>
      </c>
      <c r="I402" s="48"/>
      <c r="J402" s="51">
        <f t="shared" si="30"/>
        <v>0</v>
      </c>
      <c r="K402" s="51">
        <f t="shared" si="31"/>
        <v>0</v>
      </c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</row>
    <row r="403" spans="1:22">
      <c r="A403" s="52"/>
      <c r="B403" s="52"/>
      <c r="C403" s="52"/>
      <c r="D403" s="49"/>
      <c r="E403" s="49"/>
      <c r="F403" s="49"/>
      <c r="G403" s="53" t="str">
        <f t="shared" si="28"/>
        <v xml:space="preserve">, , </v>
      </c>
      <c r="H403" s="51">
        <f t="shared" si="29"/>
        <v>0</v>
      </c>
      <c r="I403" s="48"/>
      <c r="J403" s="51">
        <f t="shared" si="30"/>
        <v>0</v>
      </c>
      <c r="K403" s="51">
        <f t="shared" si="31"/>
        <v>0</v>
      </c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</row>
    <row r="404" spans="1:22">
      <c r="A404" s="52"/>
      <c r="B404" s="52"/>
      <c r="C404" s="52"/>
      <c r="D404" s="49"/>
      <c r="E404" s="49"/>
      <c r="F404" s="49"/>
      <c r="G404" s="53" t="str">
        <f t="shared" si="28"/>
        <v xml:space="preserve">, , </v>
      </c>
      <c r="H404" s="51">
        <f t="shared" si="29"/>
        <v>0</v>
      </c>
      <c r="I404" s="48"/>
      <c r="J404" s="51">
        <f t="shared" si="30"/>
        <v>0</v>
      </c>
      <c r="K404" s="51">
        <f t="shared" si="31"/>
        <v>0</v>
      </c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</row>
    <row r="405" spans="1:22">
      <c r="A405" s="52"/>
      <c r="B405" s="52"/>
      <c r="C405" s="52"/>
      <c r="D405" s="49"/>
      <c r="E405" s="49"/>
      <c r="F405" s="49"/>
      <c r="G405" s="53" t="str">
        <f t="shared" si="28"/>
        <v xml:space="preserve">, , </v>
      </c>
      <c r="H405" s="51">
        <f t="shared" si="29"/>
        <v>0</v>
      </c>
      <c r="I405" s="48"/>
      <c r="J405" s="51">
        <f t="shared" si="30"/>
        <v>0</v>
      </c>
      <c r="K405" s="51">
        <f t="shared" si="31"/>
        <v>0</v>
      </c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</row>
    <row r="406" spans="1:22">
      <c r="A406" s="52"/>
      <c r="B406" s="52"/>
      <c r="C406" s="52"/>
      <c r="D406" s="49"/>
      <c r="E406" s="49"/>
      <c r="F406" s="49"/>
      <c r="G406" s="53" t="str">
        <f t="shared" si="28"/>
        <v xml:space="preserve">, , </v>
      </c>
      <c r="H406" s="51">
        <f t="shared" si="29"/>
        <v>0</v>
      </c>
      <c r="I406" s="48"/>
      <c r="J406" s="51">
        <f t="shared" si="30"/>
        <v>0</v>
      </c>
      <c r="K406" s="51">
        <f t="shared" si="31"/>
        <v>0</v>
      </c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</row>
    <row r="407" spans="1:22">
      <c r="A407" s="52"/>
      <c r="B407" s="52"/>
      <c r="C407" s="52"/>
      <c r="D407" s="49"/>
      <c r="E407" s="49"/>
      <c r="F407" s="49"/>
      <c r="G407" s="53" t="str">
        <f t="shared" si="28"/>
        <v xml:space="preserve">, , </v>
      </c>
      <c r="H407" s="51">
        <f t="shared" si="29"/>
        <v>0</v>
      </c>
      <c r="I407" s="48"/>
      <c r="J407" s="51">
        <f t="shared" si="30"/>
        <v>0</v>
      </c>
      <c r="K407" s="51">
        <f t="shared" si="31"/>
        <v>0</v>
      </c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</row>
    <row r="408" spans="1:22">
      <c r="A408" s="52"/>
      <c r="B408" s="52"/>
      <c r="C408" s="52"/>
      <c r="D408" s="49"/>
      <c r="E408" s="49"/>
      <c r="F408" s="49"/>
      <c r="G408" s="53" t="str">
        <f t="shared" si="28"/>
        <v xml:space="preserve">, , </v>
      </c>
      <c r="H408" s="51">
        <f t="shared" si="29"/>
        <v>0</v>
      </c>
      <c r="I408" s="48"/>
      <c r="J408" s="51">
        <f t="shared" si="30"/>
        <v>0</v>
      </c>
      <c r="K408" s="51">
        <f t="shared" si="31"/>
        <v>0</v>
      </c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</row>
    <row r="409" spans="1:22">
      <c r="A409" s="52"/>
      <c r="B409" s="52"/>
      <c r="C409" s="52"/>
      <c r="D409" s="49"/>
      <c r="E409" s="49"/>
      <c r="F409" s="49"/>
      <c r="G409" s="53" t="str">
        <f t="shared" si="28"/>
        <v xml:space="preserve">, , </v>
      </c>
      <c r="H409" s="51">
        <f t="shared" si="29"/>
        <v>0</v>
      </c>
      <c r="I409" s="48"/>
      <c r="J409" s="51">
        <f t="shared" si="30"/>
        <v>0</v>
      </c>
      <c r="K409" s="51">
        <f t="shared" si="31"/>
        <v>0</v>
      </c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</row>
    <row r="410" spans="1:22">
      <c r="A410" s="52"/>
      <c r="B410" s="52"/>
      <c r="C410" s="52"/>
      <c r="D410" s="49"/>
      <c r="E410" s="49"/>
      <c r="F410" s="49"/>
      <c r="G410" s="53" t="str">
        <f t="shared" si="28"/>
        <v xml:space="preserve">, , </v>
      </c>
      <c r="H410" s="51">
        <f t="shared" si="29"/>
        <v>0</v>
      </c>
      <c r="I410" s="48"/>
      <c r="J410" s="51">
        <f t="shared" si="30"/>
        <v>0</v>
      </c>
      <c r="K410" s="51">
        <f t="shared" si="31"/>
        <v>0</v>
      </c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</row>
    <row r="411" spans="1:22">
      <c r="A411" s="52"/>
      <c r="B411" s="52"/>
      <c r="C411" s="52"/>
      <c r="D411" s="49"/>
      <c r="E411" s="49"/>
      <c r="F411" s="49"/>
      <c r="G411" s="53" t="str">
        <f t="shared" si="28"/>
        <v xml:space="preserve">, , </v>
      </c>
      <c r="H411" s="51">
        <f t="shared" si="29"/>
        <v>0</v>
      </c>
      <c r="I411" s="48"/>
      <c r="J411" s="51">
        <f t="shared" si="30"/>
        <v>0</v>
      </c>
      <c r="K411" s="51">
        <f t="shared" si="31"/>
        <v>0</v>
      </c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</row>
    <row r="412" spans="1:22">
      <c r="A412" s="52"/>
      <c r="B412" s="52"/>
      <c r="C412" s="52"/>
      <c r="D412" s="49"/>
      <c r="E412" s="49"/>
      <c r="F412" s="49"/>
      <c r="G412" s="53" t="str">
        <f t="shared" si="28"/>
        <v xml:space="preserve">, , </v>
      </c>
      <c r="H412" s="51">
        <f t="shared" si="29"/>
        <v>0</v>
      </c>
      <c r="I412" s="48"/>
      <c r="J412" s="51">
        <f t="shared" si="30"/>
        <v>0</v>
      </c>
      <c r="K412" s="51">
        <f t="shared" si="31"/>
        <v>0</v>
      </c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</row>
    <row r="413" spans="1:22">
      <c r="A413" s="52"/>
      <c r="B413" s="52"/>
      <c r="C413" s="52"/>
      <c r="D413" s="49"/>
      <c r="E413" s="49"/>
      <c r="F413" s="49"/>
      <c r="G413" s="53" t="str">
        <f t="shared" si="28"/>
        <v xml:space="preserve">, , </v>
      </c>
      <c r="H413" s="51">
        <f t="shared" si="29"/>
        <v>0</v>
      </c>
      <c r="I413" s="48"/>
      <c r="J413" s="51">
        <f t="shared" si="30"/>
        <v>0</v>
      </c>
      <c r="K413" s="51">
        <f t="shared" si="31"/>
        <v>0</v>
      </c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</row>
    <row r="414" spans="1:22">
      <c r="A414" s="52"/>
      <c r="B414" s="52"/>
      <c r="C414" s="52"/>
      <c r="D414" s="49"/>
      <c r="E414" s="49"/>
      <c r="F414" s="49"/>
      <c r="G414" s="53" t="str">
        <f t="shared" si="28"/>
        <v xml:space="preserve">, , </v>
      </c>
      <c r="H414" s="51">
        <f t="shared" si="29"/>
        <v>0</v>
      </c>
      <c r="I414" s="48"/>
      <c r="J414" s="51">
        <f t="shared" si="30"/>
        <v>0</v>
      </c>
      <c r="K414" s="51">
        <f t="shared" si="31"/>
        <v>0</v>
      </c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</row>
    <row r="415" spans="1:22">
      <c r="A415" s="52"/>
      <c r="B415" s="52"/>
      <c r="C415" s="52"/>
      <c r="D415" s="49"/>
      <c r="E415" s="49"/>
      <c r="F415" s="49"/>
      <c r="G415" s="53" t="str">
        <f t="shared" si="28"/>
        <v xml:space="preserve">, , </v>
      </c>
      <c r="H415" s="51">
        <f t="shared" si="29"/>
        <v>0</v>
      </c>
      <c r="I415" s="48"/>
      <c r="J415" s="51">
        <f t="shared" si="30"/>
        <v>0</v>
      </c>
      <c r="K415" s="51">
        <f t="shared" si="31"/>
        <v>0</v>
      </c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</row>
    <row r="416" spans="1:22">
      <c r="A416" s="52"/>
      <c r="B416" s="52"/>
      <c r="C416" s="52"/>
      <c r="D416" s="49"/>
      <c r="E416" s="49"/>
      <c r="F416" s="49"/>
      <c r="G416" s="53" t="str">
        <f t="shared" si="28"/>
        <v xml:space="preserve">, , </v>
      </c>
      <c r="H416" s="51">
        <f t="shared" si="29"/>
        <v>0</v>
      </c>
      <c r="I416" s="48"/>
      <c r="J416" s="51">
        <f t="shared" si="30"/>
        <v>0</v>
      </c>
      <c r="K416" s="51">
        <f t="shared" si="31"/>
        <v>0</v>
      </c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</row>
    <row r="417" spans="1:22">
      <c r="A417" s="52"/>
      <c r="B417" s="52"/>
      <c r="C417" s="52"/>
      <c r="D417" s="49"/>
      <c r="E417" s="49"/>
      <c r="F417" s="49"/>
      <c r="G417" s="53" t="str">
        <f t="shared" si="28"/>
        <v xml:space="preserve">, , </v>
      </c>
      <c r="H417" s="51">
        <f t="shared" si="29"/>
        <v>0</v>
      </c>
      <c r="I417" s="48"/>
      <c r="J417" s="51">
        <f t="shared" si="30"/>
        <v>0</v>
      </c>
      <c r="K417" s="51">
        <f t="shared" si="31"/>
        <v>0</v>
      </c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</row>
    <row r="418" spans="1:22">
      <c r="A418" s="52"/>
      <c r="B418" s="52"/>
      <c r="C418" s="52"/>
      <c r="D418" s="49"/>
      <c r="E418" s="49"/>
      <c r="F418" s="49"/>
      <c r="G418" s="53" t="str">
        <f t="shared" si="28"/>
        <v xml:space="preserve">, , </v>
      </c>
      <c r="H418" s="51">
        <f t="shared" si="29"/>
        <v>0</v>
      </c>
      <c r="I418" s="48"/>
      <c r="J418" s="51">
        <f t="shared" si="30"/>
        <v>0</v>
      </c>
      <c r="K418" s="51">
        <f t="shared" si="31"/>
        <v>0</v>
      </c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</row>
    <row r="419" spans="1:22">
      <c r="A419" s="52"/>
      <c r="B419" s="52"/>
      <c r="C419" s="52"/>
      <c r="D419" s="49"/>
      <c r="E419" s="49"/>
      <c r="F419" s="49"/>
      <c r="G419" s="53" t="str">
        <f t="shared" si="28"/>
        <v xml:space="preserve">, , </v>
      </c>
      <c r="H419" s="51">
        <f t="shared" si="29"/>
        <v>0</v>
      </c>
      <c r="I419" s="48"/>
      <c r="J419" s="51">
        <f t="shared" si="30"/>
        <v>0</v>
      </c>
      <c r="K419" s="51">
        <f t="shared" si="31"/>
        <v>0</v>
      </c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</row>
    <row r="420" spans="1:22">
      <c r="A420" s="52"/>
      <c r="B420" s="52"/>
      <c r="C420" s="52"/>
      <c r="D420" s="49"/>
      <c r="E420" s="49"/>
      <c r="F420" s="49"/>
      <c r="G420" s="53" t="str">
        <f t="shared" si="28"/>
        <v xml:space="preserve">, , </v>
      </c>
      <c r="H420" s="51">
        <f t="shared" si="29"/>
        <v>0</v>
      </c>
      <c r="I420" s="48"/>
      <c r="J420" s="51">
        <f t="shared" si="30"/>
        <v>0</v>
      </c>
      <c r="K420" s="51">
        <f t="shared" si="31"/>
        <v>0</v>
      </c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</row>
    <row r="421" spans="1:22">
      <c r="A421" s="52"/>
      <c r="B421" s="52"/>
      <c r="C421" s="52"/>
      <c r="D421" s="49"/>
      <c r="E421" s="49"/>
      <c r="F421" s="49"/>
      <c r="G421" s="53" t="str">
        <f t="shared" si="28"/>
        <v xml:space="preserve">, , </v>
      </c>
      <c r="H421" s="51">
        <f t="shared" si="29"/>
        <v>0</v>
      </c>
      <c r="I421" s="48"/>
      <c r="J421" s="51">
        <f t="shared" si="30"/>
        <v>0</v>
      </c>
      <c r="K421" s="51">
        <f t="shared" si="31"/>
        <v>0</v>
      </c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</row>
    <row r="422" spans="1:22">
      <c r="A422" s="52"/>
      <c r="B422" s="52"/>
      <c r="C422" s="52"/>
      <c r="D422" s="49"/>
      <c r="E422" s="49"/>
      <c r="F422" s="49"/>
      <c r="G422" s="53" t="str">
        <f t="shared" si="28"/>
        <v xml:space="preserve">, , </v>
      </c>
      <c r="H422" s="51">
        <f t="shared" si="29"/>
        <v>0</v>
      </c>
      <c r="I422" s="48"/>
      <c r="J422" s="51">
        <f t="shared" si="30"/>
        <v>0</v>
      </c>
      <c r="K422" s="51">
        <f t="shared" si="31"/>
        <v>0</v>
      </c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</row>
    <row r="423" spans="1:22">
      <c r="A423" s="52"/>
      <c r="B423" s="52"/>
      <c r="C423" s="52"/>
      <c r="D423" s="49"/>
      <c r="E423" s="49"/>
      <c r="F423" s="49"/>
      <c r="G423" s="53" t="str">
        <f t="shared" si="28"/>
        <v xml:space="preserve">, , </v>
      </c>
      <c r="H423" s="51">
        <f t="shared" si="29"/>
        <v>0</v>
      </c>
      <c r="I423" s="48"/>
      <c r="J423" s="51">
        <f t="shared" si="30"/>
        <v>0</v>
      </c>
      <c r="K423" s="51">
        <f t="shared" si="31"/>
        <v>0</v>
      </c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</row>
    <row r="424" spans="1:22">
      <c r="A424" s="52"/>
      <c r="B424" s="52"/>
      <c r="C424" s="52"/>
      <c r="D424" s="49"/>
      <c r="E424" s="49"/>
      <c r="F424" s="49"/>
      <c r="G424" s="53" t="str">
        <f t="shared" si="28"/>
        <v xml:space="preserve">, , </v>
      </c>
      <c r="H424" s="51">
        <f t="shared" si="29"/>
        <v>0</v>
      </c>
      <c r="I424" s="48"/>
      <c r="J424" s="51">
        <f t="shared" si="30"/>
        <v>0</v>
      </c>
      <c r="K424" s="51">
        <f t="shared" si="31"/>
        <v>0</v>
      </c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</row>
    <row r="425" spans="1:22">
      <c r="A425" s="52"/>
      <c r="B425" s="52"/>
      <c r="C425" s="52"/>
      <c r="D425" s="49"/>
      <c r="E425" s="49"/>
      <c r="F425" s="49"/>
      <c r="G425" s="53" t="str">
        <f t="shared" si="28"/>
        <v xml:space="preserve">, , </v>
      </c>
      <c r="H425" s="51">
        <f t="shared" si="29"/>
        <v>0</v>
      </c>
      <c r="I425" s="48"/>
      <c r="J425" s="51">
        <f t="shared" si="30"/>
        <v>0</v>
      </c>
      <c r="K425" s="51">
        <f t="shared" si="31"/>
        <v>0</v>
      </c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</row>
    <row r="426" spans="1:22">
      <c r="A426" s="52"/>
      <c r="B426" s="52"/>
      <c r="C426" s="52"/>
      <c r="D426" s="49"/>
      <c r="E426" s="49"/>
      <c r="F426" s="49"/>
      <c r="G426" s="53" t="str">
        <f t="shared" si="28"/>
        <v xml:space="preserve">, , </v>
      </c>
      <c r="H426" s="51">
        <f t="shared" si="29"/>
        <v>0</v>
      </c>
      <c r="I426" s="48"/>
      <c r="J426" s="51">
        <f t="shared" si="30"/>
        <v>0</v>
      </c>
      <c r="K426" s="51">
        <f t="shared" si="31"/>
        <v>0</v>
      </c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</row>
    <row r="427" spans="1:22">
      <c r="A427" s="52"/>
      <c r="B427" s="52"/>
      <c r="C427" s="52"/>
      <c r="D427" s="49"/>
      <c r="E427" s="49"/>
      <c r="F427" s="49"/>
      <c r="G427" s="53" t="str">
        <f t="shared" si="28"/>
        <v xml:space="preserve">, , </v>
      </c>
      <c r="H427" s="51">
        <f t="shared" si="29"/>
        <v>0</v>
      </c>
      <c r="I427" s="48"/>
      <c r="J427" s="51">
        <f t="shared" si="30"/>
        <v>0</v>
      </c>
      <c r="K427" s="51">
        <f t="shared" si="31"/>
        <v>0</v>
      </c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</row>
    <row r="428" spans="1:22">
      <c r="A428" s="52"/>
      <c r="B428" s="52"/>
      <c r="C428" s="52"/>
      <c r="D428" s="49"/>
      <c r="E428" s="49"/>
      <c r="F428" s="49"/>
      <c r="G428" s="53" t="str">
        <f t="shared" si="28"/>
        <v xml:space="preserve">, , </v>
      </c>
      <c r="H428" s="51">
        <f t="shared" si="29"/>
        <v>0</v>
      </c>
      <c r="I428" s="48"/>
      <c r="J428" s="51">
        <f t="shared" si="30"/>
        <v>0</v>
      </c>
      <c r="K428" s="51">
        <f t="shared" si="31"/>
        <v>0</v>
      </c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</row>
    <row r="429" spans="1:22">
      <c r="A429" s="52"/>
      <c r="B429" s="52"/>
      <c r="C429" s="52"/>
      <c r="D429" s="49"/>
      <c r="E429" s="49"/>
      <c r="F429" s="49"/>
      <c r="G429" s="53" t="str">
        <f t="shared" si="28"/>
        <v xml:space="preserve">, , </v>
      </c>
      <c r="H429" s="51">
        <f t="shared" si="29"/>
        <v>0</v>
      </c>
      <c r="I429" s="48"/>
      <c r="J429" s="51">
        <f t="shared" si="30"/>
        <v>0</v>
      </c>
      <c r="K429" s="51">
        <f t="shared" si="31"/>
        <v>0</v>
      </c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</row>
    <row r="430" spans="1:22">
      <c r="A430" s="52"/>
      <c r="B430" s="52"/>
      <c r="C430" s="52"/>
      <c r="D430" s="49"/>
      <c r="E430" s="49"/>
      <c r="F430" s="49"/>
      <c r="G430" s="53" t="str">
        <f t="shared" si="28"/>
        <v xml:space="preserve">, , </v>
      </c>
      <c r="H430" s="51">
        <f t="shared" si="29"/>
        <v>0</v>
      </c>
      <c r="I430" s="48"/>
      <c r="J430" s="51">
        <f t="shared" si="30"/>
        <v>0</v>
      </c>
      <c r="K430" s="51">
        <f t="shared" si="31"/>
        <v>0</v>
      </c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</row>
    <row r="431" spans="1:22">
      <c r="A431" s="52"/>
      <c r="B431" s="52"/>
      <c r="C431" s="52"/>
      <c r="D431" s="49"/>
      <c r="E431" s="49"/>
      <c r="F431" s="49"/>
      <c r="G431" s="53" t="str">
        <f t="shared" si="28"/>
        <v xml:space="preserve">, , </v>
      </c>
      <c r="H431" s="51">
        <f t="shared" si="29"/>
        <v>0</v>
      </c>
      <c r="I431" s="48"/>
      <c r="J431" s="51">
        <f t="shared" si="30"/>
        <v>0</v>
      </c>
      <c r="K431" s="51">
        <f t="shared" si="31"/>
        <v>0</v>
      </c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</row>
    <row r="432" spans="1:22">
      <c r="A432" s="52"/>
      <c r="B432" s="52"/>
      <c r="C432" s="52"/>
      <c r="D432" s="49"/>
      <c r="E432" s="49"/>
      <c r="F432" s="49"/>
      <c r="G432" s="53" t="str">
        <f t="shared" si="28"/>
        <v xml:space="preserve">, , </v>
      </c>
      <c r="H432" s="51">
        <f t="shared" si="29"/>
        <v>0</v>
      </c>
      <c r="I432" s="48"/>
      <c r="J432" s="51">
        <f t="shared" si="30"/>
        <v>0</v>
      </c>
      <c r="K432" s="51">
        <f t="shared" si="31"/>
        <v>0</v>
      </c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</row>
    <row r="433" spans="1:22">
      <c r="A433" s="52"/>
      <c r="B433" s="52"/>
      <c r="C433" s="52"/>
      <c r="D433" s="49"/>
      <c r="E433" s="49"/>
      <c r="F433" s="49"/>
      <c r="G433" s="53" t="str">
        <f t="shared" si="28"/>
        <v xml:space="preserve">, , </v>
      </c>
      <c r="H433" s="51">
        <f t="shared" si="29"/>
        <v>0</v>
      </c>
      <c r="I433" s="48"/>
      <c r="J433" s="51">
        <f t="shared" si="30"/>
        <v>0</v>
      </c>
      <c r="K433" s="51">
        <f t="shared" si="31"/>
        <v>0</v>
      </c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</row>
    <row r="434" spans="1:22">
      <c r="A434" s="52"/>
      <c r="B434" s="52"/>
      <c r="C434" s="52"/>
      <c r="D434" s="49"/>
      <c r="E434" s="49"/>
      <c r="F434" s="49"/>
      <c r="G434" s="53" t="str">
        <f t="shared" si="28"/>
        <v xml:space="preserve">, , </v>
      </c>
      <c r="H434" s="51">
        <f t="shared" si="29"/>
        <v>0</v>
      </c>
      <c r="I434" s="48"/>
      <c r="J434" s="51">
        <f t="shared" si="30"/>
        <v>0</v>
      </c>
      <c r="K434" s="51">
        <f t="shared" si="31"/>
        <v>0</v>
      </c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</row>
    <row r="435" spans="1:22">
      <c r="A435" s="52"/>
      <c r="B435" s="52"/>
      <c r="C435" s="52"/>
      <c r="D435" s="49"/>
      <c r="E435" s="49"/>
      <c r="F435" s="49"/>
      <c r="G435" s="53" t="str">
        <f t="shared" si="28"/>
        <v xml:space="preserve">, , </v>
      </c>
      <c r="H435" s="51">
        <f t="shared" si="29"/>
        <v>0</v>
      </c>
      <c r="I435" s="48"/>
      <c r="J435" s="51">
        <f t="shared" si="30"/>
        <v>0</v>
      </c>
      <c r="K435" s="51">
        <f t="shared" si="31"/>
        <v>0</v>
      </c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</row>
    <row r="436" spans="1:22">
      <c r="A436" s="52"/>
      <c r="B436" s="52"/>
      <c r="C436" s="52"/>
      <c r="D436" s="49"/>
      <c r="E436" s="49"/>
      <c r="F436" s="49"/>
      <c r="G436" s="53" t="str">
        <f t="shared" si="28"/>
        <v xml:space="preserve">, , </v>
      </c>
      <c r="H436" s="51">
        <f t="shared" si="29"/>
        <v>0</v>
      </c>
      <c r="I436" s="48"/>
      <c r="J436" s="51">
        <f t="shared" si="30"/>
        <v>0</v>
      </c>
      <c r="K436" s="51">
        <f t="shared" si="31"/>
        <v>0</v>
      </c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</row>
    <row r="437" spans="1:22">
      <c r="A437" s="52"/>
      <c r="B437" s="52"/>
      <c r="C437" s="52"/>
      <c r="D437" s="49"/>
      <c r="E437" s="49"/>
      <c r="F437" s="49"/>
      <c r="G437" s="53" t="str">
        <f t="shared" si="28"/>
        <v xml:space="preserve">, , </v>
      </c>
      <c r="H437" s="51">
        <f t="shared" si="29"/>
        <v>0</v>
      </c>
      <c r="I437" s="48"/>
      <c r="J437" s="51">
        <f t="shared" si="30"/>
        <v>0</v>
      </c>
      <c r="K437" s="51">
        <f t="shared" si="31"/>
        <v>0</v>
      </c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</row>
    <row r="438" spans="1:22">
      <c r="A438" s="52"/>
      <c r="B438" s="52"/>
      <c r="C438" s="52"/>
      <c r="D438" s="49"/>
      <c r="E438" s="49"/>
      <c r="F438" s="49"/>
      <c r="G438" s="53" t="str">
        <f t="shared" si="28"/>
        <v xml:space="preserve">, , </v>
      </c>
      <c r="H438" s="51">
        <f t="shared" si="29"/>
        <v>0</v>
      </c>
      <c r="I438" s="48"/>
      <c r="J438" s="51">
        <f t="shared" si="30"/>
        <v>0</v>
      </c>
      <c r="K438" s="51">
        <f t="shared" si="31"/>
        <v>0</v>
      </c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</row>
    <row r="439" spans="1:22">
      <c r="A439" s="52"/>
      <c r="B439" s="52"/>
      <c r="C439" s="52"/>
      <c r="D439" s="49"/>
      <c r="E439" s="49"/>
      <c r="F439" s="49"/>
      <c r="G439" s="53" t="str">
        <f t="shared" si="28"/>
        <v xml:space="preserve">, , </v>
      </c>
      <c r="H439" s="51">
        <f t="shared" si="29"/>
        <v>0</v>
      </c>
      <c r="I439" s="48"/>
      <c r="J439" s="51">
        <f t="shared" si="30"/>
        <v>0</v>
      </c>
      <c r="K439" s="51">
        <f t="shared" si="31"/>
        <v>0</v>
      </c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</row>
    <row r="440" spans="1:22">
      <c r="A440" s="52"/>
      <c r="B440" s="52"/>
      <c r="C440" s="52"/>
      <c r="D440" s="49"/>
      <c r="E440" s="49"/>
      <c r="F440" s="49"/>
      <c r="G440" s="53" t="str">
        <f t="shared" si="28"/>
        <v xml:space="preserve">, , </v>
      </c>
      <c r="H440" s="51">
        <f t="shared" si="29"/>
        <v>0</v>
      </c>
      <c r="I440" s="48"/>
      <c r="J440" s="51">
        <f t="shared" si="30"/>
        <v>0</v>
      </c>
      <c r="K440" s="51">
        <f t="shared" si="31"/>
        <v>0</v>
      </c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</row>
    <row r="441" spans="1:22">
      <c r="A441" s="52"/>
      <c r="B441" s="52"/>
      <c r="C441" s="52"/>
      <c r="D441" s="49"/>
      <c r="E441" s="49"/>
      <c r="F441" s="49"/>
      <c r="G441" s="53" t="str">
        <f t="shared" si="28"/>
        <v xml:space="preserve">, , </v>
      </c>
      <c r="H441" s="51">
        <f t="shared" si="29"/>
        <v>0</v>
      </c>
      <c r="I441" s="48"/>
      <c r="J441" s="51">
        <f t="shared" si="30"/>
        <v>0</v>
      </c>
      <c r="K441" s="51">
        <f t="shared" si="31"/>
        <v>0</v>
      </c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</row>
    <row r="442" spans="1:22">
      <c r="A442" s="52"/>
      <c r="B442" s="52"/>
      <c r="C442" s="52"/>
      <c r="D442" s="49"/>
      <c r="E442" s="49"/>
      <c r="F442" s="49"/>
      <c r="G442" s="53" t="str">
        <f t="shared" si="28"/>
        <v xml:space="preserve">, , </v>
      </c>
      <c r="H442" s="51">
        <f t="shared" si="29"/>
        <v>0</v>
      </c>
      <c r="I442" s="48"/>
      <c r="J442" s="51">
        <f t="shared" si="30"/>
        <v>0</v>
      </c>
      <c r="K442" s="51">
        <f t="shared" si="31"/>
        <v>0</v>
      </c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</row>
    <row r="443" spans="1:22">
      <c r="A443" s="52"/>
      <c r="B443" s="52"/>
      <c r="C443" s="52"/>
      <c r="D443" s="49"/>
      <c r="E443" s="49"/>
      <c r="F443" s="49"/>
      <c r="G443" s="53" t="str">
        <f t="shared" si="28"/>
        <v xml:space="preserve">, , </v>
      </c>
      <c r="H443" s="51">
        <f t="shared" si="29"/>
        <v>0</v>
      </c>
      <c r="I443" s="48"/>
      <c r="J443" s="51">
        <f t="shared" si="30"/>
        <v>0</v>
      </c>
      <c r="K443" s="51">
        <f t="shared" si="31"/>
        <v>0</v>
      </c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</row>
    <row r="444" spans="1:22">
      <c r="A444" s="52"/>
      <c r="B444" s="52"/>
      <c r="C444" s="52"/>
      <c r="D444" s="49"/>
      <c r="E444" s="49"/>
      <c r="F444" s="49"/>
      <c r="G444" s="53" t="str">
        <f t="shared" si="28"/>
        <v xml:space="preserve">, , </v>
      </c>
      <c r="H444" s="51">
        <f t="shared" si="29"/>
        <v>0</v>
      </c>
      <c r="I444" s="48"/>
      <c r="J444" s="51">
        <f t="shared" si="30"/>
        <v>0</v>
      </c>
      <c r="K444" s="51">
        <f t="shared" si="31"/>
        <v>0</v>
      </c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</row>
    <row r="445" spans="1:22">
      <c r="A445" s="52"/>
      <c r="B445" s="52"/>
      <c r="C445" s="52"/>
      <c r="D445" s="49"/>
      <c r="E445" s="49"/>
      <c r="F445" s="49"/>
      <c r="G445" s="53" t="str">
        <f t="shared" si="28"/>
        <v xml:space="preserve">, , </v>
      </c>
      <c r="H445" s="51">
        <f t="shared" si="29"/>
        <v>0</v>
      </c>
      <c r="I445" s="48"/>
      <c r="J445" s="51">
        <f t="shared" si="30"/>
        <v>0</v>
      </c>
      <c r="K445" s="51">
        <f t="shared" si="31"/>
        <v>0</v>
      </c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</row>
    <row r="446" spans="1:22">
      <c r="A446" s="52"/>
      <c r="B446" s="52"/>
      <c r="C446" s="52"/>
      <c r="D446" s="49"/>
      <c r="E446" s="49"/>
      <c r="F446" s="49"/>
      <c r="G446" s="53" t="str">
        <f t="shared" si="28"/>
        <v xml:space="preserve">, , </v>
      </c>
      <c r="H446" s="51">
        <f t="shared" si="29"/>
        <v>0</v>
      </c>
      <c r="I446" s="48"/>
      <c r="J446" s="51">
        <f t="shared" si="30"/>
        <v>0</v>
      </c>
      <c r="K446" s="51">
        <f t="shared" si="31"/>
        <v>0</v>
      </c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</row>
    <row r="447" spans="1:22">
      <c r="A447" s="52"/>
      <c r="B447" s="52"/>
      <c r="C447" s="52"/>
      <c r="D447" s="49"/>
      <c r="E447" s="49"/>
      <c r="F447" s="49"/>
      <c r="G447" s="53" t="str">
        <f t="shared" si="28"/>
        <v xml:space="preserve">, , </v>
      </c>
      <c r="H447" s="51">
        <f t="shared" si="29"/>
        <v>0</v>
      </c>
      <c r="I447" s="48"/>
      <c r="J447" s="51">
        <f t="shared" si="30"/>
        <v>0</v>
      </c>
      <c r="K447" s="51">
        <f t="shared" si="31"/>
        <v>0</v>
      </c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</row>
    <row r="448" spans="1:22">
      <c r="A448" s="52"/>
      <c r="B448" s="52"/>
      <c r="C448" s="52"/>
      <c r="D448" s="49"/>
      <c r="E448" s="49"/>
      <c r="F448" s="49"/>
      <c r="G448" s="53" t="str">
        <f t="shared" si="28"/>
        <v xml:space="preserve">, , </v>
      </c>
      <c r="H448" s="51">
        <f t="shared" si="29"/>
        <v>0</v>
      </c>
      <c r="I448" s="48"/>
      <c r="J448" s="51">
        <f t="shared" si="30"/>
        <v>0</v>
      </c>
      <c r="K448" s="51">
        <f t="shared" si="31"/>
        <v>0</v>
      </c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</row>
    <row r="449" spans="1:22">
      <c r="A449" s="52"/>
      <c r="B449" s="52"/>
      <c r="C449" s="52"/>
      <c r="D449" s="49"/>
      <c r="E449" s="49"/>
      <c r="F449" s="49"/>
      <c r="G449" s="53" t="str">
        <f t="shared" si="28"/>
        <v xml:space="preserve">, , </v>
      </c>
      <c r="H449" s="51">
        <f t="shared" si="29"/>
        <v>0</v>
      </c>
      <c r="I449" s="48"/>
      <c r="J449" s="51">
        <f t="shared" si="30"/>
        <v>0</v>
      </c>
      <c r="K449" s="51">
        <f t="shared" si="31"/>
        <v>0</v>
      </c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</row>
    <row r="450" spans="1:22">
      <c r="A450" s="52"/>
      <c r="B450" s="52"/>
      <c r="C450" s="52"/>
      <c r="D450" s="49"/>
      <c r="E450" s="49"/>
      <c r="F450" s="49"/>
      <c r="G450" s="53" t="str">
        <f t="shared" si="28"/>
        <v xml:space="preserve">, , </v>
      </c>
      <c r="H450" s="51">
        <f t="shared" si="29"/>
        <v>0</v>
      </c>
      <c r="I450" s="48"/>
      <c r="J450" s="51">
        <f t="shared" si="30"/>
        <v>0</v>
      </c>
      <c r="K450" s="51">
        <f t="shared" si="31"/>
        <v>0</v>
      </c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</row>
    <row r="451" spans="1:22">
      <c r="A451" s="52"/>
      <c r="B451" s="52"/>
      <c r="C451" s="52"/>
      <c r="D451" s="49"/>
      <c r="E451" s="49"/>
      <c r="F451" s="49"/>
      <c r="G451" s="53" t="str">
        <f t="shared" si="28"/>
        <v xml:space="preserve">, , </v>
      </c>
      <c r="H451" s="51">
        <f t="shared" si="29"/>
        <v>0</v>
      </c>
      <c r="I451" s="48"/>
      <c r="J451" s="51">
        <f t="shared" si="30"/>
        <v>0</v>
      </c>
      <c r="K451" s="51">
        <f t="shared" si="31"/>
        <v>0</v>
      </c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</row>
    <row r="452" spans="1:22">
      <c r="A452" s="52"/>
      <c r="B452" s="52"/>
      <c r="C452" s="52"/>
      <c r="D452" s="49"/>
      <c r="E452" s="49"/>
      <c r="F452" s="49"/>
      <c r="G452" s="53" t="str">
        <f t="shared" si="28"/>
        <v xml:space="preserve">, , </v>
      </c>
      <c r="H452" s="51">
        <f t="shared" si="29"/>
        <v>0</v>
      </c>
      <c r="I452" s="48"/>
      <c r="J452" s="51">
        <f t="shared" si="30"/>
        <v>0</v>
      </c>
      <c r="K452" s="51">
        <f t="shared" si="31"/>
        <v>0</v>
      </c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</row>
    <row r="453" spans="1:22">
      <c r="A453" s="52"/>
      <c r="B453" s="52"/>
      <c r="C453" s="52"/>
      <c r="D453" s="49"/>
      <c r="E453" s="49"/>
      <c r="F453" s="49"/>
      <c r="G453" s="53" t="str">
        <f t="shared" si="28"/>
        <v xml:space="preserve">, , </v>
      </c>
      <c r="H453" s="51">
        <f t="shared" si="29"/>
        <v>0</v>
      </c>
      <c r="I453" s="48"/>
      <c r="J453" s="51">
        <f t="shared" si="30"/>
        <v>0</v>
      </c>
      <c r="K453" s="51">
        <f t="shared" si="31"/>
        <v>0</v>
      </c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</row>
    <row r="454" spans="1:22">
      <c r="A454" s="52"/>
      <c r="B454" s="52"/>
      <c r="C454" s="52"/>
      <c r="D454" s="49"/>
      <c r="E454" s="49"/>
      <c r="F454" s="49"/>
      <c r="G454" s="53" t="str">
        <f t="shared" si="28"/>
        <v xml:space="preserve">, , </v>
      </c>
      <c r="H454" s="51">
        <f t="shared" si="29"/>
        <v>0</v>
      </c>
      <c r="I454" s="48"/>
      <c r="J454" s="51">
        <f t="shared" si="30"/>
        <v>0</v>
      </c>
      <c r="K454" s="51">
        <f t="shared" si="31"/>
        <v>0</v>
      </c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</row>
    <row r="455" spans="1:22">
      <c r="A455" s="52"/>
      <c r="B455" s="52"/>
      <c r="C455" s="52"/>
      <c r="D455" s="49"/>
      <c r="E455" s="49"/>
      <c r="F455" s="49"/>
      <c r="G455" s="53" t="str">
        <f t="shared" si="28"/>
        <v xml:space="preserve">, , </v>
      </c>
      <c r="H455" s="51">
        <f t="shared" si="29"/>
        <v>0</v>
      </c>
      <c r="I455" s="48"/>
      <c r="J455" s="51">
        <f t="shared" si="30"/>
        <v>0</v>
      </c>
      <c r="K455" s="51">
        <f t="shared" si="31"/>
        <v>0</v>
      </c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</row>
    <row r="456" spans="1:22">
      <c r="A456" s="52"/>
      <c r="B456" s="52"/>
      <c r="C456" s="52"/>
      <c r="D456" s="49"/>
      <c r="E456" s="49"/>
      <c r="F456" s="49"/>
      <c r="G456" s="53" t="str">
        <f t="shared" si="28"/>
        <v xml:space="preserve">, , </v>
      </c>
      <c r="H456" s="51">
        <f t="shared" si="29"/>
        <v>0</v>
      </c>
      <c r="I456" s="48"/>
      <c r="J456" s="51">
        <f t="shared" si="30"/>
        <v>0</v>
      </c>
      <c r="K456" s="51">
        <f t="shared" si="31"/>
        <v>0</v>
      </c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</row>
    <row r="457" spans="1:22">
      <c r="A457" s="52"/>
      <c r="B457" s="52"/>
      <c r="C457" s="52"/>
      <c r="D457" s="49"/>
      <c r="E457" s="49"/>
      <c r="F457" s="49"/>
      <c r="G457" s="53" t="str">
        <f t="shared" si="28"/>
        <v xml:space="preserve">, , </v>
      </c>
      <c r="H457" s="51">
        <f t="shared" si="29"/>
        <v>0</v>
      </c>
      <c r="I457" s="48"/>
      <c r="J457" s="51">
        <f t="shared" si="30"/>
        <v>0</v>
      </c>
      <c r="K457" s="51">
        <f t="shared" si="31"/>
        <v>0</v>
      </c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</row>
    <row r="458" spans="1:22">
      <c r="A458" s="52"/>
      <c r="B458" s="52"/>
      <c r="C458" s="52"/>
      <c r="D458" s="49"/>
      <c r="E458" s="49"/>
      <c r="F458" s="49"/>
      <c r="G458" s="53" t="str">
        <f t="shared" si="28"/>
        <v xml:space="preserve">, , </v>
      </c>
      <c r="H458" s="51">
        <f t="shared" si="29"/>
        <v>0</v>
      </c>
      <c r="I458" s="48"/>
      <c r="J458" s="51">
        <f t="shared" si="30"/>
        <v>0</v>
      </c>
      <c r="K458" s="51">
        <f t="shared" si="31"/>
        <v>0</v>
      </c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</row>
    <row r="459" spans="1:22">
      <c r="A459" s="52"/>
      <c r="B459" s="52"/>
      <c r="C459" s="52"/>
      <c r="D459" s="49"/>
      <c r="E459" s="49"/>
      <c r="F459" s="49"/>
      <c r="G459" s="53" t="str">
        <f t="shared" si="28"/>
        <v xml:space="preserve">, , </v>
      </c>
      <c r="H459" s="51">
        <f t="shared" si="29"/>
        <v>0</v>
      </c>
      <c r="I459" s="48"/>
      <c r="J459" s="51">
        <f t="shared" si="30"/>
        <v>0</v>
      </c>
      <c r="K459" s="51">
        <f t="shared" si="31"/>
        <v>0</v>
      </c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</row>
    <row r="460" spans="1:22">
      <c r="A460" s="52"/>
      <c r="B460" s="52"/>
      <c r="C460" s="52"/>
      <c r="D460" s="49"/>
      <c r="E460" s="49"/>
      <c r="F460" s="49"/>
      <c r="G460" s="53" t="str">
        <f t="shared" si="28"/>
        <v xml:space="preserve">, , </v>
      </c>
      <c r="H460" s="51">
        <f t="shared" si="29"/>
        <v>0</v>
      </c>
      <c r="I460" s="48"/>
      <c r="J460" s="51">
        <f t="shared" si="30"/>
        <v>0</v>
      </c>
      <c r="K460" s="51">
        <f t="shared" si="31"/>
        <v>0</v>
      </c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</row>
    <row r="461" spans="1:22">
      <c r="A461" s="52"/>
      <c r="B461" s="52"/>
      <c r="C461" s="52"/>
      <c r="D461" s="49"/>
      <c r="E461" s="49"/>
      <c r="F461" s="49"/>
      <c r="G461" s="53" t="str">
        <f t="shared" ref="G461:G511" si="32">D461&amp;", "&amp;E461&amp;", "&amp;F461</f>
        <v xml:space="preserve">, , </v>
      </c>
      <c r="H461" s="51">
        <f t="shared" ref="H461:H511" si="33">SUM(I461:K461)</f>
        <v>0</v>
      </c>
      <c r="I461" s="48"/>
      <c r="J461" s="51">
        <f t="shared" ref="J461:J511" si="34">SUM(L461:P461)</f>
        <v>0</v>
      </c>
      <c r="K461" s="51">
        <f t="shared" ref="K461:K511" si="35">SUM(Q461:U461)</f>
        <v>0</v>
      </c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</row>
    <row r="462" spans="1:22">
      <c r="A462" s="52"/>
      <c r="B462" s="52"/>
      <c r="C462" s="52"/>
      <c r="D462" s="49"/>
      <c r="E462" s="49"/>
      <c r="F462" s="49"/>
      <c r="G462" s="53" t="str">
        <f t="shared" si="32"/>
        <v xml:space="preserve">, , </v>
      </c>
      <c r="H462" s="51">
        <f t="shared" si="33"/>
        <v>0</v>
      </c>
      <c r="I462" s="48"/>
      <c r="J462" s="51">
        <f t="shared" si="34"/>
        <v>0</v>
      </c>
      <c r="K462" s="51">
        <f t="shared" si="35"/>
        <v>0</v>
      </c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</row>
    <row r="463" spans="1:22">
      <c r="A463" s="52"/>
      <c r="B463" s="52"/>
      <c r="C463" s="52"/>
      <c r="D463" s="49"/>
      <c r="E463" s="49"/>
      <c r="F463" s="49"/>
      <c r="G463" s="53" t="str">
        <f t="shared" si="32"/>
        <v xml:space="preserve">, , </v>
      </c>
      <c r="H463" s="51">
        <f t="shared" si="33"/>
        <v>0</v>
      </c>
      <c r="I463" s="48"/>
      <c r="J463" s="51">
        <f t="shared" si="34"/>
        <v>0</v>
      </c>
      <c r="K463" s="51">
        <f t="shared" si="35"/>
        <v>0</v>
      </c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</row>
    <row r="464" spans="1:22">
      <c r="A464" s="52"/>
      <c r="B464" s="52"/>
      <c r="C464" s="52"/>
      <c r="D464" s="49"/>
      <c r="E464" s="49"/>
      <c r="F464" s="49"/>
      <c r="G464" s="53" t="str">
        <f t="shared" si="32"/>
        <v xml:space="preserve">, , </v>
      </c>
      <c r="H464" s="51">
        <f t="shared" si="33"/>
        <v>0</v>
      </c>
      <c r="I464" s="48"/>
      <c r="J464" s="51">
        <f t="shared" si="34"/>
        <v>0</v>
      </c>
      <c r="K464" s="51">
        <f t="shared" si="35"/>
        <v>0</v>
      </c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</row>
    <row r="465" spans="1:22">
      <c r="A465" s="52"/>
      <c r="B465" s="52"/>
      <c r="C465" s="52"/>
      <c r="D465" s="49"/>
      <c r="E465" s="49"/>
      <c r="F465" s="49"/>
      <c r="G465" s="53" t="str">
        <f t="shared" si="32"/>
        <v xml:space="preserve">, , </v>
      </c>
      <c r="H465" s="51">
        <f t="shared" si="33"/>
        <v>0</v>
      </c>
      <c r="I465" s="48"/>
      <c r="J465" s="51">
        <f t="shared" si="34"/>
        <v>0</v>
      </c>
      <c r="K465" s="51">
        <f t="shared" si="35"/>
        <v>0</v>
      </c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</row>
    <row r="466" spans="1:22">
      <c r="A466" s="52"/>
      <c r="B466" s="52"/>
      <c r="C466" s="52"/>
      <c r="D466" s="49"/>
      <c r="E466" s="49"/>
      <c r="F466" s="49"/>
      <c r="G466" s="53" t="str">
        <f t="shared" si="32"/>
        <v xml:space="preserve">, , </v>
      </c>
      <c r="H466" s="51">
        <f t="shared" si="33"/>
        <v>0</v>
      </c>
      <c r="I466" s="48"/>
      <c r="J466" s="51">
        <f t="shared" si="34"/>
        <v>0</v>
      </c>
      <c r="K466" s="51">
        <f t="shared" si="35"/>
        <v>0</v>
      </c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</row>
    <row r="467" spans="1:22">
      <c r="A467" s="52"/>
      <c r="B467" s="52"/>
      <c r="C467" s="52"/>
      <c r="D467" s="49"/>
      <c r="E467" s="49"/>
      <c r="F467" s="49"/>
      <c r="G467" s="53" t="str">
        <f t="shared" si="32"/>
        <v xml:space="preserve">, , </v>
      </c>
      <c r="H467" s="51">
        <f t="shared" si="33"/>
        <v>0</v>
      </c>
      <c r="I467" s="48"/>
      <c r="J467" s="51">
        <f t="shared" si="34"/>
        <v>0</v>
      </c>
      <c r="K467" s="51">
        <f t="shared" si="35"/>
        <v>0</v>
      </c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</row>
    <row r="468" spans="1:22">
      <c r="A468" s="52"/>
      <c r="B468" s="52"/>
      <c r="C468" s="52"/>
      <c r="D468" s="49"/>
      <c r="E468" s="49"/>
      <c r="F468" s="49"/>
      <c r="G468" s="53" t="str">
        <f t="shared" si="32"/>
        <v xml:space="preserve">, , </v>
      </c>
      <c r="H468" s="51">
        <f t="shared" si="33"/>
        <v>0</v>
      </c>
      <c r="I468" s="48"/>
      <c r="J468" s="51">
        <f t="shared" si="34"/>
        <v>0</v>
      </c>
      <c r="K468" s="51">
        <f t="shared" si="35"/>
        <v>0</v>
      </c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</row>
    <row r="469" spans="1:22">
      <c r="A469" s="52"/>
      <c r="B469" s="52"/>
      <c r="C469" s="52"/>
      <c r="D469" s="49"/>
      <c r="E469" s="49"/>
      <c r="F469" s="49"/>
      <c r="G469" s="53" t="str">
        <f t="shared" si="32"/>
        <v xml:space="preserve">, , </v>
      </c>
      <c r="H469" s="51">
        <f t="shared" si="33"/>
        <v>0</v>
      </c>
      <c r="I469" s="48"/>
      <c r="J469" s="51">
        <f t="shared" si="34"/>
        <v>0</v>
      </c>
      <c r="K469" s="51">
        <f t="shared" si="35"/>
        <v>0</v>
      </c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</row>
    <row r="470" spans="1:22">
      <c r="A470" s="52"/>
      <c r="B470" s="52"/>
      <c r="C470" s="52"/>
      <c r="D470" s="49"/>
      <c r="E470" s="49"/>
      <c r="F470" s="49"/>
      <c r="G470" s="53" t="str">
        <f t="shared" si="32"/>
        <v xml:space="preserve">, , </v>
      </c>
      <c r="H470" s="51">
        <f t="shared" si="33"/>
        <v>0</v>
      </c>
      <c r="I470" s="48"/>
      <c r="J470" s="51">
        <f t="shared" si="34"/>
        <v>0</v>
      </c>
      <c r="K470" s="51">
        <f t="shared" si="35"/>
        <v>0</v>
      </c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</row>
    <row r="471" spans="1:22">
      <c r="A471" s="52"/>
      <c r="B471" s="52"/>
      <c r="C471" s="52"/>
      <c r="D471" s="49"/>
      <c r="E471" s="49"/>
      <c r="F471" s="49"/>
      <c r="G471" s="53" t="str">
        <f t="shared" si="32"/>
        <v xml:space="preserve">, , </v>
      </c>
      <c r="H471" s="51">
        <f t="shared" si="33"/>
        <v>0</v>
      </c>
      <c r="I471" s="48"/>
      <c r="J471" s="51">
        <f t="shared" si="34"/>
        <v>0</v>
      </c>
      <c r="K471" s="51">
        <f t="shared" si="35"/>
        <v>0</v>
      </c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</row>
    <row r="472" spans="1:22">
      <c r="A472" s="52"/>
      <c r="B472" s="52"/>
      <c r="C472" s="52"/>
      <c r="D472" s="49"/>
      <c r="E472" s="49"/>
      <c r="F472" s="49"/>
      <c r="G472" s="53" t="str">
        <f t="shared" si="32"/>
        <v xml:space="preserve">, , </v>
      </c>
      <c r="H472" s="51">
        <f t="shared" si="33"/>
        <v>0</v>
      </c>
      <c r="I472" s="48"/>
      <c r="J472" s="51">
        <f t="shared" si="34"/>
        <v>0</v>
      </c>
      <c r="K472" s="51">
        <f t="shared" si="35"/>
        <v>0</v>
      </c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</row>
    <row r="473" spans="1:22">
      <c r="A473" s="52"/>
      <c r="B473" s="52"/>
      <c r="C473" s="52"/>
      <c r="D473" s="49"/>
      <c r="E473" s="49"/>
      <c r="F473" s="49"/>
      <c r="G473" s="53" t="str">
        <f t="shared" si="32"/>
        <v xml:space="preserve">, , </v>
      </c>
      <c r="H473" s="51">
        <f t="shared" si="33"/>
        <v>0</v>
      </c>
      <c r="I473" s="48"/>
      <c r="J473" s="51">
        <f t="shared" si="34"/>
        <v>0</v>
      </c>
      <c r="K473" s="51">
        <f t="shared" si="35"/>
        <v>0</v>
      </c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</row>
    <row r="474" spans="1:22">
      <c r="A474" s="52"/>
      <c r="B474" s="52"/>
      <c r="C474" s="52"/>
      <c r="D474" s="49"/>
      <c r="E474" s="49"/>
      <c r="F474" s="49"/>
      <c r="G474" s="53" t="str">
        <f t="shared" si="32"/>
        <v xml:space="preserve">, , </v>
      </c>
      <c r="H474" s="51">
        <f t="shared" si="33"/>
        <v>0</v>
      </c>
      <c r="I474" s="48"/>
      <c r="J474" s="51">
        <f t="shared" si="34"/>
        <v>0</v>
      </c>
      <c r="K474" s="51">
        <f t="shared" si="35"/>
        <v>0</v>
      </c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</row>
    <row r="475" spans="1:22">
      <c r="A475" s="52"/>
      <c r="B475" s="52"/>
      <c r="C475" s="52"/>
      <c r="D475" s="49"/>
      <c r="E475" s="49"/>
      <c r="F475" s="49"/>
      <c r="G475" s="53" t="str">
        <f t="shared" si="32"/>
        <v xml:space="preserve">, , </v>
      </c>
      <c r="H475" s="51">
        <f t="shared" si="33"/>
        <v>0</v>
      </c>
      <c r="I475" s="48"/>
      <c r="J475" s="51">
        <f t="shared" si="34"/>
        <v>0</v>
      </c>
      <c r="K475" s="51">
        <f t="shared" si="35"/>
        <v>0</v>
      </c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</row>
    <row r="476" spans="1:22">
      <c r="A476" s="52"/>
      <c r="B476" s="52"/>
      <c r="C476" s="52"/>
      <c r="D476" s="49"/>
      <c r="E476" s="49"/>
      <c r="F476" s="49"/>
      <c r="G476" s="53" t="str">
        <f t="shared" si="32"/>
        <v xml:space="preserve">, , </v>
      </c>
      <c r="H476" s="51">
        <f t="shared" si="33"/>
        <v>0</v>
      </c>
      <c r="I476" s="48"/>
      <c r="J476" s="51">
        <f t="shared" si="34"/>
        <v>0</v>
      </c>
      <c r="K476" s="51">
        <f t="shared" si="35"/>
        <v>0</v>
      </c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</row>
    <row r="477" spans="1:22">
      <c r="A477" s="52"/>
      <c r="B477" s="52"/>
      <c r="C477" s="52"/>
      <c r="D477" s="49"/>
      <c r="E477" s="49"/>
      <c r="F477" s="49"/>
      <c r="G477" s="53" t="str">
        <f t="shared" si="32"/>
        <v xml:space="preserve">, , </v>
      </c>
      <c r="H477" s="51">
        <f t="shared" si="33"/>
        <v>0</v>
      </c>
      <c r="I477" s="48"/>
      <c r="J477" s="51">
        <f t="shared" si="34"/>
        <v>0</v>
      </c>
      <c r="K477" s="51">
        <f t="shared" si="35"/>
        <v>0</v>
      </c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</row>
    <row r="478" spans="1:22">
      <c r="A478" s="52"/>
      <c r="B478" s="52"/>
      <c r="C478" s="52"/>
      <c r="D478" s="49"/>
      <c r="E478" s="49"/>
      <c r="F478" s="49"/>
      <c r="G478" s="53" t="str">
        <f t="shared" si="32"/>
        <v xml:space="preserve">, , </v>
      </c>
      <c r="H478" s="51">
        <f t="shared" si="33"/>
        <v>0</v>
      </c>
      <c r="I478" s="48"/>
      <c r="J478" s="51">
        <f t="shared" si="34"/>
        <v>0</v>
      </c>
      <c r="K478" s="51">
        <f t="shared" si="35"/>
        <v>0</v>
      </c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</row>
    <row r="479" spans="1:22">
      <c r="A479" s="52"/>
      <c r="B479" s="52"/>
      <c r="C479" s="52"/>
      <c r="D479" s="49"/>
      <c r="E479" s="49"/>
      <c r="F479" s="49"/>
      <c r="G479" s="53" t="str">
        <f t="shared" si="32"/>
        <v xml:space="preserve">, , </v>
      </c>
      <c r="H479" s="51">
        <f t="shared" si="33"/>
        <v>0</v>
      </c>
      <c r="I479" s="48"/>
      <c r="J479" s="51">
        <f t="shared" si="34"/>
        <v>0</v>
      </c>
      <c r="K479" s="51">
        <f t="shared" si="35"/>
        <v>0</v>
      </c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</row>
    <row r="480" spans="1:22">
      <c r="A480" s="52"/>
      <c r="B480" s="52"/>
      <c r="C480" s="52"/>
      <c r="D480" s="49"/>
      <c r="E480" s="49"/>
      <c r="F480" s="49"/>
      <c r="G480" s="53" t="str">
        <f t="shared" si="32"/>
        <v xml:space="preserve">, , </v>
      </c>
      <c r="H480" s="51">
        <f t="shared" si="33"/>
        <v>0</v>
      </c>
      <c r="I480" s="48"/>
      <c r="J480" s="51">
        <f t="shared" si="34"/>
        <v>0</v>
      </c>
      <c r="K480" s="51">
        <f t="shared" si="35"/>
        <v>0</v>
      </c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</row>
    <row r="481" spans="1:22">
      <c r="A481" s="52"/>
      <c r="B481" s="52"/>
      <c r="C481" s="52"/>
      <c r="D481" s="49"/>
      <c r="E481" s="49"/>
      <c r="F481" s="49"/>
      <c r="G481" s="53" t="str">
        <f t="shared" si="32"/>
        <v xml:space="preserve">, , </v>
      </c>
      <c r="H481" s="51">
        <f t="shared" si="33"/>
        <v>0</v>
      </c>
      <c r="I481" s="48"/>
      <c r="J481" s="51">
        <f t="shared" si="34"/>
        <v>0</v>
      </c>
      <c r="K481" s="51">
        <f t="shared" si="35"/>
        <v>0</v>
      </c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</row>
    <row r="482" spans="1:22">
      <c r="A482" s="52"/>
      <c r="B482" s="52"/>
      <c r="C482" s="52"/>
      <c r="D482" s="49"/>
      <c r="E482" s="49"/>
      <c r="F482" s="49"/>
      <c r="G482" s="53" t="str">
        <f t="shared" si="32"/>
        <v xml:space="preserve">, , </v>
      </c>
      <c r="H482" s="51">
        <f t="shared" si="33"/>
        <v>0</v>
      </c>
      <c r="I482" s="48"/>
      <c r="J482" s="51">
        <f t="shared" si="34"/>
        <v>0</v>
      </c>
      <c r="K482" s="51">
        <f t="shared" si="35"/>
        <v>0</v>
      </c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</row>
    <row r="483" spans="1:22">
      <c r="A483" s="52"/>
      <c r="B483" s="52"/>
      <c r="C483" s="52"/>
      <c r="D483" s="49"/>
      <c r="E483" s="49"/>
      <c r="F483" s="49"/>
      <c r="G483" s="53" t="str">
        <f t="shared" si="32"/>
        <v xml:space="preserve">, , </v>
      </c>
      <c r="H483" s="51">
        <f t="shared" si="33"/>
        <v>0</v>
      </c>
      <c r="I483" s="48"/>
      <c r="J483" s="51">
        <f t="shared" si="34"/>
        <v>0</v>
      </c>
      <c r="K483" s="51">
        <f t="shared" si="35"/>
        <v>0</v>
      </c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</row>
    <row r="484" spans="1:22">
      <c r="A484" s="52"/>
      <c r="B484" s="52"/>
      <c r="C484" s="52"/>
      <c r="D484" s="49"/>
      <c r="E484" s="49"/>
      <c r="F484" s="49"/>
      <c r="G484" s="53" t="str">
        <f t="shared" si="32"/>
        <v xml:space="preserve">, , </v>
      </c>
      <c r="H484" s="51">
        <f t="shared" si="33"/>
        <v>0</v>
      </c>
      <c r="I484" s="48"/>
      <c r="J484" s="51">
        <f t="shared" si="34"/>
        <v>0</v>
      </c>
      <c r="K484" s="51">
        <f t="shared" si="35"/>
        <v>0</v>
      </c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</row>
    <row r="485" spans="1:22">
      <c r="A485" s="52"/>
      <c r="B485" s="52"/>
      <c r="C485" s="52"/>
      <c r="D485" s="49"/>
      <c r="E485" s="49"/>
      <c r="F485" s="49"/>
      <c r="G485" s="53" t="str">
        <f t="shared" si="32"/>
        <v xml:space="preserve">, , </v>
      </c>
      <c r="H485" s="51">
        <f t="shared" si="33"/>
        <v>0</v>
      </c>
      <c r="I485" s="48"/>
      <c r="J485" s="51">
        <f t="shared" si="34"/>
        <v>0</v>
      </c>
      <c r="K485" s="51">
        <f t="shared" si="35"/>
        <v>0</v>
      </c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</row>
    <row r="486" spans="1:22">
      <c r="A486" s="52"/>
      <c r="B486" s="52"/>
      <c r="C486" s="52"/>
      <c r="D486" s="49"/>
      <c r="E486" s="49"/>
      <c r="F486" s="49"/>
      <c r="G486" s="53" t="str">
        <f t="shared" si="32"/>
        <v xml:space="preserve">, , </v>
      </c>
      <c r="H486" s="51">
        <f t="shared" si="33"/>
        <v>0</v>
      </c>
      <c r="I486" s="48"/>
      <c r="J486" s="51">
        <f t="shared" si="34"/>
        <v>0</v>
      </c>
      <c r="K486" s="51">
        <f t="shared" si="35"/>
        <v>0</v>
      </c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</row>
    <row r="487" spans="1:22">
      <c r="A487" s="52"/>
      <c r="B487" s="52"/>
      <c r="C487" s="52"/>
      <c r="D487" s="49"/>
      <c r="E487" s="49"/>
      <c r="F487" s="49"/>
      <c r="G487" s="53" t="str">
        <f t="shared" si="32"/>
        <v xml:space="preserve">, , </v>
      </c>
      <c r="H487" s="51">
        <f t="shared" si="33"/>
        <v>0</v>
      </c>
      <c r="I487" s="48"/>
      <c r="J487" s="51">
        <f t="shared" si="34"/>
        <v>0</v>
      </c>
      <c r="K487" s="51">
        <f t="shared" si="35"/>
        <v>0</v>
      </c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</row>
    <row r="488" spans="1:22">
      <c r="A488" s="52"/>
      <c r="B488" s="52"/>
      <c r="C488" s="52"/>
      <c r="D488" s="49"/>
      <c r="E488" s="49"/>
      <c r="F488" s="49"/>
      <c r="G488" s="53" t="str">
        <f t="shared" si="32"/>
        <v xml:space="preserve">, , </v>
      </c>
      <c r="H488" s="51">
        <f t="shared" si="33"/>
        <v>0</v>
      </c>
      <c r="I488" s="48"/>
      <c r="J488" s="51">
        <f t="shared" si="34"/>
        <v>0</v>
      </c>
      <c r="K488" s="51">
        <f t="shared" si="35"/>
        <v>0</v>
      </c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</row>
    <row r="489" spans="1:22">
      <c r="A489" s="52"/>
      <c r="B489" s="52"/>
      <c r="C489" s="52"/>
      <c r="D489" s="49"/>
      <c r="E489" s="49"/>
      <c r="F489" s="49"/>
      <c r="G489" s="53" t="str">
        <f t="shared" si="32"/>
        <v xml:space="preserve">, , </v>
      </c>
      <c r="H489" s="51">
        <f t="shared" si="33"/>
        <v>0</v>
      </c>
      <c r="I489" s="48"/>
      <c r="J489" s="51">
        <f t="shared" si="34"/>
        <v>0</v>
      </c>
      <c r="K489" s="51">
        <f t="shared" si="35"/>
        <v>0</v>
      </c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</row>
    <row r="490" spans="1:22">
      <c r="A490" s="52"/>
      <c r="B490" s="52"/>
      <c r="C490" s="52"/>
      <c r="D490" s="49"/>
      <c r="E490" s="49"/>
      <c r="F490" s="49"/>
      <c r="G490" s="53" t="str">
        <f t="shared" si="32"/>
        <v xml:space="preserve">, , </v>
      </c>
      <c r="H490" s="51">
        <f t="shared" si="33"/>
        <v>0</v>
      </c>
      <c r="I490" s="48"/>
      <c r="J490" s="51">
        <f t="shared" si="34"/>
        <v>0</v>
      </c>
      <c r="K490" s="51">
        <f t="shared" si="35"/>
        <v>0</v>
      </c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</row>
    <row r="491" spans="1:22">
      <c r="A491" s="52"/>
      <c r="B491" s="52"/>
      <c r="C491" s="52"/>
      <c r="D491" s="49"/>
      <c r="E491" s="49"/>
      <c r="F491" s="49"/>
      <c r="G491" s="53" t="str">
        <f t="shared" si="32"/>
        <v xml:space="preserve">, , </v>
      </c>
      <c r="H491" s="51">
        <f t="shared" si="33"/>
        <v>0</v>
      </c>
      <c r="I491" s="48"/>
      <c r="J491" s="51">
        <f t="shared" si="34"/>
        <v>0</v>
      </c>
      <c r="K491" s="51">
        <f t="shared" si="35"/>
        <v>0</v>
      </c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</row>
    <row r="492" spans="1:22">
      <c r="A492" s="52"/>
      <c r="B492" s="52"/>
      <c r="C492" s="52"/>
      <c r="D492" s="49"/>
      <c r="E492" s="49"/>
      <c r="F492" s="49"/>
      <c r="G492" s="53" t="str">
        <f t="shared" si="32"/>
        <v xml:space="preserve">, , </v>
      </c>
      <c r="H492" s="51">
        <f t="shared" si="33"/>
        <v>0</v>
      </c>
      <c r="I492" s="48"/>
      <c r="J492" s="51">
        <f t="shared" si="34"/>
        <v>0</v>
      </c>
      <c r="K492" s="51">
        <f t="shared" si="35"/>
        <v>0</v>
      </c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</row>
    <row r="493" spans="1:22">
      <c r="A493" s="52"/>
      <c r="B493" s="52"/>
      <c r="C493" s="52"/>
      <c r="D493" s="49"/>
      <c r="E493" s="49"/>
      <c r="F493" s="49"/>
      <c r="G493" s="53" t="str">
        <f t="shared" si="32"/>
        <v xml:space="preserve">, , </v>
      </c>
      <c r="H493" s="51">
        <f t="shared" si="33"/>
        <v>0</v>
      </c>
      <c r="I493" s="48"/>
      <c r="J493" s="51">
        <f t="shared" si="34"/>
        <v>0</v>
      </c>
      <c r="K493" s="51">
        <f t="shared" si="35"/>
        <v>0</v>
      </c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</row>
    <row r="494" spans="1:22">
      <c r="A494" s="52"/>
      <c r="B494" s="52"/>
      <c r="C494" s="52"/>
      <c r="D494" s="49"/>
      <c r="E494" s="49"/>
      <c r="F494" s="49"/>
      <c r="G494" s="53" t="str">
        <f t="shared" si="32"/>
        <v xml:space="preserve">, , </v>
      </c>
      <c r="H494" s="51">
        <f t="shared" si="33"/>
        <v>0</v>
      </c>
      <c r="I494" s="48"/>
      <c r="J494" s="51">
        <f t="shared" si="34"/>
        <v>0</v>
      </c>
      <c r="K494" s="51">
        <f t="shared" si="35"/>
        <v>0</v>
      </c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</row>
    <row r="495" spans="1:22">
      <c r="A495" s="52"/>
      <c r="B495" s="52"/>
      <c r="C495" s="52"/>
      <c r="D495" s="49"/>
      <c r="E495" s="49"/>
      <c r="F495" s="49"/>
      <c r="G495" s="53" t="str">
        <f t="shared" si="32"/>
        <v xml:space="preserve">, , </v>
      </c>
      <c r="H495" s="51">
        <f t="shared" si="33"/>
        <v>0</v>
      </c>
      <c r="I495" s="48"/>
      <c r="J495" s="51">
        <f t="shared" si="34"/>
        <v>0</v>
      </c>
      <c r="K495" s="51">
        <f t="shared" si="35"/>
        <v>0</v>
      </c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</row>
    <row r="496" spans="1:22">
      <c r="A496" s="52"/>
      <c r="B496" s="52"/>
      <c r="C496" s="52"/>
      <c r="D496" s="49"/>
      <c r="E496" s="49"/>
      <c r="F496" s="49"/>
      <c r="G496" s="53" t="str">
        <f t="shared" si="32"/>
        <v xml:space="preserve">, , </v>
      </c>
      <c r="H496" s="51">
        <f t="shared" si="33"/>
        <v>0</v>
      </c>
      <c r="I496" s="48"/>
      <c r="J496" s="51">
        <f t="shared" si="34"/>
        <v>0</v>
      </c>
      <c r="K496" s="51">
        <f t="shared" si="35"/>
        <v>0</v>
      </c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</row>
    <row r="497" spans="1:22">
      <c r="A497" s="52"/>
      <c r="B497" s="52"/>
      <c r="C497" s="52"/>
      <c r="D497" s="49"/>
      <c r="E497" s="49"/>
      <c r="F497" s="49"/>
      <c r="G497" s="53" t="str">
        <f t="shared" si="32"/>
        <v xml:space="preserve">, , </v>
      </c>
      <c r="H497" s="51">
        <f t="shared" si="33"/>
        <v>0</v>
      </c>
      <c r="I497" s="48"/>
      <c r="J497" s="51">
        <f t="shared" si="34"/>
        <v>0</v>
      </c>
      <c r="K497" s="51">
        <f t="shared" si="35"/>
        <v>0</v>
      </c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</row>
    <row r="498" spans="1:22">
      <c r="A498" s="52"/>
      <c r="B498" s="52"/>
      <c r="C498" s="52"/>
      <c r="D498" s="49"/>
      <c r="E498" s="49"/>
      <c r="F498" s="49"/>
      <c r="G498" s="53" t="str">
        <f t="shared" si="32"/>
        <v xml:space="preserve">, , </v>
      </c>
      <c r="H498" s="51">
        <f t="shared" si="33"/>
        <v>0</v>
      </c>
      <c r="I498" s="48"/>
      <c r="J498" s="51">
        <f t="shared" si="34"/>
        <v>0</v>
      </c>
      <c r="K498" s="51">
        <f t="shared" si="35"/>
        <v>0</v>
      </c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</row>
    <row r="499" spans="1:22">
      <c r="A499" s="52"/>
      <c r="B499" s="52"/>
      <c r="C499" s="52"/>
      <c r="D499" s="49"/>
      <c r="E499" s="49"/>
      <c r="F499" s="49"/>
      <c r="G499" s="53" t="str">
        <f t="shared" si="32"/>
        <v xml:space="preserve">, , </v>
      </c>
      <c r="H499" s="51">
        <f t="shared" si="33"/>
        <v>0</v>
      </c>
      <c r="I499" s="48"/>
      <c r="J499" s="51">
        <f t="shared" si="34"/>
        <v>0</v>
      </c>
      <c r="K499" s="51">
        <f t="shared" si="35"/>
        <v>0</v>
      </c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</row>
    <row r="500" spans="1:22">
      <c r="A500" s="52"/>
      <c r="B500" s="52"/>
      <c r="C500" s="52"/>
      <c r="D500" s="49"/>
      <c r="E500" s="49"/>
      <c r="F500" s="49"/>
      <c r="G500" s="53" t="str">
        <f t="shared" si="32"/>
        <v xml:space="preserve">, , </v>
      </c>
      <c r="H500" s="51">
        <f t="shared" si="33"/>
        <v>0</v>
      </c>
      <c r="I500" s="48"/>
      <c r="J500" s="51">
        <f t="shared" si="34"/>
        <v>0</v>
      </c>
      <c r="K500" s="51">
        <f t="shared" si="35"/>
        <v>0</v>
      </c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</row>
    <row r="501" spans="1:22">
      <c r="A501" s="52"/>
      <c r="B501" s="52"/>
      <c r="C501" s="52"/>
      <c r="D501" s="49"/>
      <c r="E501" s="49"/>
      <c r="F501" s="49"/>
      <c r="G501" s="53" t="str">
        <f t="shared" si="32"/>
        <v xml:space="preserve">, , </v>
      </c>
      <c r="H501" s="51">
        <f t="shared" si="33"/>
        <v>0</v>
      </c>
      <c r="I501" s="48"/>
      <c r="J501" s="51">
        <f t="shared" si="34"/>
        <v>0</v>
      </c>
      <c r="K501" s="51">
        <f t="shared" si="35"/>
        <v>0</v>
      </c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</row>
    <row r="502" spans="1:22">
      <c r="A502" s="52"/>
      <c r="B502" s="52"/>
      <c r="C502" s="52"/>
      <c r="D502" s="49"/>
      <c r="E502" s="49"/>
      <c r="F502" s="49"/>
      <c r="G502" s="53" t="str">
        <f t="shared" si="32"/>
        <v xml:space="preserve">, , </v>
      </c>
      <c r="H502" s="51">
        <f t="shared" si="33"/>
        <v>0</v>
      </c>
      <c r="I502" s="48"/>
      <c r="J502" s="51">
        <f t="shared" si="34"/>
        <v>0</v>
      </c>
      <c r="K502" s="51">
        <f t="shared" si="35"/>
        <v>0</v>
      </c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</row>
    <row r="503" spans="1:22">
      <c r="A503" s="52"/>
      <c r="B503" s="52"/>
      <c r="C503" s="52"/>
      <c r="D503" s="49"/>
      <c r="E503" s="49"/>
      <c r="F503" s="49"/>
      <c r="G503" s="53" t="str">
        <f t="shared" si="32"/>
        <v xml:space="preserve">, , </v>
      </c>
      <c r="H503" s="51">
        <f t="shared" si="33"/>
        <v>0</v>
      </c>
      <c r="I503" s="48"/>
      <c r="J503" s="51">
        <f t="shared" si="34"/>
        <v>0</v>
      </c>
      <c r="K503" s="51">
        <f t="shared" si="35"/>
        <v>0</v>
      </c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</row>
    <row r="504" spans="1:22">
      <c r="A504" s="52"/>
      <c r="B504" s="52"/>
      <c r="C504" s="52"/>
      <c r="D504" s="49"/>
      <c r="E504" s="49"/>
      <c r="F504" s="49"/>
      <c r="G504" s="53" t="str">
        <f t="shared" si="32"/>
        <v xml:space="preserve">, , </v>
      </c>
      <c r="H504" s="51">
        <f t="shared" si="33"/>
        <v>0</v>
      </c>
      <c r="I504" s="48"/>
      <c r="J504" s="51">
        <f t="shared" si="34"/>
        <v>0</v>
      </c>
      <c r="K504" s="51">
        <f t="shared" si="35"/>
        <v>0</v>
      </c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</row>
    <row r="505" spans="1:22">
      <c r="A505" s="52"/>
      <c r="B505" s="52"/>
      <c r="C505" s="52"/>
      <c r="D505" s="49"/>
      <c r="E505" s="49"/>
      <c r="F505" s="49"/>
      <c r="G505" s="53" t="str">
        <f t="shared" si="32"/>
        <v xml:space="preserve">, , </v>
      </c>
      <c r="H505" s="51">
        <f t="shared" si="33"/>
        <v>0</v>
      </c>
      <c r="I505" s="48"/>
      <c r="J505" s="51">
        <f t="shared" si="34"/>
        <v>0</v>
      </c>
      <c r="K505" s="51">
        <f t="shared" si="35"/>
        <v>0</v>
      </c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</row>
    <row r="506" spans="1:22">
      <c r="A506" s="52"/>
      <c r="B506" s="52"/>
      <c r="C506" s="52"/>
      <c r="D506" s="49"/>
      <c r="E506" s="49"/>
      <c r="F506" s="49"/>
      <c r="G506" s="53" t="str">
        <f t="shared" si="32"/>
        <v xml:space="preserve">, , </v>
      </c>
      <c r="H506" s="51">
        <f t="shared" si="33"/>
        <v>0</v>
      </c>
      <c r="I506" s="48"/>
      <c r="J506" s="51">
        <f t="shared" si="34"/>
        <v>0</v>
      </c>
      <c r="K506" s="51">
        <f t="shared" si="35"/>
        <v>0</v>
      </c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</row>
    <row r="507" spans="1:22">
      <c r="A507" s="52"/>
      <c r="B507" s="52"/>
      <c r="C507" s="52"/>
      <c r="D507" s="49"/>
      <c r="E507" s="49"/>
      <c r="F507" s="49"/>
      <c r="G507" s="53" t="str">
        <f t="shared" si="32"/>
        <v xml:space="preserve">, , </v>
      </c>
      <c r="H507" s="51">
        <f t="shared" si="33"/>
        <v>0</v>
      </c>
      <c r="I507" s="48"/>
      <c r="J507" s="51">
        <f t="shared" si="34"/>
        <v>0</v>
      </c>
      <c r="K507" s="51">
        <f t="shared" si="35"/>
        <v>0</v>
      </c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</row>
    <row r="508" spans="1:22">
      <c r="A508" s="52"/>
      <c r="B508" s="52"/>
      <c r="C508" s="52"/>
      <c r="D508" s="49"/>
      <c r="E508" s="49"/>
      <c r="F508" s="49"/>
      <c r="G508" s="53" t="str">
        <f t="shared" si="32"/>
        <v xml:space="preserve">, , </v>
      </c>
      <c r="H508" s="51">
        <f t="shared" si="33"/>
        <v>0</v>
      </c>
      <c r="I508" s="48"/>
      <c r="J508" s="51">
        <f t="shared" si="34"/>
        <v>0</v>
      </c>
      <c r="K508" s="51">
        <f t="shared" si="35"/>
        <v>0</v>
      </c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</row>
    <row r="509" spans="1:22">
      <c r="A509" s="52"/>
      <c r="B509" s="52"/>
      <c r="C509" s="52"/>
      <c r="D509" s="49"/>
      <c r="E509" s="49"/>
      <c r="F509" s="49"/>
      <c r="G509" s="53" t="str">
        <f t="shared" si="32"/>
        <v xml:space="preserve">, , </v>
      </c>
      <c r="H509" s="51">
        <f t="shared" si="33"/>
        <v>0</v>
      </c>
      <c r="I509" s="48"/>
      <c r="J509" s="51">
        <f t="shared" si="34"/>
        <v>0</v>
      </c>
      <c r="K509" s="51">
        <f t="shared" si="35"/>
        <v>0</v>
      </c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</row>
    <row r="510" spans="1:22">
      <c r="A510" s="52"/>
      <c r="B510" s="52"/>
      <c r="C510" s="52"/>
      <c r="D510" s="49"/>
      <c r="E510" s="49"/>
      <c r="F510" s="49"/>
      <c r="G510" s="53" t="str">
        <f t="shared" si="32"/>
        <v xml:space="preserve">, , </v>
      </c>
      <c r="H510" s="51">
        <f t="shared" si="33"/>
        <v>0</v>
      </c>
      <c r="I510" s="48"/>
      <c r="J510" s="51">
        <f t="shared" si="34"/>
        <v>0</v>
      </c>
      <c r="K510" s="51">
        <f t="shared" si="35"/>
        <v>0</v>
      </c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</row>
    <row r="511" spans="1:22">
      <c r="A511" s="52"/>
      <c r="B511" s="52"/>
      <c r="C511" s="52"/>
      <c r="D511" s="49"/>
      <c r="E511" s="49"/>
      <c r="F511" s="49"/>
      <c r="G511" s="53" t="str">
        <f t="shared" si="32"/>
        <v xml:space="preserve">, , </v>
      </c>
      <c r="H511" s="51">
        <f t="shared" si="33"/>
        <v>0</v>
      </c>
      <c r="I511" s="48"/>
      <c r="J511" s="51">
        <f t="shared" si="34"/>
        <v>0</v>
      </c>
      <c r="K511" s="51">
        <f t="shared" si="35"/>
        <v>0</v>
      </c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</row>
  </sheetData>
  <dataValidations count="3">
    <dataValidation type="list" allowBlank="1" showInputMessage="1" showErrorMessage="1" sqref="E12:E511" xr:uid="{D2451608-AAE2-4BC9-84BF-59521E44F8E5}">
      <formula1>APM_Sub_category</formula1>
    </dataValidation>
    <dataValidation type="list" allowBlank="1" showInputMessage="1" showErrorMessage="1" sqref="F12:F511" xr:uid="{394150C1-F576-4A02-9020-4DE196EB4C39}">
      <formula1>Units</formula1>
    </dataValidation>
    <dataValidation type="list" allowBlank="1" showInputMessage="1" showErrorMessage="1" sqref="D12:D511" xr:uid="{D00965EA-A3E2-42BB-B910-E7CE2247B0FE}">
      <formula1>APM_Category</formula1>
    </dataValidation>
  </dataValidation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8ED24-E900-42DF-9C55-A54C8400C1DB}">
  <sheetPr codeName="Sheet18">
    <pageSetUpPr autoPageBreaks="0"/>
  </sheetPr>
  <dimension ref="A1:V61"/>
  <sheetViews>
    <sheetView showGridLines="0" zoomScaleNormal="100" workbookViewId="0">
      <pane ySplit="11" topLeftCell="A12" activePane="bottomLeft" state="frozen"/>
      <selection activeCell="C35" sqref="C35"/>
      <selection pane="bottomLeft" activeCell="A12" sqref="A12"/>
    </sheetView>
  </sheetViews>
  <sheetFormatPr defaultRowHeight="14.5"/>
  <cols>
    <col min="1" max="1" width="10.1796875" bestFit="1" customWidth="1"/>
    <col min="2" max="2" width="10.81640625" bestFit="1" customWidth="1"/>
    <col min="3" max="3" width="10.81640625" customWidth="1"/>
    <col min="4" max="4" width="33" bestFit="1" customWidth="1"/>
    <col min="5" max="5" width="13.453125" customWidth="1"/>
    <col min="6" max="6" width="8.81640625" bestFit="1" customWidth="1"/>
    <col min="7" max="7" width="51.81640625" bestFit="1" customWidth="1"/>
    <col min="8" max="8" width="12.81640625" bestFit="1" customWidth="1"/>
    <col min="10" max="10" width="12.81640625" bestFit="1" customWidth="1"/>
    <col min="12" max="22" width="8.7265625" customWidth="1"/>
  </cols>
  <sheetData>
    <row r="1" spans="1:22" s="38" customFormat="1" ht="13.5">
      <c r="A1" s="38" t="s">
        <v>0</v>
      </c>
    </row>
    <row r="2" spans="1:22" s="39" customFormat="1" ht="13.5">
      <c r="A2" s="39" t="str">
        <f>'1.1 Cover'!$B$8</f>
        <v>Company Name</v>
      </c>
    </row>
    <row r="3" spans="1:22" s="39" customFormat="1" ht="13.5">
      <c r="A3" s="39" t="str">
        <f>'1.1 Cover'!$B$10 &amp; " Section 3: Decisions"</f>
        <v>APM Register:  Section 3: Decisions</v>
      </c>
    </row>
    <row r="4" spans="1:22" s="40" customFormat="1" ht="13.5">
      <c r="A4" s="40" t="str">
        <f>"Version " &amp; '1.1 Cover'!$B$11 &amp; " - " &amp; TEXT('1.1 Cover'!$B$12,"dd mmm yyyy")</f>
        <v>Version 1.0 - 20 Mar 2025</v>
      </c>
    </row>
    <row r="5" spans="1:22" s="40" customFormat="1" ht="13.5">
      <c r="A5" s="40" t="s">
        <v>924</v>
      </c>
    </row>
    <row r="6" spans="1:22" s="38" customFormat="1" ht="13.5">
      <c r="A6" s="38" t="str">
        <f>"Price Base: " &amp; '1.1 Cover'!B14</f>
        <v>Price Base: 2023/24</v>
      </c>
    </row>
    <row r="8" spans="1:22" s="4" customFormat="1" ht="40.5">
      <c r="A8" s="118"/>
      <c r="B8" s="118"/>
      <c r="C8" s="118"/>
      <c r="D8" s="118"/>
      <c r="E8" s="118"/>
      <c r="F8" s="118"/>
      <c r="G8" s="114" t="s">
        <v>921</v>
      </c>
      <c r="H8" s="114" t="s">
        <v>925</v>
      </c>
      <c r="I8" s="114" t="s">
        <v>890</v>
      </c>
      <c r="J8" s="114" t="s">
        <v>911</v>
      </c>
      <c r="K8" s="114" t="s">
        <v>912</v>
      </c>
      <c r="L8" s="115">
        <v>2022</v>
      </c>
      <c r="M8" s="115">
        <v>2023</v>
      </c>
      <c r="N8" s="115">
        <v>2024</v>
      </c>
      <c r="O8" s="115">
        <v>2025</v>
      </c>
      <c r="P8" s="115">
        <v>2026</v>
      </c>
      <c r="Q8" s="115">
        <v>2027</v>
      </c>
      <c r="R8" s="115">
        <v>2028</v>
      </c>
      <c r="S8" s="115">
        <v>2029</v>
      </c>
      <c r="T8" s="115">
        <v>2030</v>
      </c>
      <c r="U8" s="115">
        <v>2031</v>
      </c>
      <c r="V8" s="115" t="s">
        <v>891</v>
      </c>
    </row>
    <row r="9" spans="1:22">
      <c r="A9" s="119"/>
      <c r="B9" s="119"/>
      <c r="C9" s="119"/>
      <c r="D9" s="119"/>
      <c r="E9" s="119"/>
      <c r="F9" s="119"/>
      <c r="G9" s="3" t="s">
        <v>926</v>
      </c>
      <c r="H9" s="50">
        <f>SUM(H$12:H$61)</f>
        <v>0</v>
      </c>
      <c r="I9" s="50">
        <f t="shared" ref="I9:V9" si="0">SUM(I$12:I$61)</f>
        <v>0</v>
      </c>
      <c r="J9" s="50">
        <f t="shared" si="0"/>
        <v>0</v>
      </c>
      <c r="K9" s="50">
        <f t="shared" si="0"/>
        <v>0</v>
      </c>
      <c r="L9" s="50">
        <f t="shared" si="0"/>
        <v>0</v>
      </c>
      <c r="M9" s="50">
        <f t="shared" si="0"/>
        <v>0</v>
      </c>
      <c r="N9" s="50">
        <f t="shared" si="0"/>
        <v>0</v>
      </c>
      <c r="O9" s="50">
        <f t="shared" si="0"/>
        <v>0</v>
      </c>
      <c r="P9" s="50">
        <f t="shared" si="0"/>
        <v>0</v>
      </c>
      <c r="Q9" s="50">
        <f t="shared" si="0"/>
        <v>0</v>
      </c>
      <c r="R9" s="50">
        <f t="shared" si="0"/>
        <v>0</v>
      </c>
      <c r="S9" s="50">
        <f t="shared" si="0"/>
        <v>0</v>
      </c>
      <c r="T9" s="50">
        <f t="shared" si="0"/>
        <v>0</v>
      </c>
      <c r="U9" s="50">
        <f t="shared" si="0"/>
        <v>0</v>
      </c>
      <c r="V9" s="50">
        <f t="shared" si="0"/>
        <v>0</v>
      </c>
    </row>
    <row r="11" spans="1:22" s="4" customFormat="1" ht="40.5">
      <c r="A11" s="114" t="s">
        <v>927</v>
      </c>
      <c r="B11" s="114" t="s">
        <v>909</v>
      </c>
      <c r="C11" s="114" t="s">
        <v>928</v>
      </c>
      <c r="D11" s="114" t="s">
        <v>212</v>
      </c>
      <c r="E11" s="114" t="s">
        <v>213</v>
      </c>
      <c r="F11" s="114" t="s">
        <v>336</v>
      </c>
      <c r="G11" s="114" t="s">
        <v>914</v>
      </c>
      <c r="H11" s="114" t="s">
        <v>925</v>
      </c>
      <c r="I11" s="114" t="s">
        <v>890</v>
      </c>
      <c r="J11" s="114" t="s">
        <v>911</v>
      </c>
      <c r="K11" s="114" t="s">
        <v>912</v>
      </c>
      <c r="L11" s="115">
        <v>2022</v>
      </c>
      <c r="M11" s="115">
        <v>2023</v>
      </c>
      <c r="N11" s="115">
        <v>2024</v>
      </c>
      <c r="O11" s="115">
        <v>2025</v>
      </c>
      <c r="P11" s="115">
        <v>2026</v>
      </c>
      <c r="Q11" s="115">
        <v>2027</v>
      </c>
      <c r="R11" s="115">
        <v>2028</v>
      </c>
      <c r="S11" s="115">
        <v>2029</v>
      </c>
      <c r="T11" s="115">
        <v>2030</v>
      </c>
      <c r="U11" s="115">
        <v>2031</v>
      </c>
      <c r="V11" s="115" t="s">
        <v>891</v>
      </c>
    </row>
    <row r="12" spans="1:22">
      <c r="A12" s="52"/>
      <c r="B12" s="52"/>
      <c r="C12" s="52"/>
      <c r="D12" s="49"/>
      <c r="E12" s="49"/>
      <c r="F12" s="49"/>
      <c r="G12" s="53" t="str">
        <f>D12&amp;", "&amp;E12&amp;", "&amp;F12</f>
        <v xml:space="preserve">, , </v>
      </c>
      <c r="H12" s="51">
        <f>SUM(I12:K12)</f>
        <v>0</v>
      </c>
      <c r="I12" s="48"/>
      <c r="J12" s="51">
        <f>SUM(L12:P12)</f>
        <v>0</v>
      </c>
      <c r="K12" s="51">
        <f>SUM(Q12:U12)</f>
        <v>0</v>
      </c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</row>
    <row r="13" spans="1:22">
      <c r="A13" s="52"/>
      <c r="B13" s="52"/>
      <c r="C13" s="52"/>
      <c r="D13" s="49"/>
      <c r="E13" s="49"/>
      <c r="F13" s="49"/>
      <c r="G13" s="53" t="str">
        <f t="shared" ref="G13:G61" si="1">D13&amp;", "&amp;E13&amp;", "&amp;F13</f>
        <v xml:space="preserve">, , </v>
      </c>
      <c r="H13" s="51">
        <f t="shared" ref="H13:H61" si="2">SUM(I13:K13)</f>
        <v>0</v>
      </c>
      <c r="I13" s="48"/>
      <c r="J13" s="51">
        <f t="shared" ref="J13:J61" si="3">SUM(L13:P13)</f>
        <v>0</v>
      </c>
      <c r="K13" s="51">
        <f t="shared" ref="K13:K61" si="4">SUM(Q13:U13)</f>
        <v>0</v>
      </c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</row>
    <row r="14" spans="1:22">
      <c r="A14" s="52"/>
      <c r="B14" s="52"/>
      <c r="C14" s="52"/>
      <c r="D14" s="49"/>
      <c r="E14" s="49"/>
      <c r="F14" s="49"/>
      <c r="G14" s="53" t="str">
        <f t="shared" si="1"/>
        <v xml:space="preserve">, , </v>
      </c>
      <c r="H14" s="51">
        <f t="shared" si="2"/>
        <v>0</v>
      </c>
      <c r="I14" s="48"/>
      <c r="J14" s="51">
        <f t="shared" si="3"/>
        <v>0</v>
      </c>
      <c r="K14" s="51">
        <f t="shared" si="4"/>
        <v>0</v>
      </c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</row>
    <row r="15" spans="1:22">
      <c r="A15" s="52"/>
      <c r="B15" s="52"/>
      <c r="C15" s="52"/>
      <c r="D15" s="49"/>
      <c r="E15" s="49"/>
      <c r="F15" s="49"/>
      <c r="G15" s="53" t="str">
        <f t="shared" si="1"/>
        <v xml:space="preserve">, , </v>
      </c>
      <c r="H15" s="51">
        <f t="shared" si="2"/>
        <v>0</v>
      </c>
      <c r="I15" s="48"/>
      <c r="J15" s="51">
        <f t="shared" si="3"/>
        <v>0</v>
      </c>
      <c r="K15" s="51">
        <f t="shared" si="4"/>
        <v>0</v>
      </c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</row>
    <row r="16" spans="1:22">
      <c r="A16" s="52"/>
      <c r="B16" s="52"/>
      <c r="C16" s="52"/>
      <c r="D16" s="49"/>
      <c r="E16" s="49"/>
      <c r="F16" s="49"/>
      <c r="G16" s="53" t="str">
        <f t="shared" si="1"/>
        <v xml:space="preserve">, , </v>
      </c>
      <c r="H16" s="51">
        <f t="shared" si="2"/>
        <v>0</v>
      </c>
      <c r="I16" s="48"/>
      <c r="J16" s="51">
        <f t="shared" si="3"/>
        <v>0</v>
      </c>
      <c r="K16" s="51">
        <f t="shared" si="4"/>
        <v>0</v>
      </c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</row>
    <row r="17" spans="1:22">
      <c r="A17" s="52"/>
      <c r="B17" s="52"/>
      <c r="C17" s="52"/>
      <c r="D17" s="49"/>
      <c r="E17" s="49"/>
      <c r="F17" s="49"/>
      <c r="G17" s="53" t="str">
        <f t="shared" si="1"/>
        <v xml:space="preserve">, , </v>
      </c>
      <c r="H17" s="51">
        <f t="shared" si="2"/>
        <v>0</v>
      </c>
      <c r="I17" s="48"/>
      <c r="J17" s="51">
        <f t="shared" si="3"/>
        <v>0</v>
      </c>
      <c r="K17" s="51">
        <f t="shared" si="4"/>
        <v>0</v>
      </c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</row>
    <row r="18" spans="1:22">
      <c r="A18" s="52"/>
      <c r="B18" s="52"/>
      <c r="C18" s="52"/>
      <c r="D18" s="49"/>
      <c r="E18" s="49"/>
      <c r="F18" s="49"/>
      <c r="G18" s="53" t="str">
        <f t="shared" si="1"/>
        <v xml:space="preserve">, , </v>
      </c>
      <c r="H18" s="51">
        <f t="shared" si="2"/>
        <v>0</v>
      </c>
      <c r="I18" s="48"/>
      <c r="J18" s="51">
        <f t="shared" si="3"/>
        <v>0</v>
      </c>
      <c r="K18" s="51">
        <f t="shared" si="4"/>
        <v>0</v>
      </c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</row>
    <row r="19" spans="1:22">
      <c r="A19" s="52"/>
      <c r="B19" s="52"/>
      <c r="C19" s="52"/>
      <c r="D19" s="49"/>
      <c r="E19" s="49"/>
      <c r="F19" s="49"/>
      <c r="G19" s="53" t="str">
        <f t="shared" si="1"/>
        <v xml:space="preserve">, , </v>
      </c>
      <c r="H19" s="51">
        <f t="shared" si="2"/>
        <v>0</v>
      </c>
      <c r="I19" s="48"/>
      <c r="J19" s="51">
        <f t="shared" si="3"/>
        <v>0</v>
      </c>
      <c r="K19" s="51">
        <f t="shared" si="4"/>
        <v>0</v>
      </c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</row>
    <row r="20" spans="1:22">
      <c r="A20" s="52"/>
      <c r="B20" s="52"/>
      <c r="C20" s="52"/>
      <c r="D20" s="49"/>
      <c r="E20" s="49"/>
      <c r="F20" s="49"/>
      <c r="G20" s="53" t="str">
        <f t="shared" si="1"/>
        <v xml:space="preserve">, , </v>
      </c>
      <c r="H20" s="51">
        <f t="shared" si="2"/>
        <v>0</v>
      </c>
      <c r="I20" s="48"/>
      <c r="J20" s="51">
        <f t="shared" si="3"/>
        <v>0</v>
      </c>
      <c r="K20" s="51">
        <f t="shared" si="4"/>
        <v>0</v>
      </c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</row>
    <row r="21" spans="1:22">
      <c r="A21" s="52"/>
      <c r="B21" s="52"/>
      <c r="C21" s="52"/>
      <c r="D21" s="49"/>
      <c r="E21" s="49"/>
      <c r="F21" s="49"/>
      <c r="G21" s="53" t="str">
        <f t="shared" si="1"/>
        <v xml:space="preserve">, , </v>
      </c>
      <c r="H21" s="51">
        <f t="shared" si="2"/>
        <v>0</v>
      </c>
      <c r="I21" s="48"/>
      <c r="J21" s="51">
        <f t="shared" si="3"/>
        <v>0</v>
      </c>
      <c r="K21" s="51">
        <f t="shared" si="4"/>
        <v>0</v>
      </c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</row>
    <row r="22" spans="1:22">
      <c r="A22" s="52"/>
      <c r="B22" s="52"/>
      <c r="C22" s="52"/>
      <c r="D22" s="49"/>
      <c r="E22" s="49"/>
      <c r="F22" s="49"/>
      <c r="G22" s="53" t="str">
        <f t="shared" si="1"/>
        <v xml:space="preserve">, , </v>
      </c>
      <c r="H22" s="51">
        <f t="shared" si="2"/>
        <v>0</v>
      </c>
      <c r="I22" s="48"/>
      <c r="J22" s="51">
        <f t="shared" si="3"/>
        <v>0</v>
      </c>
      <c r="K22" s="51">
        <f t="shared" si="4"/>
        <v>0</v>
      </c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</row>
    <row r="23" spans="1:22">
      <c r="A23" s="52"/>
      <c r="B23" s="52"/>
      <c r="C23" s="52"/>
      <c r="D23" s="49"/>
      <c r="E23" s="49"/>
      <c r="F23" s="49"/>
      <c r="G23" s="53" t="str">
        <f t="shared" si="1"/>
        <v xml:space="preserve">, , </v>
      </c>
      <c r="H23" s="51">
        <f t="shared" si="2"/>
        <v>0</v>
      </c>
      <c r="I23" s="48"/>
      <c r="J23" s="51">
        <f t="shared" si="3"/>
        <v>0</v>
      </c>
      <c r="K23" s="51">
        <f t="shared" si="4"/>
        <v>0</v>
      </c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</row>
    <row r="24" spans="1:22">
      <c r="A24" s="52"/>
      <c r="B24" s="52"/>
      <c r="C24" s="52"/>
      <c r="D24" s="49"/>
      <c r="E24" s="49"/>
      <c r="F24" s="49"/>
      <c r="G24" s="53" t="str">
        <f t="shared" si="1"/>
        <v xml:space="preserve">, , </v>
      </c>
      <c r="H24" s="51">
        <f t="shared" si="2"/>
        <v>0</v>
      </c>
      <c r="I24" s="48"/>
      <c r="J24" s="51">
        <f t="shared" si="3"/>
        <v>0</v>
      </c>
      <c r="K24" s="51">
        <f t="shared" si="4"/>
        <v>0</v>
      </c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</row>
    <row r="25" spans="1:22">
      <c r="A25" s="52"/>
      <c r="B25" s="52"/>
      <c r="C25" s="52"/>
      <c r="D25" s="49"/>
      <c r="E25" s="49"/>
      <c r="F25" s="49"/>
      <c r="G25" s="53" t="str">
        <f t="shared" si="1"/>
        <v xml:space="preserve">, , </v>
      </c>
      <c r="H25" s="51">
        <f t="shared" si="2"/>
        <v>0</v>
      </c>
      <c r="I25" s="48"/>
      <c r="J25" s="51">
        <f t="shared" si="3"/>
        <v>0</v>
      </c>
      <c r="K25" s="51">
        <f t="shared" si="4"/>
        <v>0</v>
      </c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</row>
    <row r="26" spans="1:22">
      <c r="A26" s="52"/>
      <c r="B26" s="52"/>
      <c r="C26" s="52"/>
      <c r="D26" s="49"/>
      <c r="E26" s="49"/>
      <c r="F26" s="49"/>
      <c r="G26" s="53" t="str">
        <f t="shared" si="1"/>
        <v xml:space="preserve">, , </v>
      </c>
      <c r="H26" s="51">
        <f t="shared" si="2"/>
        <v>0</v>
      </c>
      <c r="I26" s="48"/>
      <c r="J26" s="51">
        <f t="shared" si="3"/>
        <v>0</v>
      </c>
      <c r="K26" s="51">
        <f t="shared" si="4"/>
        <v>0</v>
      </c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</row>
    <row r="27" spans="1:22">
      <c r="A27" s="52"/>
      <c r="B27" s="52"/>
      <c r="C27" s="52"/>
      <c r="D27" s="49"/>
      <c r="E27" s="49"/>
      <c r="F27" s="49"/>
      <c r="G27" s="53" t="str">
        <f t="shared" si="1"/>
        <v xml:space="preserve">, , </v>
      </c>
      <c r="H27" s="51">
        <f t="shared" si="2"/>
        <v>0</v>
      </c>
      <c r="I27" s="48"/>
      <c r="J27" s="51">
        <f t="shared" si="3"/>
        <v>0</v>
      </c>
      <c r="K27" s="51">
        <f t="shared" si="4"/>
        <v>0</v>
      </c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</row>
    <row r="28" spans="1:22">
      <c r="A28" s="52"/>
      <c r="B28" s="52"/>
      <c r="C28" s="52"/>
      <c r="D28" s="49"/>
      <c r="E28" s="49"/>
      <c r="F28" s="49"/>
      <c r="G28" s="53" t="str">
        <f t="shared" si="1"/>
        <v xml:space="preserve">, , </v>
      </c>
      <c r="H28" s="51">
        <f t="shared" si="2"/>
        <v>0</v>
      </c>
      <c r="I28" s="48"/>
      <c r="J28" s="51">
        <f t="shared" si="3"/>
        <v>0</v>
      </c>
      <c r="K28" s="51">
        <f t="shared" si="4"/>
        <v>0</v>
      </c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</row>
    <row r="29" spans="1:22">
      <c r="A29" s="52"/>
      <c r="B29" s="52"/>
      <c r="C29" s="52"/>
      <c r="D29" s="49"/>
      <c r="E29" s="49"/>
      <c r="F29" s="49"/>
      <c r="G29" s="53" t="str">
        <f t="shared" si="1"/>
        <v xml:space="preserve">, , </v>
      </c>
      <c r="H29" s="51">
        <f t="shared" si="2"/>
        <v>0</v>
      </c>
      <c r="I29" s="48"/>
      <c r="J29" s="51">
        <f t="shared" si="3"/>
        <v>0</v>
      </c>
      <c r="K29" s="51">
        <f t="shared" si="4"/>
        <v>0</v>
      </c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</row>
    <row r="30" spans="1:22">
      <c r="A30" s="52"/>
      <c r="B30" s="52"/>
      <c r="C30" s="52"/>
      <c r="D30" s="49"/>
      <c r="E30" s="49"/>
      <c r="F30" s="49"/>
      <c r="G30" s="53" t="str">
        <f t="shared" si="1"/>
        <v xml:space="preserve">, , </v>
      </c>
      <c r="H30" s="51">
        <f t="shared" si="2"/>
        <v>0</v>
      </c>
      <c r="I30" s="48"/>
      <c r="J30" s="51">
        <f t="shared" si="3"/>
        <v>0</v>
      </c>
      <c r="K30" s="51">
        <f t="shared" si="4"/>
        <v>0</v>
      </c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</row>
    <row r="31" spans="1:22">
      <c r="A31" s="52"/>
      <c r="B31" s="52"/>
      <c r="C31" s="52"/>
      <c r="D31" s="49"/>
      <c r="E31" s="49"/>
      <c r="F31" s="49"/>
      <c r="G31" s="53" t="str">
        <f t="shared" si="1"/>
        <v xml:space="preserve">, , </v>
      </c>
      <c r="H31" s="51">
        <f t="shared" si="2"/>
        <v>0</v>
      </c>
      <c r="I31" s="48"/>
      <c r="J31" s="51">
        <f t="shared" si="3"/>
        <v>0</v>
      </c>
      <c r="K31" s="51">
        <f t="shared" si="4"/>
        <v>0</v>
      </c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</row>
    <row r="32" spans="1:22">
      <c r="A32" s="52"/>
      <c r="B32" s="52"/>
      <c r="C32" s="52"/>
      <c r="D32" s="49"/>
      <c r="E32" s="49"/>
      <c r="F32" s="49"/>
      <c r="G32" s="53" t="str">
        <f t="shared" si="1"/>
        <v xml:space="preserve">, , </v>
      </c>
      <c r="H32" s="51">
        <f t="shared" si="2"/>
        <v>0</v>
      </c>
      <c r="I32" s="48"/>
      <c r="J32" s="51">
        <f t="shared" si="3"/>
        <v>0</v>
      </c>
      <c r="K32" s="51">
        <f t="shared" si="4"/>
        <v>0</v>
      </c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</row>
    <row r="33" spans="1:22">
      <c r="A33" s="52"/>
      <c r="B33" s="52"/>
      <c r="C33" s="52"/>
      <c r="D33" s="49"/>
      <c r="E33" s="49"/>
      <c r="F33" s="49"/>
      <c r="G33" s="53" t="str">
        <f t="shared" si="1"/>
        <v xml:space="preserve">, , </v>
      </c>
      <c r="H33" s="51">
        <f t="shared" si="2"/>
        <v>0</v>
      </c>
      <c r="I33" s="48"/>
      <c r="J33" s="51">
        <f t="shared" si="3"/>
        <v>0</v>
      </c>
      <c r="K33" s="51">
        <f t="shared" si="4"/>
        <v>0</v>
      </c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</row>
    <row r="34" spans="1:22">
      <c r="A34" s="52"/>
      <c r="B34" s="52"/>
      <c r="C34" s="52"/>
      <c r="D34" s="49"/>
      <c r="E34" s="49"/>
      <c r="F34" s="49"/>
      <c r="G34" s="53" t="str">
        <f t="shared" si="1"/>
        <v xml:space="preserve">, , </v>
      </c>
      <c r="H34" s="51">
        <f t="shared" si="2"/>
        <v>0</v>
      </c>
      <c r="I34" s="48"/>
      <c r="J34" s="51">
        <f t="shared" si="3"/>
        <v>0</v>
      </c>
      <c r="K34" s="51">
        <f t="shared" si="4"/>
        <v>0</v>
      </c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</row>
    <row r="35" spans="1:22">
      <c r="A35" s="52"/>
      <c r="B35" s="52"/>
      <c r="C35" s="52"/>
      <c r="D35" s="49"/>
      <c r="E35" s="49"/>
      <c r="F35" s="49"/>
      <c r="G35" s="53" t="str">
        <f t="shared" si="1"/>
        <v xml:space="preserve">, , </v>
      </c>
      <c r="H35" s="51">
        <f t="shared" si="2"/>
        <v>0</v>
      </c>
      <c r="I35" s="48"/>
      <c r="J35" s="51">
        <f t="shared" si="3"/>
        <v>0</v>
      </c>
      <c r="K35" s="51">
        <f t="shared" si="4"/>
        <v>0</v>
      </c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</row>
    <row r="36" spans="1:22">
      <c r="A36" s="52"/>
      <c r="B36" s="52"/>
      <c r="C36" s="52"/>
      <c r="D36" s="49"/>
      <c r="E36" s="49"/>
      <c r="F36" s="49"/>
      <c r="G36" s="53" t="str">
        <f t="shared" si="1"/>
        <v xml:space="preserve">, , </v>
      </c>
      <c r="H36" s="51">
        <f t="shared" si="2"/>
        <v>0</v>
      </c>
      <c r="I36" s="48"/>
      <c r="J36" s="51">
        <f t="shared" si="3"/>
        <v>0</v>
      </c>
      <c r="K36" s="51">
        <f t="shared" si="4"/>
        <v>0</v>
      </c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</row>
    <row r="37" spans="1:22">
      <c r="A37" s="52"/>
      <c r="B37" s="52"/>
      <c r="C37" s="52"/>
      <c r="D37" s="49"/>
      <c r="E37" s="49"/>
      <c r="F37" s="49"/>
      <c r="G37" s="53" t="str">
        <f t="shared" si="1"/>
        <v xml:space="preserve">, , </v>
      </c>
      <c r="H37" s="51">
        <f t="shared" si="2"/>
        <v>0</v>
      </c>
      <c r="I37" s="48"/>
      <c r="J37" s="51">
        <f t="shared" si="3"/>
        <v>0</v>
      </c>
      <c r="K37" s="51">
        <f t="shared" si="4"/>
        <v>0</v>
      </c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</row>
    <row r="38" spans="1:22">
      <c r="A38" s="52"/>
      <c r="B38" s="52"/>
      <c r="C38" s="52"/>
      <c r="D38" s="49"/>
      <c r="E38" s="49"/>
      <c r="F38" s="49"/>
      <c r="G38" s="53" t="str">
        <f t="shared" si="1"/>
        <v xml:space="preserve">, , </v>
      </c>
      <c r="H38" s="51">
        <f t="shared" si="2"/>
        <v>0</v>
      </c>
      <c r="I38" s="48"/>
      <c r="J38" s="51">
        <f t="shared" si="3"/>
        <v>0</v>
      </c>
      <c r="K38" s="51">
        <f t="shared" si="4"/>
        <v>0</v>
      </c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</row>
    <row r="39" spans="1:22">
      <c r="A39" s="52"/>
      <c r="B39" s="52"/>
      <c r="C39" s="52"/>
      <c r="D39" s="49"/>
      <c r="E39" s="49"/>
      <c r="F39" s="49"/>
      <c r="G39" s="53" t="str">
        <f t="shared" si="1"/>
        <v xml:space="preserve">, , </v>
      </c>
      <c r="H39" s="51">
        <f t="shared" si="2"/>
        <v>0</v>
      </c>
      <c r="I39" s="48"/>
      <c r="J39" s="51">
        <f t="shared" si="3"/>
        <v>0</v>
      </c>
      <c r="K39" s="51">
        <f t="shared" si="4"/>
        <v>0</v>
      </c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</row>
    <row r="40" spans="1:22">
      <c r="A40" s="52"/>
      <c r="B40" s="52"/>
      <c r="C40" s="52"/>
      <c r="D40" s="49"/>
      <c r="E40" s="49"/>
      <c r="F40" s="49"/>
      <c r="G40" s="53" t="str">
        <f t="shared" si="1"/>
        <v xml:space="preserve">, , </v>
      </c>
      <c r="H40" s="51">
        <f t="shared" si="2"/>
        <v>0</v>
      </c>
      <c r="I40" s="48"/>
      <c r="J40" s="51">
        <f t="shared" si="3"/>
        <v>0</v>
      </c>
      <c r="K40" s="51">
        <f t="shared" si="4"/>
        <v>0</v>
      </c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</row>
    <row r="41" spans="1:22">
      <c r="A41" s="52"/>
      <c r="B41" s="52"/>
      <c r="C41" s="52"/>
      <c r="D41" s="49"/>
      <c r="E41" s="49"/>
      <c r="F41" s="49"/>
      <c r="G41" s="53" t="str">
        <f t="shared" si="1"/>
        <v xml:space="preserve">, , </v>
      </c>
      <c r="H41" s="51">
        <f t="shared" si="2"/>
        <v>0</v>
      </c>
      <c r="I41" s="48"/>
      <c r="J41" s="51">
        <f t="shared" si="3"/>
        <v>0</v>
      </c>
      <c r="K41" s="51">
        <f t="shared" si="4"/>
        <v>0</v>
      </c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</row>
    <row r="42" spans="1:22">
      <c r="A42" s="52"/>
      <c r="B42" s="52"/>
      <c r="C42" s="52"/>
      <c r="D42" s="49"/>
      <c r="E42" s="49"/>
      <c r="F42" s="49"/>
      <c r="G42" s="53" t="str">
        <f t="shared" si="1"/>
        <v xml:space="preserve">, , </v>
      </c>
      <c r="H42" s="51">
        <f t="shared" si="2"/>
        <v>0</v>
      </c>
      <c r="I42" s="48"/>
      <c r="J42" s="51">
        <f t="shared" si="3"/>
        <v>0</v>
      </c>
      <c r="K42" s="51">
        <f t="shared" si="4"/>
        <v>0</v>
      </c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</row>
    <row r="43" spans="1:22">
      <c r="A43" s="52"/>
      <c r="B43" s="52"/>
      <c r="C43" s="52"/>
      <c r="D43" s="49"/>
      <c r="E43" s="49"/>
      <c r="F43" s="49"/>
      <c r="G43" s="53" t="str">
        <f t="shared" si="1"/>
        <v xml:space="preserve">, , </v>
      </c>
      <c r="H43" s="51">
        <f t="shared" si="2"/>
        <v>0</v>
      </c>
      <c r="I43" s="48"/>
      <c r="J43" s="51">
        <f t="shared" si="3"/>
        <v>0</v>
      </c>
      <c r="K43" s="51">
        <f t="shared" si="4"/>
        <v>0</v>
      </c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</row>
    <row r="44" spans="1:22">
      <c r="A44" s="52"/>
      <c r="B44" s="52"/>
      <c r="C44" s="52"/>
      <c r="D44" s="49"/>
      <c r="E44" s="49"/>
      <c r="F44" s="49"/>
      <c r="G44" s="53" t="str">
        <f t="shared" si="1"/>
        <v xml:space="preserve">, , </v>
      </c>
      <c r="H44" s="51">
        <f t="shared" si="2"/>
        <v>0</v>
      </c>
      <c r="I44" s="48"/>
      <c r="J44" s="51">
        <f t="shared" si="3"/>
        <v>0</v>
      </c>
      <c r="K44" s="51">
        <f t="shared" si="4"/>
        <v>0</v>
      </c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</row>
    <row r="45" spans="1:22">
      <c r="A45" s="52"/>
      <c r="B45" s="52"/>
      <c r="C45" s="52"/>
      <c r="D45" s="49"/>
      <c r="E45" s="49"/>
      <c r="F45" s="49"/>
      <c r="G45" s="53" t="str">
        <f t="shared" si="1"/>
        <v xml:space="preserve">, , </v>
      </c>
      <c r="H45" s="51">
        <f t="shared" si="2"/>
        <v>0</v>
      </c>
      <c r="I45" s="48"/>
      <c r="J45" s="51">
        <f t="shared" si="3"/>
        <v>0</v>
      </c>
      <c r="K45" s="51">
        <f t="shared" si="4"/>
        <v>0</v>
      </c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</row>
    <row r="46" spans="1:22">
      <c r="A46" s="52"/>
      <c r="B46" s="52"/>
      <c r="C46" s="52"/>
      <c r="D46" s="49"/>
      <c r="E46" s="49"/>
      <c r="F46" s="49"/>
      <c r="G46" s="53" t="str">
        <f t="shared" si="1"/>
        <v xml:space="preserve">, , </v>
      </c>
      <c r="H46" s="51">
        <f t="shared" si="2"/>
        <v>0</v>
      </c>
      <c r="I46" s="48"/>
      <c r="J46" s="51">
        <f t="shared" si="3"/>
        <v>0</v>
      </c>
      <c r="K46" s="51">
        <f t="shared" si="4"/>
        <v>0</v>
      </c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</row>
    <row r="47" spans="1:22">
      <c r="A47" s="52"/>
      <c r="B47" s="52"/>
      <c r="C47" s="52"/>
      <c r="D47" s="49"/>
      <c r="E47" s="49"/>
      <c r="F47" s="49"/>
      <c r="G47" s="53" t="str">
        <f t="shared" si="1"/>
        <v xml:space="preserve">, , </v>
      </c>
      <c r="H47" s="51">
        <f t="shared" si="2"/>
        <v>0</v>
      </c>
      <c r="I47" s="48"/>
      <c r="J47" s="51">
        <f t="shared" si="3"/>
        <v>0</v>
      </c>
      <c r="K47" s="51">
        <f t="shared" si="4"/>
        <v>0</v>
      </c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</row>
    <row r="48" spans="1:22">
      <c r="A48" s="52"/>
      <c r="B48" s="52"/>
      <c r="C48" s="52"/>
      <c r="D48" s="49"/>
      <c r="E48" s="49"/>
      <c r="F48" s="49"/>
      <c r="G48" s="53" t="str">
        <f t="shared" si="1"/>
        <v xml:space="preserve">, , </v>
      </c>
      <c r="H48" s="51">
        <f t="shared" si="2"/>
        <v>0</v>
      </c>
      <c r="I48" s="48"/>
      <c r="J48" s="51">
        <f t="shared" si="3"/>
        <v>0</v>
      </c>
      <c r="K48" s="51">
        <f t="shared" si="4"/>
        <v>0</v>
      </c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</row>
    <row r="49" spans="1:22">
      <c r="A49" s="52"/>
      <c r="B49" s="52"/>
      <c r="C49" s="52"/>
      <c r="D49" s="49"/>
      <c r="E49" s="49"/>
      <c r="F49" s="49"/>
      <c r="G49" s="53" t="str">
        <f t="shared" si="1"/>
        <v xml:space="preserve">, , </v>
      </c>
      <c r="H49" s="51">
        <f t="shared" si="2"/>
        <v>0</v>
      </c>
      <c r="I49" s="48"/>
      <c r="J49" s="51">
        <f t="shared" si="3"/>
        <v>0</v>
      </c>
      <c r="K49" s="51">
        <f t="shared" si="4"/>
        <v>0</v>
      </c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</row>
    <row r="50" spans="1:22">
      <c r="A50" s="52"/>
      <c r="B50" s="52"/>
      <c r="C50" s="52"/>
      <c r="D50" s="49"/>
      <c r="E50" s="49"/>
      <c r="F50" s="49"/>
      <c r="G50" s="53" t="str">
        <f t="shared" si="1"/>
        <v xml:space="preserve">, , </v>
      </c>
      <c r="H50" s="51">
        <f t="shared" si="2"/>
        <v>0</v>
      </c>
      <c r="I50" s="48"/>
      <c r="J50" s="51">
        <f t="shared" si="3"/>
        <v>0</v>
      </c>
      <c r="K50" s="51">
        <f t="shared" si="4"/>
        <v>0</v>
      </c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</row>
    <row r="51" spans="1:22">
      <c r="A51" s="52"/>
      <c r="B51" s="52"/>
      <c r="C51" s="52"/>
      <c r="D51" s="49"/>
      <c r="E51" s="49"/>
      <c r="F51" s="49"/>
      <c r="G51" s="53" t="str">
        <f t="shared" si="1"/>
        <v xml:space="preserve">, , </v>
      </c>
      <c r="H51" s="51">
        <f t="shared" si="2"/>
        <v>0</v>
      </c>
      <c r="I51" s="48"/>
      <c r="J51" s="51">
        <f t="shared" si="3"/>
        <v>0</v>
      </c>
      <c r="K51" s="51">
        <f t="shared" si="4"/>
        <v>0</v>
      </c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</row>
    <row r="52" spans="1:22">
      <c r="A52" s="52"/>
      <c r="B52" s="52"/>
      <c r="C52" s="52"/>
      <c r="D52" s="49"/>
      <c r="E52" s="49"/>
      <c r="F52" s="49"/>
      <c r="G52" s="53" t="str">
        <f t="shared" si="1"/>
        <v xml:space="preserve">, , </v>
      </c>
      <c r="H52" s="51">
        <f t="shared" si="2"/>
        <v>0</v>
      </c>
      <c r="I52" s="48"/>
      <c r="J52" s="51">
        <f t="shared" si="3"/>
        <v>0</v>
      </c>
      <c r="K52" s="51">
        <f t="shared" si="4"/>
        <v>0</v>
      </c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</row>
    <row r="53" spans="1:22">
      <c r="A53" s="52"/>
      <c r="B53" s="52"/>
      <c r="C53" s="52"/>
      <c r="D53" s="49"/>
      <c r="E53" s="49"/>
      <c r="F53" s="49"/>
      <c r="G53" s="53" t="str">
        <f t="shared" si="1"/>
        <v xml:space="preserve">, , </v>
      </c>
      <c r="H53" s="51">
        <f t="shared" si="2"/>
        <v>0</v>
      </c>
      <c r="I53" s="48"/>
      <c r="J53" s="51">
        <f t="shared" si="3"/>
        <v>0</v>
      </c>
      <c r="K53" s="51">
        <f t="shared" si="4"/>
        <v>0</v>
      </c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</row>
    <row r="54" spans="1:22">
      <c r="A54" s="52"/>
      <c r="B54" s="52"/>
      <c r="C54" s="52"/>
      <c r="D54" s="49"/>
      <c r="E54" s="49"/>
      <c r="F54" s="49"/>
      <c r="G54" s="53" t="str">
        <f t="shared" si="1"/>
        <v xml:space="preserve">, , </v>
      </c>
      <c r="H54" s="51">
        <f t="shared" si="2"/>
        <v>0</v>
      </c>
      <c r="I54" s="48"/>
      <c r="J54" s="51">
        <f t="shared" si="3"/>
        <v>0</v>
      </c>
      <c r="K54" s="51">
        <f t="shared" si="4"/>
        <v>0</v>
      </c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</row>
    <row r="55" spans="1:22">
      <c r="A55" s="52"/>
      <c r="B55" s="52"/>
      <c r="C55" s="52"/>
      <c r="D55" s="49"/>
      <c r="E55" s="49"/>
      <c r="F55" s="49"/>
      <c r="G55" s="53" t="str">
        <f t="shared" si="1"/>
        <v xml:space="preserve">, , </v>
      </c>
      <c r="H55" s="51">
        <f t="shared" si="2"/>
        <v>0</v>
      </c>
      <c r="I55" s="48"/>
      <c r="J55" s="51">
        <f t="shared" si="3"/>
        <v>0</v>
      </c>
      <c r="K55" s="51">
        <f t="shared" si="4"/>
        <v>0</v>
      </c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</row>
    <row r="56" spans="1:22">
      <c r="A56" s="52"/>
      <c r="B56" s="52"/>
      <c r="C56" s="52"/>
      <c r="D56" s="49"/>
      <c r="E56" s="49"/>
      <c r="F56" s="49"/>
      <c r="G56" s="53" t="str">
        <f t="shared" si="1"/>
        <v xml:space="preserve">, , </v>
      </c>
      <c r="H56" s="51">
        <f t="shared" si="2"/>
        <v>0</v>
      </c>
      <c r="I56" s="48"/>
      <c r="J56" s="51">
        <f t="shared" si="3"/>
        <v>0</v>
      </c>
      <c r="K56" s="51">
        <f t="shared" si="4"/>
        <v>0</v>
      </c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</row>
    <row r="57" spans="1:22">
      <c r="A57" s="52"/>
      <c r="B57" s="52"/>
      <c r="C57" s="52"/>
      <c r="D57" s="49"/>
      <c r="E57" s="49"/>
      <c r="F57" s="49"/>
      <c r="G57" s="53" t="str">
        <f t="shared" si="1"/>
        <v xml:space="preserve">, , </v>
      </c>
      <c r="H57" s="51">
        <f t="shared" si="2"/>
        <v>0</v>
      </c>
      <c r="I57" s="48"/>
      <c r="J57" s="51">
        <f t="shared" si="3"/>
        <v>0</v>
      </c>
      <c r="K57" s="51">
        <f t="shared" si="4"/>
        <v>0</v>
      </c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</row>
    <row r="58" spans="1:22">
      <c r="A58" s="52"/>
      <c r="B58" s="52"/>
      <c r="C58" s="52"/>
      <c r="D58" s="49"/>
      <c r="E58" s="49"/>
      <c r="F58" s="49"/>
      <c r="G58" s="53" t="str">
        <f t="shared" si="1"/>
        <v xml:space="preserve">, , </v>
      </c>
      <c r="H58" s="51">
        <f t="shared" si="2"/>
        <v>0</v>
      </c>
      <c r="I58" s="48"/>
      <c r="J58" s="51">
        <f t="shared" si="3"/>
        <v>0</v>
      </c>
      <c r="K58" s="51">
        <f t="shared" si="4"/>
        <v>0</v>
      </c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</row>
    <row r="59" spans="1:22">
      <c r="A59" s="52"/>
      <c r="B59" s="52"/>
      <c r="C59" s="52"/>
      <c r="D59" s="49"/>
      <c r="E59" s="49"/>
      <c r="F59" s="49"/>
      <c r="G59" s="53" t="str">
        <f t="shared" si="1"/>
        <v xml:space="preserve">, , </v>
      </c>
      <c r="H59" s="51">
        <f t="shared" si="2"/>
        <v>0</v>
      </c>
      <c r="I59" s="48"/>
      <c r="J59" s="51">
        <f t="shared" si="3"/>
        <v>0</v>
      </c>
      <c r="K59" s="51">
        <f t="shared" si="4"/>
        <v>0</v>
      </c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</row>
    <row r="60" spans="1:22">
      <c r="A60" s="52"/>
      <c r="B60" s="52"/>
      <c r="C60" s="52"/>
      <c r="D60" s="49"/>
      <c r="E60" s="49"/>
      <c r="F60" s="49"/>
      <c r="G60" s="53" t="str">
        <f t="shared" si="1"/>
        <v xml:space="preserve">, , </v>
      </c>
      <c r="H60" s="51">
        <f t="shared" si="2"/>
        <v>0</v>
      </c>
      <c r="I60" s="48"/>
      <c r="J60" s="51">
        <f t="shared" si="3"/>
        <v>0</v>
      </c>
      <c r="K60" s="51">
        <f t="shared" si="4"/>
        <v>0</v>
      </c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</row>
    <row r="61" spans="1:22">
      <c r="A61" s="52"/>
      <c r="B61" s="52"/>
      <c r="C61" s="52"/>
      <c r="D61" s="49"/>
      <c r="E61" s="49"/>
      <c r="F61" s="49"/>
      <c r="G61" s="53" t="str">
        <f t="shared" si="1"/>
        <v xml:space="preserve">, , </v>
      </c>
      <c r="H61" s="51">
        <f t="shared" si="2"/>
        <v>0</v>
      </c>
      <c r="I61" s="48"/>
      <c r="J61" s="51">
        <f t="shared" si="3"/>
        <v>0</v>
      </c>
      <c r="K61" s="51">
        <f t="shared" si="4"/>
        <v>0</v>
      </c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</row>
  </sheetData>
  <dataValidations count="3">
    <dataValidation type="list" allowBlank="1" showInputMessage="1" showErrorMessage="1" sqref="D12:D61" xr:uid="{89B4714B-9A48-4EEC-AB20-2FE75E45B8E9}">
      <formula1>APM_Category</formula1>
    </dataValidation>
    <dataValidation type="list" allowBlank="1" showInputMessage="1" showErrorMessage="1" sqref="F12:F61" xr:uid="{2F7DD55E-E47F-457D-B879-819AC96DE329}">
      <formula1>Units</formula1>
    </dataValidation>
    <dataValidation type="list" allowBlank="1" showInputMessage="1" showErrorMessage="1" sqref="E12:E61" xr:uid="{4C42676B-521F-4F61-8AC3-A2276A927EE7}">
      <formula1>APM_Sub_category</formula1>
    </dataValidation>
  </dataValidation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9B30D-0EA0-4DD1-8FCE-1DB5990F1DBE}">
  <sheetPr codeName="Sheet5">
    <pageSetUpPr autoPageBreaks="0"/>
  </sheetPr>
  <dimension ref="A1:BF508"/>
  <sheetViews>
    <sheetView showGridLines="0" zoomScaleNormal="100" workbookViewId="0">
      <pane ySplit="8" topLeftCell="A9" activePane="bottomLeft" state="frozen"/>
      <selection activeCell="C35" sqref="C35"/>
      <selection pane="bottomLeft" activeCell="A9" sqref="A9"/>
    </sheetView>
  </sheetViews>
  <sheetFormatPr defaultRowHeight="14.5"/>
  <cols>
    <col min="1" max="1" width="14.81640625" customWidth="1"/>
    <col min="2" max="2" width="11" customWidth="1"/>
    <col min="3" max="3" width="20" customWidth="1"/>
    <col min="5" max="5" width="14" customWidth="1"/>
    <col min="6" max="6" width="12.453125" customWidth="1"/>
    <col min="7" max="7" width="13.1796875" customWidth="1"/>
    <col min="8" max="8" width="15.453125" bestFit="1" customWidth="1"/>
    <col min="9" max="9" width="13.1796875" customWidth="1"/>
    <col min="11" max="11" width="12.81640625" customWidth="1"/>
    <col min="12" max="12" width="12.1796875" customWidth="1"/>
    <col min="25" max="25" width="14.453125" customWidth="1"/>
    <col min="27" max="27" width="12.81640625" bestFit="1" customWidth="1"/>
    <col min="29" max="39" width="14.54296875" customWidth="1"/>
    <col min="41" max="41" width="10.54296875" bestFit="1" customWidth="1"/>
    <col min="56" max="56" width="3" customWidth="1"/>
    <col min="58" max="58" width="24.81640625" bestFit="1" customWidth="1"/>
  </cols>
  <sheetData>
    <row r="1" spans="1:58" s="38" customFormat="1" ht="13.5">
      <c r="A1" s="38" t="s">
        <v>0</v>
      </c>
    </row>
    <row r="2" spans="1:58" s="39" customFormat="1" ht="13.5">
      <c r="A2" s="39" t="str">
        <f>'1.1 Cover'!$B$8</f>
        <v>Company Name</v>
      </c>
    </row>
    <row r="3" spans="1:58" s="39" customFormat="1" ht="13.5">
      <c r="A3" s="39" t="str">
        <f>'1.1 Cover'!$B$10 &amp; " Section 4: Imported TO inputs"</f>
        <v>APM Register:  Section 4: Imported TO inputs</v>
      </c>
    </row>
    <row r="4" spans="1:58" s="40" customFormat="1" ht="13.5">
      <c r="A4" s="40" t="str">
        <f>"Version " &amp; '1.1 Cover'!$B$11 &amp; " - " &amp; TEXT('1.1 Cover'!$B$12,"dd mmm yyyy")</f>
        <v>Version 1.0 - 20 Mar 2025</v>
      </c>
    </row>
    <row r="5" spans="1:58" s="40" customFormat="1" ht="13.5">
      <c r="A5" s="40" t="s">
        <v>929</v>
      </c>
    </row>
    <row r="6" spans="1:58" s="38" customFormat="1" ht="13.5">
      <c r="A6" s="38" t="str">
        <f>"Price Base: " &amp; '1.1 Cover'!B14</f>
        <v>Price Base: 2023/24</v>
      </c>
    </row>
    <row r="8" spans="1:58" ht="62.15" customHeight="1">
      <c r="A8" s="62" t="s">
        <v>928</v>
      </c>
      <c r="B8" s="62" t="s">
        <v>114</v>
      </c>
      <c r="C8" s="62" t="s">
        <v>115</v>
      </c>
      <c r="D8" s="62" t="s">
        <v>336</v>
      </c>
      <c r="E8" s="62" t="s">
        <v>357</v>
      </c>
      <c r="F8" s="62" t="s">
        <v>358</v>
      </c>
      <c r="G8" s="62" t="s">
        <v>930</v>
      </c>
      <c r="H8" s="62" t="s">
        <v>330</v>
      </c>
      <c r="I8" s="62" t="s">
        <v>331</v>
      </c>
      <c r="J8" s="62" t="s">
        <v>931</v>
      </c>
      <c r="K8" s="62" t="s">
        <v>932</v>
      </c>
      <c r="L8" s="62" t="s">
        <v>933</v>
      </c>
      <c r="M8" s="62" t="s">
        <v>934</v>
      </c>
      <c r="N8" s="62" t="s">
        <v>935</v>
      </c>
      <c r="O8" s="62" t="s">
        <v>936</v>
      </c>
      <c r="P8" s="62" t="s">
        <v>937</v>
      </c>
      <c r="Q8" s="62" t="s">
        <v>938</v>
      </c>
      <c r="R8" s="62" t="s">
        <v>939</v>
      </c>
      <c r="S8" s="62" t="s">
        <v>940</v>
      </c>
      <c r="T8" s="62" t="s">
        <v>941</v>
      </c>
      <c r="U8" s="62" t="s">
        <v>942</v>
      </c>
      <c r="V8" s="62" t="s">
        <v>943</v>
      </c>
      <c r="W8" s="62" t="s">
        <v>944</v>
      </c>
      <c r="X8" s="62" t="s">
        <v>945</v>
      </c>
      <c r="Y8" s="62" t="s">
        <v>946</v>
      </c>
      <c r="Z8" s="62" t="s">
        <v>890</v>
      </c>
      <c r="AA8" s="62" t="s">
        <v>911</v>
      </c>
      <c r="AB8" s="62" t="s">
        <v>912</v>
      </c>
      <c r="AC8" s="63" t="s">
        <v>947</v>
      </c>
      <c r="AD8" s="63" t="s">
        <v>948</v>
      </c>
      <c r="AE8" s="63" t="s">
        <v>949</v>
      </c>
      <c r="AF8" s="63" t="s">
        <v>950</v>
      </c>
      <c r="AG8" s="63" t="s">
        <v>951</v>
      </c>
      <c r="AH8" s="63" t="s">
        <v>952</v>
      </c>
      <c r="AI8" s="63" t="s">
        <v>953</v>
      </c>
      <c r="AJ8" s="63" t="s">
        <v>954</v>
      </c>
      <c r="AK8" s="63" t="s">
        <v>955</v>
      </c>
      <c r="AL8" s="63" t="s">
        <v>956</v>
      </c>
      <c r="AM8" s="63" t="s">
        <v>957</v>
      </c>
      <c r="AN8" s="63" t="s">
        <v>958</v>
      </c>
      <c r="AO8" s="63" t="s">
        <v>921</v>
      </c>
      <c r="AP8" s="63" t="s">
        <v>959</v>
      </c>
      <c r="AQ8" s="63" t="s">
        <v>960</v>
      </c>
      <c r="AR8" s="63" t="s">
        <v>961</v>
      </c>
      <c r="AS8" s="63" t="s">
        <v>962</v>
      </c>
      <c r="AT8" s="63" t="s">
        <v>963</v>
      </c>
      <c r="AU8" s="63" t="s">
        <v>964</v>
      </c>
      <c r="AV8" s="63" t="s">
        <v>965</v>
      </c>
      <c r="AW8" s="63" t="s">
        <v>966</v>
      </c>
      <c r="AX8" s="63" t="s">
        <v>967</v>
      </c>
      <c r="AY8" s="63" t="s">
        <v>968</v>
      </c>
      <c r="AZ8" s="63" t="s">
        <v>969</v>
      </c>
      <c r="BA8" s="63" t="s">
        <v>970</v>
      </c>
      <c r="BB8" s="63" t="s">
        <v>971</v>
      </c>
      <c r="BC8" s="63" t="s">
        <v>972</v>
      </c>
      <c r="BD8" s="62" t="s">
        <v>973</v>
      </c>
      <c r="BE8" s="67" t="s">
        <v>974</v>
      </c>
      <c r="BF8" s="68" t="s">
        <v>975</v>
      </c>
    </row>
    <row r="9" spans="1:58">
      <c r="A9" s="69"/>
      <c r="B9" s="41"/>
      <c r="C9" s="41"/>
      <c r="D9" s="41"/>
      <c r="E9" s="42"/>
      <c r="F9" s="42"/>
      <c r="G9" s="41"/>
      <c r="H9" s="120"/>
      <c r="I9" s="41"/>
      <c r="J9" s="41"/>
      <c r="K9" s="93" t="str">
        <f>_xlfn.IFNA(INDEX('1.9 APM lookups'!$B$9:$B$13,MATCH($J9,'1.9 APM lookups'!$A$9:$A$13,0),1),"")</f>
        <v/>
      </c>
      <c r="L9" s="61"/>
      <c r="M9" s="64">
        <f>SUM($N9:$X9)</f>
        <v>0</v>
      </c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50">
        <f>SUM($Z9:$AB9)</f>
        <v>0</v>
      </c>
      <c r="Z9" s="48"/>
      <c r="AA9" s="51">
        <f>SUM($AC9:$AG9)+SUM($AS9:$AW9)</f>
        <v>0</v>
      </c>
      <c r="AB9" s="51">
        <f>SUM($AH9:$AM9)+SUM($AX9:$BC9)</f>
        <v>0</v>
      </c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123"/>
      <c r="AO9" s="50">
        <f>SUM($AP9:$AR9)</f>
        <v>0</v>
      </c>
      <c r="AP9" s="48"/>
      <c r="AQ9" s="51">
        <f>SUM($AS9:$AW9)</f>
        <v>0</v>
      </c>
      <c r="AR9" s="51">
        <f>SUM($AX9:$BB9)</f>
        <v>0</v>
      </c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3"/>
      <c r="BE9" s="65" t="b">
        <f>IF(B9=0,TRUE,IFERROR(MATCH($B9&amp;", "&amp;$C9&amp;", "&amp;$D9,'1.9 APM lookups'!$K$2:$K$107,0)&gt;0,FALSE))</f>
        <v>1</v>
      </c>
      <c r="BF9" s="66" t="str">
        <f t="shared" ref="BF9" si="0">B9&amp;", "&amp;C9&amp;", "&amp;D9</f>
        <v xml:space="preserve">, , </v>
      </c>
    </row>
    <row r="10" spans="1:58">
      <c r="A10" s="69"/>
      <c r="B10" s="41"/>
      <c r="C10" s="41"/>
      <c r="D10" s="41"/>
      <c r="E10" s="42"/>
      <c r="F10" s="42"/>
      <c r="G10" s="41"/>
      <c r="H10" s="120"/>
      <c r="I10" s="41"/>
      <c r="J10" s="41"/>
      <c r="K10" s="93" t="str">
        <f>_xlfn.IFNA(INDEX('1.9 APM lookups'!$B$9:$B$13,MATCH($J10,'1.9 APM lookups'!$A$9:$A$13,0),1),"")</f>
        <v/>
      </c>
      <c r="L10" s="61"/>
      <c r="M10" s="64">
        <f t="shared" ref="M10:M73" si="1">SUM($N10:$X10)</f>
        <v>0</v>
      </c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50">
        <f t="shared" ref="Y10:Y73" si="2">SUM($Z10:$AB10)</f>
        <v>0</v>
      </c>
      <c r="Z10" s="48"/>
      <c r="AA10" s="51">
        <f t="shared" ref="AA10:AA73" si="3">SUM($AC10:$AG10)+SUM($AS10:$AW10)</f>
        <v>0</v>
      </c>
      <c r="AB10" s="51">
        <f t="shared" ref="AB10:AB73" si="4">SUM($AH10:$AM10)+SUM($AX10:$BC10)</f>
        <v>0</v>
      </c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123"/>
      <c r="AO10" s="50">
        <f t="shared" ref="AO10:AO73" si="5">SUM($AP10:$AR10)</f>
        <v>0</v>
      </c>
      <c r="AP10" s="48"/>
      <c r="AQ10" s="51">
        <f t="shared" ref="AQ10:AQ73" si="6">SUM($AS10:$AW10)</f>
        <v>0</v>
      </c>
      <c r="AR10" s="51">
        <f t="shared" ref="AR10:AR73" si="7">SUM($AX10:$BB10)</f>
        <v>0</v>
      </c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3"/>
      <c r="BE10" s="65" t="b">
        <f>IF(B10=0,TRUE,IFERROR(MATCH($B10&amp;", "&amp;$C10&amp;", "&amp;$D10,'1.9 APM lookups'!$K$2:$K$107,0)&gt;0,FALSE))</f>
        <v>1</v>
      </c>
      <c r="BF10" s="66" t="str">
        <f t="shared" ref="BF10:BF73" si="8">B10&amp;", "&amp;C10&amp;", "&amp;D10</f>
        <v xml:space="preserve">, , </v>
      </c>
    </row>
    <row r="11" spans="1:58">
      <c r="A11" s="69"/>
      <c r="B11" s="41"/>
      <c r="C11" s="41"/>
      <c r="D11" s="41"/>
      <c r="E11" s="42"/>
      <c r="F11" s="42"/>
      <c r="G11" s="41"/>
      <c r="H11" s="120"/>
      <c r="I11" s="41"/>
      <c r="J11" s="41"/>
      <c r="K11" s="93" t="str">
        <f>_xlfn.IFNA(INDEX('1.9 APM lookups'!$B$9:$B$13,MATCH($J11,'1.9 APM lookups'!$A$9:$A$13,0),1),"")</f>
        <v/>
      </c>
      <c r="L11" s="61"/>
      <c r="M11" s="64">
        <f t="shared" si="1"/>
        <v>0</v>
      </c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50">
        <f t="shared" si="2"/>
        <v>0</v>
      </c>
      <c r="Z11" s="48"/>
      <c r="AA11" s="51">
        <f t="shared" si="3"/>
        <v>0</v>
      </c>
      <c r="AB11" s="51">
        <f t="shared" si="4"/>
        <v>0</v>
      </c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123"/>
      <c r="AO11" s="50">
        <f t="shared" si="5"/>
        <v>0</v>
      </c>
      <c r="AP11" s="48"/>
      <c r="AQ11" s="51">
        <f t="shared" si="6"/>
        <v>0</v>
      </c>
      <c r="AR11" s="51">
        <f t="shared" si="7"/>
        <v>0</v>
      </c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3"/>
      <c r="BE11" s="65" t="b">
        <f>IF(B11=0,TRUE,IFERROR(MATCH($B11&amp;", "&amp;$C11&amp;", "&amp;$D11,'1.9 APM lookups'!$K$2:$K$107,0)&gt;0,FALSE))</f>
        <v>1</v>
      </c>
      <c r="BF11" s="66" t="str">
        <f t="shared" si="8"/>
        <v xml:space="preserve">, , </v>
      </c>
    </row>
    <row r="12" spans="1:58">
      <c r="A12" s="69"/>
      <c r="B12" s="41"/>
      <c r="C12" s="41"/>
      <c r="D12" s="41"/>
      <c r="E12" s="42"/>
      <c r="F12" s="42"/>
      <c r="G12" s="41"/>
      <c r="H12" s="120"/>
      <c r="I12" s="41"/>
      <c r="J12" s="41"/>
      <c r="K12" s="93" t="str">
        <f>_xlfn.IFNA(INDEX('1.9 APM lookups'!$B$9:$B$13,MATCH($J12,'1.9 APM lookups'!$A$9:$A$13,0),1),"")</f>
        <v/>
      </c>
      <c r="L12" s="61"/>
      <c r="M12" s="64">
        <f t="shared" si="1"/>
        <v>0</v>
      </c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50">
        <f t="shared" si="2"/>
        <v>0</v>
      </c>
      <c r="Z12" s="48"/>
      <c r="AA12" s="51">
        <f t="shared" si="3"/>
        <v>0</v>
      </c>
      <c r="AB12" s="51">
        <f t="shared" si="4"/>
        <v>0</v>
      </c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123"/>
      <c r="AO12" s="50">
        <f t="shared" si="5"/>
        <v>0</v>
      </c>
      <c r="AP12" s="48"/>
      <c r="AQ12" s="51">
        <f t="shared" si="6"/>
        <v>0</v>
      </c>
      <c r="AR12" s="51">
        <f t="shared" si="7"/>
        <v>0</v>
      </c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3"/>
      <c r="BE12" s="65" t="b">
        <f>IF(B12=0,TRUE,IFERROR(MATCH($B12&amp;", "&amp;$C12&amp;", "&amp;$D12,'1.9 APM lookups'!$K$2:$K$107,0)&gt;0,FALSE))</f>
        <v>1</v>
      </c>
      <c r="BF12" s="66" t="str">
        <f t="shared" si="8"/>
        <v xml:space="preserve">, , </v>
      </c>
    </row>
    <row r="13" spans="1:58">
      <c r="A13" s="69"/>
      <c r="B13" s="41"/>
      <c r="C13" s="41"/>
      <c r="D13" s="41"/>
      <c r="E13" s="42"/>
      <c r="F13" s="42"/>
      <c r="G13" s="41"/>
      <c r="H13" s="120"/>
      <c r="I13" s="41"/>
      <c r="J13" s="41"/>
      <c r="K13" s="93" t="str">
        <f>_xlfn.IFNA(INDEX('1.9 APM lookups'!$B$9:$B$13,MATCH($J13,'1.9 APM lookups'!$A$9:$A$13,0),1),"")</f>
        <v/>
      </c>
      <c r="L13" s="61"/>
      <c r="M13" s="64">
        <f t="shared" si="1"/>
        <v>0</v>
      </c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50">
        <f t="shared" si="2"/>
        <v>0</v>
      </c>
      <c r="Z13" s="48"/>
      <c r="AA13" s="51">
        <f t="shared" si="3"/>
        <v>0</v>
      </c>
      <c r="AB13" s="51">
        <f t="shared" si="4"/>
        <v>0</v>
      </c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123"/>
      <c r="AO13" s="50">
        <f t="shared" si="5"/>
        <v>0</v>
      </c>
      <c r="AP13" s="48"/>
      <c r="AQ13" s="51">
        <f t="shared" si="6"/>
        <v>0</v>
      </c>
      <c r="AR13" s="51">
        <f t="shared" si="7"/>
        <v>0</v>
      </c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3"/>
      <c r="BE13" s="65" t="b">
        <f>IF(B13=0,TRUE,IFERROR(MATCH($B13&amp;", "&amp;$C13&amp;", "&amp;$D13,'1.9 APM lookups'!$K$2:$K$107,0)&gt;0,FALSE))</f>
        <v>1</v>
      </c>
      <c r="BF13" s="66" t="str">
        <f t="shared" si="8"/>
        <v xml:space="preserve">, , </v>
      </c>
    </row>
    <row r="14" spans="1:58">
      <c r="A14" s="69"/>
      <c r="B14" s="41"/>
      <c r="C14" s="41"/>
      <c r="D14" s="41"/>
      <c r="E14" s="42"/>
      <c r="F14" s="42"/>
      <c r="G14" s="41"/>
      <c r="H14" s="120"/>
      <c r="I14" s="41"/>
      <c r="J14" s="41"/>
      <c r="K14" s="93" t="str">
        <f>_xlfn.IFNA(INDEX('1.9 APM lookups'!$B$9:$B$13,MATCH($J14,'1.9 APM lookups'!$A$9:$A$13,0),1),"")</f>
        <v/>
      </c>
      <c r="L14" s="61"/>
      <c r="M14" s="64">
        <f t="shared" si="1"/>
        <v>0</v>
      </c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50">
        <f t="shared" si="2"/>
        <v>0</v>
      </c>
      <c r="Z14" s="48"/>
      <c r="AA14" s="51">
        <f t="shared" si="3"/>
        <v>0</v>
      </c>
      <c r="AB14" s="51">
        <f t="shared" si="4"/>
        <v>0</v>
      </c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123"/>
      <c r="AO14" s="50">
        <f t="shared" si="5"/>
        <v>0</v>
      </c>
      <c r="AP14" s="48"/>
      <c r="AQ14" s="51">
        <f t="shared" si="6"/>
        <v>0</v>
      </c>
      <c r="AR14" s="51">
        <f t="shared" si="7"/>
        <v>0</v>
      </c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3"/>
      <c r="BE14" s="65" t="b">
        <f>IF(B14=0,TRUE,IFERROR(MATCH($B14&amp;", "&amp;$C14&amp;", "&amp;$D14,'1.9 APM lookups'!$K$2:$K$107,0)&gt;0,FALSE))</f>
        <v>1</v>
      </c>
      <c r="BF14" s="66" t="str">
        <f t="shared" si="8"/>
        <v xml:space="preserve">, , </v>
      </c>
    </row>
    <row r="15" spans="1:58">
      <c r="A15" s="69"/>
      <c r="B15" s="41"/>
      <c r="C15" s="41"/>
      <c r="D15" s="41"/>
      <c r="E15" s="42"/>
      <c r="F15" s="42"/>
      <c r="G15" s="41"/>
      <c r="H15" s="120"/>
      <c r="I15" s="41"/>
      <c r="J15" s="41"/>
      <c r="K15" s="93" t="str">
        <f>_xlfn.IFNA(INDEX('1.9 APM lookups'!$B$9:$B$13,MATCH($J15,'1.9 APM lookups'!$A$9:$A$13,0),1),"")</f>
        <v/>
      </c>
      <c r="L15" s="61"/>
      <c r="M15" s="64">
        <f t="shared" si="1"/>
        <v>0</v>
      </c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50">
        <f t="shared" si="2"/>
        <v>0</v>
      </c>
      <c r="Z15" s="48"/>
      <c r="AA15" s="51">
        <f t="shared" si="3"/>
        <v>0</v>
      </c>
      <c r="AB15" s="51">
        <f t="shared" si="4"/>
        <v>0</v>
      </c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123"/>
      <c r="AO15" s="50">
        <f t="shared" si="5"/>
        <v>0</v>
      </c>
      <c r="AP15" s="48"/>
      <c r="AQ15" s="51">
        <f t="shared" si="6"/>
        <v>0</v>
      </c>
      <c r="AR15" s="51">
        <f t="shared" si="7"/>
        <v>0</v>
      </c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3"/>
      <c r="BE15" s="65" t="b">
        <f>IF(B15=0,TRUE,IFERROR(MATCH($B15&amp;", "&amp;$C15&amp;", "&amp;$D15,'1.9 APM lookups'!$K$2:$K$107,0)&gt;0,FALSE))</f>
        <v>1</v>
      </c>
      <c r="BF15" s="66" t="str">
        <f t="shared" si="8"/>
        <v xml:space="preserve">, , </v>
      </c>
    </row>
    <row r="16" spans="1:58">
      <c r="A16" s="69"/>
      <c r="B16" s="41"/>
      <c r="C16" s="41"/>
      <c r="D16" s="41"/>
      <c r="E16" s="42"/>
      <c r="F16" s="42"/>
      <c r="G16" s="41"/>
      <c r="H16" s="120"/>
      <c r="I16" s="41"/>
      <c r="J16" s="41"/>
      <c r="K16" s="93" t="str">
        <f>_xlfn.IFNA(INDEX('1.9 APM lookups'!$B$9:$B$13,MATCH($J16,'1.9 APM lookups'!$A$9:$A$13,0),1),"")</f>
        <v/>
      </c>
      <c r="L16" s="61"/>
      <c r="M16" s="64">
        <f t="shared" si="1"/>
        <v>0</v>
      </c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50">
        <f t="shared" si="2"/>
        <v>0</v>
      </c>
      <c r="Z16" s="48"/>
      <c r="AA16" s="51">
        <f t="shared" si="3"/>
        <v>0</v>
      </c>
      <c r="AB16" s="51">
        <f t="shared" si="4"/>
        <v>0</v>
      </c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123"/>
      <c r="AO16" s="50">
        <f t="shared" si="5"/>
        <v>0</v>
      </c>
      <c r="AP16" s="48"/>
      <c r="AQ16" s="51">
        <f t="shared" si="6"/>
        <v>0</v>
      </c>
      <c r="AR16" s="51">
        <f t="shared" si="7"/>
        <v>0</v>
      </c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3"/>
      <c r="BE16" s="65" t="b">
        <f>IF(B16=0,TRUE,IFERROR(MATCH($B16&amp;", "&amp;$C16&amp;", "&amp;$D16,'1.9 APM lookups'!$K$2:$K$107,0)&gt;0,FALSE))</f>
        <v>1</v>
      </c>
      <c r="BF16" s="66" t="str">
        <f t="shared" si="8"/>
        <v xml:space="preserve">, , </v>
      </c>
    </row>
    <row r="17" spans="1:58">
      <c r="A17" s="69"/>
      <c r="B17" s="41"/>
      <c r="C17" s="41"/>
      <c r="D17" s="41"/>
      <c r="E17" s="42"/>
      <c r="F17" s="42"/>
      <c r="G17" s="41"/>
      <c r="H17" s="120"/>
      <c r="I17" s="41"/>
      <c r="J17" s="41"/>
      <c r="K17" s="93" t="str">
        <f>_xlfn.IFNA(INDEX('1.9 APM lookups'!$B$9:$B$13,MATCH($J17,'1.9 APM lookups'!$A$9:$A$13,0),1),"")</f>
        <v/>
      </c>
      <c r="L17" s="61"/>
      <c r="M17" s="64">
        <f t="shared" si="1"/>
        <v>0</v>
      </c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50">
        <f t="shared" si="2"/>
        <v>0</v>
      </c>
      <c r="Z17" s="48"/>
      <c r="AA17" s="51">
        <f t="shared" si="3"/>
        <v>0</v>
      </c>
      <c r="AB17" s="51">
        <f t="shared" si="4"/>
        <v>0</v>
      </c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123"/>
      <c r="AO17" s="50">
        <f t="shared" si="5"/>
        <v>0</v>
      </c>
      <c r="AP17" s="48"/>
      <c r="AQ17" s="51">
        <f t="shared" si="6"/>
        <v>0</v>
      </c>
      <c r="AR17" s="51">
        <f t="shared" si="7"/>
        <v>0</v>
      </c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3"/>
      <c r="BE17" s="65" t="b">
        <f>IF(B17=0,TRUE,IFERROR(MATCH($B17&amp;", "&amp;$C17&amp;", "&amp;$D17,'1.9 APM lookups'!$K$2:$K$107,0)&gt;0,FALSE))</f>
        <v>1</v>
      </c>
      <c r="BF17" s="66" t="str">
        <f t="shared" si="8"/>
        <v xml:space="preserve">, , </v>
      </c>
    </row>
    <row r="18" spans="1:58">
      <c r="A18" s="69"/>
      <c r="B18" s="41"/>
      <c r="C18" s="41"/>
      <c r="D18" s="41"/>
      <c r="E18" s="42"/>
      <c r="F18" s="42"/>
      <c r="G18" s="41"/>
      <c r="H18" s="120"/>
      <c r="I18" s="41"/>
      <c r="J18" s="41"/>
      <c r="K18" s="93" t="str">
        <f>_xlfn.IFNA(INDEX('1.9 APM lookups'!$B$9:$B$13,MATCH($J18,'1.9 APM lookups'!$A$9:$A$13,0),1),"")</f>
        <v/>
      </c>
      <c r="L18" s="61"/>
      <c r="M18" s="64">
        <f t="shared" si="1"/>
        <v>0</v>
      </c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50">
        <f t="shared" si="2"/>
        <v>0</v>
      </c>
      <c r="Z18" s="48"/>
      <c r="AA18" s="51">
        <f t="shared" si="3"/>
        <v>0</v>
      </c>
      <c r="AB18" s="51">
        <f t="shared" si="4"/>
        <v>0</v>
      </c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123"/>
      <c r="AO18" s="50">
        <f t="shared" si="5"/>
        <v>0</v>
      </c>
      <c r="AP18" s="48"/>
      <c r="AQ18" s="51">
        <f t="shared" si="6"/>
        <v>0</v>
      </c>
      <c r="AR18" s="51">
        <f t="shared" si="7"/>
        <v>0</v>
      </c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3"/>
      <c r="BE18" s="65" t="b">
        <f>IF(B18=0,TRUE,IFERROR(MATCH($B18&amp;", "&amp;$C18&amp;", "&amp;$D18,'1.9 APM lookups'!$K$2:$K$107,0)&gt;0,FALSE))</f>
        <v>1</v>
      </c>
      <c r="BF18" s="66" t="str">
        <f t="shared" si="8"/>
        <v xml:space="preserve">, , </v>
      </c>
    </row>
    <row r="19" spans="1:58">
      <c r="A19" s="69"/>
      <c r="B19" s="41"/>
      <c r="C19" s="41"/>
      <c r="D19" s="41"/>
      <c r="E19" s="42"/>
      <c r="F19" s="42"/>
      <c r="G19" s="41"/>
      <c r="H19" s="120"/>
      <c r="I19" s="41"/>
      <c r="J19" s="41"/>
      <c r="K19" s="93" t="str">
        <f>_xlfn.IFNA(INDEX('1.9 APM lookups'!$B$9:$B$13,MATCH($J19,'1.9 APM lookups'!$A$9:$A$13,0),1),"")</f>
        <v/>
      </c>
      <c r="L19" s="61"/>
      <c r="M19" s="64">
        <f t="shared" si="1"/>
        <v>0</v>
      </c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50">
        <f t="shared" si="2"/>
        <v>0</v>
      </c>
      <c r="Z19" s="48"/>
      <c r="AA19" s="51">
        <f t="shared" si="3"/>
        <v>0</v>
      </c>
      <c r="AB19" s="51">
        <f t="shared" si="4"/>
        <v>0</v>
      </c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123"/>
      <c r="AO19" s="50">
        <f t="shared" si="5"/>
        <v>0</v>
      </c>
      <c r="AP19" s="48"/>
      <c r="AQ19" s="51">
        <f t="shared" si="6"/>
        <v>0</v>
      </c>
      <c r="AR19" s="51">
        <f t="shared" si="7"/>
        <v>0</v>
      </c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3"/>
      <c r="BE19" s="65" t="b">
        <f>IF(B19=0,TRUE,IFERROR(MATCH($B19&amp;", "&amp;$C19&amp;", "&amp;$D19,'1.9 APM lookups'!$K$2:$K$107,0)&gt;0,FALSE))</f>
        <v>1</v>
      </c>
      <c r="BF19" s="66" t="str">
        <f t="shared" si="8"/>
        <v xml:space="preserve">, , </v>
      </c>
    </row>
    <row r="20" spans="1:58">
      <c r="A20" s="69"/>
      <c r="B20" s="41"/>
      <c r="C20" s="41"/>
      <c r="D20" s="41"/>
      <c r="E20" s="42"/>
      <c r="F20" s="42"/>
      <c r="G20" s="41"/>
      <c r="H20" s="120"/>
      <c r="I20" s="41"/>
      <c r="J20" s="41"/>
      <c r="K20" s="93" t="str">
        <f>_xlfn.IFNA(INDEX('1.9 APM lookups'!$B$9:$B$13,MATCH($J20,'1.9 APM lookups'!$A$9:$A$13,0),1),"")</f>
        <v/>
      </c>
      <c r="L20" s="61"/>
      <c r="M20" s="64">
        <f t="shared" si="1"/>
        <v>0</v>
      </c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50">
        <f t="shared" si="2"/>
        <v>0</v>
      </c>
      <c r="Z20" s="48"/>
      <c r="AA20" s="51">
        <f t="shared" si="3"/>
        <v>0</v>
      </c>
      <c r="AB20" s="51">
        <f t="shared" si="4"/>
        <v>0</v>
      </c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123"/>
      <c r="AO20" s="50">
        <f t="shared" si="5"/>
        <v>0</v>
      </c>
      <c r="AP20" s="48"/>
      <c r="AQ20" s="51">
        <f t="shared" si="6"/>
        <v>0</v>
      </c>
      <c r="AR20" s="51">
        <f t="shared" si="7"/>
        <v>0</v>
      </c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3"/>
      <c r="BE20" s="65" t="b">
        <f>IF(B20=0,TRUE,IFERROR(MATCH($B20&amp;", "&amp;$C20&amp;", "&amp;$D20,'1.9 APM lookups'!$K$2:$K$107,0)&gt;0,FALSE))</f>
        <v>1</v>
      </c>
      <c r="BF20" s="66" t="str">
        <f t="shared" si="8"/>
        <v xml:space="preserve">, , </v>
      </c>
    </row>
    <row r="21" spans="1:58">
      <c r="A21" s="69"/>
      <c r="B21" s="41"/>
      <c r="C21" s="41"/>
      <c r="D21" s="41"/>
      <c r="E21" s="42"/>
      <c r="F21" s="42"/>
      <c r="G21" s="41"/>
      <c r="H21" s="120"/>
      <c r="I21" s="41"/>
      <c r="J21" s="41"/>
      <c r="K21" s="93" t="str">
        <f>_xlfn.IFNA(INDEX('1.9 APM lookups'!$B$9:$B$13,MATCH($J21,'1.9 APM lookups'!$A$9:$A$13,0),1),"")</f>
        <v/>
      </c>
      <c r="L21" s="61"/>
      <c r="M21" s="64">
        <f t="shared" si="1"/>
        <v>0</v>
      </c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50">
        <f t="shared" si="2"/>
        <v>0</v>
      </c>
      <c r="Z21" s="48"/>
      <c r="AA21" s="51">
        <f t="shared" si="3"/>
        <v>0</v>
      </c>
      <c r="AB21" s="51">
        <f t="shared" si="4"/>
        <v>0</v>
      </c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123"/>
      <c r="AO21" s="50">
        <f t="shared" si="5"/>
        <v>0</v>
      </c>
      <c r="AP21" s="48"/>
      <c r="AQ21" s="51">
        <f t="shared" si="6"/>
        <v>0</v>
      </c>
      <c r="AR21" s="51">
        <f t="shared" si="7"/>
        <v>0</v>
      </c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3"/>
      <c r="BE21" s="65" t="b">
        <f>IF(B21=0,TRUE,IFERROR(MATCH($B21&amp;", "&amp;$C21&amp;", "&amp;$D21,'1.9 APM lookups'!$K$2:$K$107,0)&gt;0,FALSE))</f>
        <v>1</v>
      </c>
      <c r="BF21" s="66" t="str">
        <f t="shared" si="8"/>
        <v xml:space="preserve">, , </v>
      </c>
    </row>
    <row r="22" spans="1:58">
      <c r="A22" s="69"/>
      <c r="B22" s="41"/>
      <c r="C22" s="41"/>
      <c r="D22" s="41"/>
      <c r="E22" s="42"/>
      <c r="F22" s="42"/>
      <c r="G22" s="41"/>
      <c r="H22" s="120"/>
      <c r="I22" s="41"/>
      <c r="J22" s="41"/>
      <c r="K22" s="93" t="str">
        <f>_xlfn.IFNA(INDEX('1.9 APM lookups'!$B$9:$B$13,MATCH($J22,'1.9 APM lookups'!$A$9:$A$13,0),1),"")</f>
        <v/>
      </c>
      <c r="L22" s="61"/>
      <c r="M22" s="64">
        <f t="shared" si="1"/>
        <v>0</v>
      </c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50">
        <f t="shared" si="2"/>
        <v>0</v>
      </c>
      <c r="Z22" s="48"/>
      <c r="AA22" s="51">
        <f t="shared" si="3"/>
        <v>0</v>
      </c>
      <c r="AB22" s="51">
        <f t="shared" si="4"/>
        <v>0</v>
      </c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123"/>
      <c r="AO22" s="50">
        <f t="shared" si="5"/>
        <v>0</v>
      </c>
      <c r="AP22" s="48"/>
      <c r="AQ22" s="51">
        <f t="shared" si="6"/>
        <v>0</v>
      </c>
      <c r="AR22" s="51">
        <f t="shared" si="7"/>
        <v>0</v>
      </c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3"/>
      <c r="BE22" s="65" t="b">
        <f>IF(B22=0,TRUE,IFERROR(MATCH($B22&amp;", "&amp;$C22&amp;", "&amp;$D22,'1.9 APM lookups'!$K$2:$K$107,0)&gt;0,FALSE))</f>
        <v>1</v>
      </c>
      <c r="BF22" s="66" t="str">
        <f t="shared" si="8"/>
        <v xml:space="preserve">, , </v>
      </c>
    </row>
    <row r="23" spans="1:58">
      <c r="A23" s="69"/>
      <c r="B23" s="41"/>
      <c r="C23" s="41"/>
      <c r="D23" s="41"/>
      <c r="E23" s="42"/>
      <c r="F23" s="42"/>
      <c r="G23" s="41"/>
      <c r="H23" s="120"/>
      <c r="I23" s="41"/>
      <c r="J23" s="41"/>
      <c r="K23" s="93" t="str">
        <f>_xlfn.IFNA(INDEX('1.9 APM lookups'!$B$9:$B$13,MATCH($J23,'1.9 APM lookups'!$A$9:$A$13,0),1),"")</f>
        <v/>
      </c>
      <c r="L23" s="61"/>
      <c r="M23" s="64">
        <f t="shared" si="1"/>
        <v>0</v>
      </c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50">
        <f t="shared" si="2"/>
        <v>0</v>
      </c>
      <c r="Z23" s="48"/>
      <c r="AA23" s="51">
        <f t="shared" si="3"/>
        <v>0</v>
      </c>
      <c r="AB23" s="51">
        <f t="shared" si="4"/>
        <v>0</v>
      </c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123"/>
      <c r="AO23" s="50">
        <f t="shared" si="5"/>
        <v>0</v>
      </c>
      <c r="AP23" s="48"/>
      <c r="AQ23" s="51">
        <f t="shared" si="6"/>
        <v>0</v>
      </c>
      <c r="AR23" s="51">
        <f t="shared" si="7"/>
        <v>0</v>
      </c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3"/>
      <c r="BE23" s="65" t="b">
        <f>IF(B23=0,TRUE,IFERROR(MATCH($B23&amp;", "&amp;$C23&amp;", "&amp;$D23,'1.9 APM lookups'!$K$2:$K$107,0)&gt;0,FALSE))</f>
        <v>1</v>
      </c>
      <c r="BF23" s="66" t="str">
        <f t="shared" si="8"/>
        <v xml:space="preserve">, , </v>
      </c>
    </row>
    <row r="24" spans="1:58">
      <c r="A24" s="69"/>
      <c r="B24" s="41"/>
      <c r="C24" s="41"/>
      <c r="D24" s="41"/>
      <c r="E24" s="42"/>
      <c r="F24" s="42"/>
      <c r="G24" s="41"/>
      <c r="H24" s="120"/>
      <c r="I24" s="41"/>
      <c r="J24" s="41"/>
      <c r="K24" s="93" t="str">
        <f>_xlfn.IFNA(INDEX('1.9 APM lookups'!$B$9:$B$13,MATCH($J24,'1.9 APM lookups'!$A$9:$A$13,0),1),"")</f>
        <v/>
      </c>
      <c r="L24" s="61"/>
      <c r="M24" s="64">
        <f t="shared" si="1"/>
        <v>0</v>
      </c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50">
        <f t="shared" si="2"/>
        <v>0</v>
      </c>
      <c r="Z24" s="48"/>
      <c r="AA24" s="51">
        <f t="shared" si="3"/>
        <v>0</v>
      </c>
      <c r="AB24" s="51">
        <f t="shared" si="4"/>
        <v>0</v>
      </c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123"/>
      <c r="AO24" s="50">
        <f t="shared" si="5"/>
        <v>0</v>
      </c>
      <c r="AP24" s="48"/>
      <c r="AQ24" s="51">
        <f t="shared" si="6"/>
        <v>0</v>
      </c>
      <c r="AR24" s="51">
        <f t="shared" si="7"/>
        <v>0</v>
      </c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3"/>
      <c r="BE24" s="65" t="b">
        <f>IF(B24=0,TRUE,IFERROR(MATCH($B24&amp;", "&amp;$C24&amp;", "&amp;$D24,'1.9 APM lookups'!$K$2:$K$107,0)&gt;0,FALSE))</f>
        <v>1</v>
      </c>
      <c r="BF24" s="66" t="str">
        <f t="shared" si="8"/>
        <v xml:space="preserve">, , </v>
      </c>
    </row>
    <row r="25" spans="1:58">
      <c r="A25" s="69"/>
      <c r="B25" s="41"/>
      <c r="C25" s="41"/>
      <c r="D25" s="41"/>
      <c r="E25" s="42"/>
      <c r="F25" s="42"/>
      <c r="G25" s="41"/>
      <c r="H25" s="120"/>
      <c r="I25" s="41"/>
      <c r="J25" s="41"/>
      <c r="K25" s="93" t="str">
        <f>_xlfn.IFNA(INDEX('1.9 APM lookups'!$B$9:$B$13,MATCH($J25,'1.9 APM lookups'!$A$9:$A$13,0),1),"")</f>
        <v/>
      </c>
      <c r="L25" s="61"/>
      <c r="M25" s="64">
        <f t="shared" si="1"/>
        <v>0</v>
      </c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50">
        <f t="shared" si="2"/>
        <v>0</v>
      </c>
      <c r="Z25" s="48"/>
      <c r="AA25" s="51">
        <f t="shared" si="3"/>
        <v>0</v>
      </c>
      <c r="AB25" s="51">
        <f t="shared" si="4"/>
        <v>0</v>
      </c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123"/>
      <c r="AO25" s="50">
        <f t="shared" si="5"/>
        <v>0</v>
      </c>
      <c r="AP25" s="48"/>
      <c r="AQ25" s="51">
        <f t="shared" si="6"/>
        <v>0</v>
      </c>
      <c r="AR25" s="51">
        <f t="shared" si="7"/>
        <v>0</v>
      </c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3"/>
      <c r="BE25" s="65" t="b">
        <f>IF(B25=0,TRUE,IFERROR(MATCH($B25&amp;", "&amp;$C25&amp;", "&amp;$D25,'1.9 APM lookups'!$K$2:$K$107,0)&gt;0,FALSE))</f>
        <v>1</v>
      </c>
      <c r="BF25" s="66" t="str">
        <f t="shared" si="8"/>
        <v xml:space="preserve">, , </v>
      </c>
    </row>
    <row r="26" spans="1:58">
      <c r="A26" s="69"/>
      <c r="B26" s="41"/>
      <c r="C26" s="41"/>
      <c r="D26" s="41"/>
      <c r="E26" s="42"/>
      <c r="F26" s="42"/>
      <c r="G26" s="41"/>
      <c r="H26" s="120"/>
      <c r="I26" s="41"/>
      <c r="J26" s="41"/>
      <c r="K26" s="93" t="str">
        <f>_xlfn.IFNA(INDEX('1.9 APM lookups'!$B$9:$B$13,MATCH($J26,'1.9 APM lookups'!$A$9:$A$13,0),1),"")</f>
        <v/>
      </c>
      <c r="L26" s="61"/>
      <c r="M26" s="64">
        <f t="shared" si="1"/>
        <v>0</v>
      </c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50">
        <f t="shared" si="2"/>
        <v>0</v>
      </c>
      <c r="Z26" s="48"/>
      <c r="AA26" s="51">
        <f t="shared" si="3"/>
        <v>0</v>
      </c>
      <c r="AB26" s="51">
        <f t="shared" si="4"/>
        <v>0</v>
      </c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123"/>
      <c r="AO26" s="50">
        <f t="shared" si="5"/>
        <v>0</v>
      </c>
      <c r="AP26" s="48"/>
      <c r="AQ26" s="51">
        <f t="shared" si="6"/>
        <v>0</v>
      </c>
      <c r="AR26" s="51">
        <f t="shared" si="7"/>
        <v>0</v>
      </c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3"/>
      <c r="BE26" s="65" t="b">
        <f>IF(B26=0,TRUE,IFERROR(MATCH($B26&amp;", "&amp;$C26&amp;", "&amp;$D26,'1.9 APM lookups'!$K$2:$K$107,0)&gt;0,FALSE))</f>
        <v>1</v>
      </c>
      <c r="BF26" s="66" t="str">
        <f t="shared" si="8"/>
        <v xml:space="preserve">, , </v>
      </c>
    </row>
    <row r="27" spans="1:58">
      <c r="A27" s="69"/>
      <c r="B27" s="41"/>
      <c r="C27" s="41"/>
      <c r="D27" s="41"/>
      <c r="E27" s="42"/>
      <c r="F27" s="42"/>
      <c r="G27" s="41"/>
      <c r="H27" s="120"/>
      <c r="I27" s="41"/>
      <c r="J27" s="41"/>
      <c r="K27" s="93" t="str">
        <f>_xlfn.IFNA(INDEX('1.9 APM lookups'!$B$9:$B$13,MATCH($J27,'1.9 APM lookups'!$A$9:$A$13,0),1),"")</f>
        <v/>
      </c>
      <c r="L27" s="61"/>
      <c r="M27" s="64">
        <f t="shared" si="1"/>
        <v>0</v>
      </c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50">
        <f t="shared" si="2"/>
        <v>0</v>
      </c>
      <c r="Z27" s="48"/>
      <c r="AA27" s="51">
        <f t="shared" si="3"/>
        <v>0</v>
      </c>
      <c r="AB27" s="51">
        <f t="shared" si="4"/>
        <v>0</v>
      </c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123"/>
      <c r="AO27" s="50">
        <f t="shared" si="5"/>
        <v>0</v>
      </c>
      <c r="AP27" s="48"/>
      <c r="AQ27" s="51">
        <f t="shared" si="6"/>
        <v>0</v>
      </c>
      <c r="AR27" s="51">
        <f t="shared" si="7"/>
        <v>0</v>
      </c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3"/>
      <c r="BE27" s="65" t="b">
        <f>IF(B27=0,TRUE,IFERROR(MATCH($B27&amp;", "&amp;$C27&amp;", "&amp;$D27,'1.9 APM lookups'!$K$2:$K$107,0)&gt;0,FALSE))</f>
        <v>1</v>
      </c>
      <c r="BF27" s="66" t="str">
        <f t="shared" si="8"/>
        <v xml:space="preserve">, , </v>
      </c>
    </row>
    <row r="28" spans="1:58">
      <c r="A28" s="69"/>
      <c r="B28" s="41"/>
      <c r="C28" s="41"/>
      <c r="D28" s="41"/>
      <c r="E28" s="42"/>
      <c r="F28" s="42"/>
      <c r="G28" s="41"/>
      <c r="H28" s="120"/>
      <c r="I28" s="41"/>
      <c r="J28" s="41"/>
      <c r="K28" s="93" t="str">
        <f>_xlfn.IFNA(INDEX('1.9 APM lookups'!$B$9:$B$13,MATCH($J28,'1.9 APM lookups'!$A$9:$A$13,0),1),"")</f>
        <v/>
      </c>
      <c r="L28" s="61"/>
      <c r="M28" s="64">
        <f t="shared" si="1"/>
        <v>0</v>
      </c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50">
        <f t="shared" si="2"/>
        <v>0</v>
      </c>
      <c r="Z28" s="48"/>
      <c r="AA28" s="51">
        <f t="shared" si="3"/>
        <v>0</v>
      </c>
      <c r="AB28" s="51">
        <f t="shared" si="4"/>
        <v>0</v>
      </c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123"/>
      <c r="AO28" s="50">
        <f t="shared" si="5"/>
        <v>0</v>
      </c>
      <c r="AP28" s="48"/>
      <c r="AQ28" s="51">
        <f t="shared" si="6"/>
        <v>0</v>
      </c>
      <c r="AR28" s="51">
        <f t="shared" si="7"/>
        <v>0</v>
      </c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3"/>
      <c r="BE28" s="65" t="b">
        <f>IF(B28=0,TRUE,IFERROR(MATCH($B28&amp;", "&amp;$C28&amp;", "&amp;$D28,'1.9 APM lookups'!$K$2:$K$107,0)&gt;0,FALSE))</f>
        <v>1</v>
      </c>
      <c r="BF28" s="66" t="str">
        <f t="shared" si="8"/>
        <v xml:space="preserve">, , </v>
      </c>
    </row>
    <row r="29" spans="1:58">
      <c r="A29" s="69"/>
      <c r="B29" s="41"/>
      <c r="C29" s="41"/>
      <c r="D29" s="41"/>
      <c r="E29" s="42"/>
      <c r="F29" s="42"/>
      <c r="G29" s="41"/>
      <c r="H29" s="120"/>
      <c r="I29" s="41"/>
      <c r="J29" s="41"/>
      <c r="K29" s="93" t="str">
        <f>_xlfn.IFNA(INDEX('1.9 APM lookups'!$B$9:$B$13,MATCH($J29,'1.9 APM lookups'!$A$9:$A$13,0),1),"")</f>
        <v/>
      </c>
      <c r="L29" s="61"/>
      <c r="M29" s="64">
        <f t="shared" si="1"/>
        <v>0</v>
      </c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50">
        <f t="shared" si="2"/>
        <v>0</v>
      </c>
      <c r="Z29" s="48"/>
      <c r="AA29" s="51">
        <f t="shared" si="3"/>
        <v>0</v>
      </c>
      <c r="AB29" s="51">
        <f t="shared" si="4"/>
        <v>0</v>
      </c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123"/>
      <c r="AO29" s="50">
        <f t="shared" si="5"/>
        <v>0</v>
      </c>
      <c r="AP29" s="48"/>
      <c r="AQ29" s="51">
        <f t="shared" si="6"/>
        <v>0</v>
      </c>
      <c r="AR29" s="51">
        <f t="shared" si="7"/>
        <v>0</v>
      </c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3"/>
      <c r="BE29" s="65" t="b">
        <f>IF(B29=0,TRUE,IFERROR(MATCH($B29&amp;", "&amp;$C29&amp;", "&amp;$D29,'1.9 APM lookups'!$K$2:$K$107,0)&gt;0,FALSE))</f>
        <v>1</v>
      </c>
      <c r="BF29" s="66" t="str">
        <f t="shared" si="8"/>
        <v xml:space="preserve">, , </v>
      </c>
    </row>
    <row r="30" spans="1:58">
      <c r="A30" s="69"/>
      <c r="B30" s="41"/>
      <c r="C30" s="41"/>
      <c r="D30" s="41"/>
      <c r="E30" s="42"/>
      <c r="F30" s="42"/>
      <c r="G30" s="41"/>
      <c r="H30" s="120"/>
      <c r="I30" s="41"/>
      <c r="J30" s="41"/>
      <c r="K30" s="93" t="str">
        <f>_xlfn.IFNA(INDEX('1.9 APM lookups'!$B$9:$B$13,MATCH($J30,'1.9 APM lookups'!$A$9:$A$13,0),1),"")</f>
        <v/>
      </c>
      <c r="L30" s="61"/>
      <c r="M30" s="64">
        <f t="shared" si="1"/>
        <v>0</v>
      </c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50">
        <f t="shared" si="2"/>
        <v>0</v>
      </c>
      <c r="Z30" s="48"/>
      <c r="AA30" s="51">
        <f t="shared" si="3"/>
        <v>0</v>
      </c>
      <c r="AB30" s="51">
        <f t="shared" si="4"/>
        <v>0</v>
      </c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123"/>
      <c r="AO30" s="50">
        <f t="shared" si="5"/>
        <v>0</v>
      </c>
      <c r="AP30" s="48"/>
      <c r="AQ30" s="51">
        <f t="shared" si="6"/>
        <v>0</v>
      </c>
      <c r="AR30" s="51">
        <f t="shared" si="7"/>
        <v>0</v>
      </c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3"/>
      <c r="BE30" s="65" t="b">
        <f>IF(B30=0,TRUE,IFERROR(MATCH($B30&amp;", "&amp;$C30&amp;", "&amp;$D30,'1.9 APM lookups'!$K$2:$K$107,0)&gt;0,FALSE))</f>
        <v>1</v>
      </c>
      <c r="BF30" s="66" t="str">
        <f t="shared" si="8"/>
        <v xml:space="preserve">, , </v>
      </c>
    </row>
    <row r="31" spans="1:58">
      <c r="A31" s="69"/>
      <c r="B31" s="41"/>
      <c r="C31" s="41"/>
      <c r="D31" s="41"/>
      <c r="E31" s="42"/>
      <c r="F31" s="42"/>
      <c r="G31" s="41"/>
      <c r="H31" s="120"/>
      <c r="I31" s="41"/>
      <c r="J31" s="41"/>
      <c r="K31" s="93" t="str">
        <f>_xlfn.IFNA(INDEX('1.9 APM lookups'!$B$9:$B$13,MATCH($J31,'1.9 APM lookups'!$A$9:$A$13,0),1),"")</f>
        <v/>
      </c>
      <c r="L31" s="61"/>
      <c r="M31" s="64">
        <f t="shared" si="1"/>
        <v>0</v>
      </c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50">
        <f t="shared" si="2"/>
        <v>0</v>
      </c>
      <c r="Z31" s="48"/>
      <c r="AA31" s="51">
        <f t="shared" si="3"/>
        <v>0</v>
      </c>
      <c r="AB31" s="51">
        <f t="shared" si="4"/>
        <v>0</v>
      </c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123"/>
      <c r="AO31" s="50">
        <f t="shared" si="5"/>
        <v>0</v>
      </c>
      <c r="AP31" s="48"/>
      <c r="AQ31" s="51">
        <f t="shared" si="6"/>
        <v>0</v>
      </c>
      <c r="AR31" s="51">
        <f t="shared" si="7"/>
        <v>0</v>
      </c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3"/>
      <c r="BE31" s="65" t="b">
        <f>IF(B31=0,TRUE,IFERROR(MATCH($B31&amp;", "&amp;$C31&amp;", "&amp;$D31,'1.9 APM lookups'!$K$2:$K$107,0)&gt;0,FALSE))</f>
        <v>1</v>
      </c>
      <c r="BF31" s="66" t="str">
        <f t="shared" si="8"/>
        <v xml:space="preserve">, , </v>
      </c>
    </row>
    <row r="32" spans="1:58">
      <c r="A32" s="69"/>
      <c r="B32" s="41"/>
      <c r="C32" s="41"/>
      <c r="D32" s="41"/>
      <c r="E32" s="42"/>
      <c r="F32" s="42"/>
      <c r="G32" s="41"/>
      <c r="H32" s="120"/>
      <c r="I32" s="41"/>
      <c r="J32" s="41"/>
      <c r="K32" s="93" t="str">
        <f>_xlfn.IFNA(INDEX('1.9 APM lookups'!$B$9:$B$13,MATCH($J32,'1.9 APM lookups'!$A$9:$A$13,0),1),"")</f>
        <v/>
      </c>
      <c r="L32" s="61"/>
      <c r="M32" s="64">
        <f t="shared" si="1"/>
        <v>0</v>
      </c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50">
        <f t="shared" si="2"/>
        <v>0</v>
      </c>
      <c r="Z32" s="48"/>
      <c r="AA32" s="51">
        <f t="shared" si="3"/>
        <v>0</v>
      </c>
      <c r="AB32" s="51">
        <f t="shared" si="4"/>
        <v>0</v>
      </c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123"/>
      <c r="AO32" s="50">
        <f t="shared" si="5"/>
        <v>0</v>
      </c>
      <c r="AP32" s="48"/>
      <c r="AQ32" s="51">
        <f t="shared" si="6"/>
        <v>0</v>
      </c>
      <c r="AR32" s="51">
        <f t="shared" si="7"/>
        <v>0</v>
      </c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3"/>
      <c r="BE32" s="65" t="b">
        <f>IF(B32=0,TRUE,IFERROR(MATCH($B32&amp;", "&amp;$C32&amp;", "&amp;$D32,'1.9 APM lookups'!$K$2:$K$107,0)&gt;0,FALSE))</f>
        <v>1</v>
      </c>
      <c r="BF32" s="66" t="str">
        <f t="shared" si="8"/>
        <v xml:space="preserve">, , </v>
      </c>
    </row>
    <row r="33" spans="1:58">
      <c r="A33" s="69"/>
      <c r="B33" s="41"/>
      <c r="C33" s="41"/>
      <c r="D33" s="41"/>
      <c r="E33" s="42"/>
      <c r="F33" s="42"/>
      <c r="G33" s="41"/>
      <c r="H33" s="120"/>
      <c r="I33" s="41"/>
      <c r="J33" s="41"/>
      <c r="K33" s="93" t="str">
        <f>_xlfn.IFNA(INDEX('1.9 APM lookups'!$B$9:$B$13,MATCH($J33,'1.9 APM lookups'!$A$9:$A$13,0),1),"")</f>
        <v/>
      </c>
      <c r="L33" s="61"/>
      <c r="M33" s="64">
        <f t="shared" si="1"/>
        <v>0</v>
      </c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50">
        <f t="shared" si="2"/>
        <v>0</v>
      </c>
      <c r="Z33" s="48"/>
      <c r="AA33" s="51">
        <f t="shared" si="3"/>
        <v>0</v>
      </c>
      <c r="AB33" s="51">
        <f t="shared" si="4"/>
        <v>0</v>
      </c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123"/>
      <c r="AO33" s="50">
        <f t="shared" si="5"/>
        <v>0</v>
      </c>
      <c r="AP33" s="48"/>
      <c r="AQ33" s="51">
        <f t="shared" si="6"/>
        <v>0</v>
      </c>
      <c r="AR33" s="51">
        <f t="shared" si="7"/>
        <v>0</v>
      </c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3"/>
      <c r="BE33" s="65" t="b">
        <f>IF(B33=0,TRUE,IFERROR(MATCH($B33&amp;", "&amp;$C33&amp;", "&amp;$D33,'1.9 APM lookups'!$K$2:$K$107,0)&gt;0,FALSE))</f>
        <v>1</v>
      </c>
      <c r="BF33" s="66" t="str">
        <f t="shared" si="8"/>
        <v xml:space="preserve">, , </v>
      </c>
    </row>
    <row r="34" spans="1:58">
      <c r="A34" s="69"/>
      <c r="B34" s="41"/>
      <c r="C34" s="41"/>
      <c r="D34" s="41"/>
      <c r="E34" s="42"/>
      <c r="F34" s="42"/>
      <c r="G34" s="41"/>
      <c r="H34" s="120"/>
      <c r="I34" s="41"/>
      <c r="J34" s="41"/>
      <c r="K34" s="93" t="str">
        <f>_xlfn.IFNA(INDEX('1.9 APM lookups'!$B$9:$B$13,MATCH($J34,'1.9 APM lookups'!$A$9:$A$13,0),1),"")</f>
        <v/>
      </c>
      <c r="L34" s="61"/>
      <c r="M34" s="64">
        <f t="shared" si="1"/>
        <v>0</v>
      </c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50">
        <f t="shared" si="2"/>
        <v>0</v>
      </c>
      <c r="Z34" s="48"/>
      <c r="AA34" s="51">
        <f t="shared" si="3"/>
        <v>0</v>
      </c>
      <c r="AB34" s="51">
        <f t="shared" si="4"/>
        <v>0</v>
      </c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123"/>
      <c r="AO34" s="50">
        <f t="shared" si="5"/>
        <v>0</v>
      </c>
      <c r="AP34" s="48"/>
      <c r="AQ34" s="51">
        <f t="shared" si="6"/>
        <v>0</v>
      </c>
      <c r="AR34" s="51">
        <f t="shared" si="7"/>
        <v>0</v>
      </c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3"/>
      <c r="BE34" s="65" t="b">
        <f>IF(B34=0,TRUE,IFERROR(MATCH($B34&amp;", "&amp;$C34&amp;", "&amp;$D34,'1.9 APM lookups'!$K$2:$K$107,0)&gt;0,FALSE))</f>
        <v>1</v>
      </c>
      <c r="BF34" s="66" t="str">
        <f t="shared" si="8"/>
        <v xml:space="preserve">, , </v>
      </c>
    </row>
    <row r="35" spans="1:58">
      <c r="A35" s="69"/>
      <c r="B35" s="41"/>
      <c r="C35" s="41"/>
      <c r="D35" s="41"/>
      <c r="E35" s="42"/>
      <c r="F35" s="42"/>
      <c r="G35" s="41"/>
      <c r="H35" s="120"/>
      <c r="I35" s="41"/>
      <c r="J35" s="41"/>
      <c r="K35" s="93" t="str">
        <f>_xlfn.IFNA(INDEX('1.9 APM lookups'!$B$9:$B$13,MATCH($J35,'1.9 APM lookups'!$A$9:$A$13,0),1),"")</f>
        <v/>
      </c>
      <c r="L35" s="61"/>
      <c r="M35" s="64">
        <f t="shared" si="1"/>
        <v>0</v>
      </c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50">
        <f t="shared" si="2"/>
        <v>0</v>
      </c>
      <c r="Z35" s="48"/>
      <c r="AA35" s="51">
        <f t="shared" si="3"/>
        <v>0</v>
      </c>
      <c r="AB35" s="51">
        <f t="shared" si="4"/>
        <v>0</v>
      </c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123"/>
      <c r="AO35" s="50">
        <f t="shared" si="5"/>
        <v>0</v>
      </c>
      <c r="AP35" s="48"/>
      <c r="AQ35" s="51">
        <f t="shared" si="6"/>
        <v>0</v>
      </c>
      <c r="AR35" s="51">
        <f t="shared" si="7"/>
        <v>0</v>
      </c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3"/>
      <c r="BE35" s="65" t="b">
        <f>IF(B35=0,TRUE,IFERROR(MATCH($B35&amp;", "&amp;$C35&amp;", "&amp;$D35,'1.9 APM lookups'!$K$2:$K$107,0)&gt;0,FALSE))</f>
        <v>1</v>
      </c>
      <c r="BF35" s="66" t="str">
        <f t="shared" si="8"/>
        <v xml:space="preserve">, , </v>
      </c>
    </row>
    <row r="36" spans="1:58">
      <c r="A36" s="69"/>
      <c r="B36" s="41"/>
      <c r="C36" s="41"/>
      <c r="D36" s="41"/>
      <c r="E36" s="42"/>
      <c r="F36" s="42"/>
      <c r="G36" s="41"/>
      <c r="H36" s="120"/>
      <c r="I36" s="41"/>
      <c r="J36" s="41"/>
      <c r="K36" s="93" t="str">
        <f>_xlfn.IFNA(INDEX('1.9 APM lookups'!$B$9:$B$13,MATCH($J36,'1.9 APM lookups'!$A$9:$A$13,0),1),"")</f>
        <v/>
      </c>
      <c r="L36" s="61"/>
      <c r="M36" s="64">
        <f t="shared" si="1"/>
        <v>0</v>
      </c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50">
        <f t="shared" si="2"/>
        <v>0</v>
      </c>
      <c r="Z36" s="48"/>
      <c r="AA36" s="51">
        <f t="shared" si="3"/>
        <v>0</v>
      </c>
      <c r="AB36" s="51">
        <f t="shared" si="4"/>
        <v>0</v>
      </c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123"/>
      <c r="AO36" s="50">
        <f t="shared" si="5"/>
        <v>0</v>
      </c>
      <c r="AP36" s="48"/>
      <c r="AQ36" s="51">
        <f t="shared" si="6"/>
        <v>0</v>
      </c>
      <c r="AR36" s="51">
        <f t="shared" si="7"/>
        <v>0</v>
      </c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3"/>
      <c r="BE36" s="65" t="b">
        <f>IF(B36=0,TRUE,IFERROR(MATCH($B36&amp;", "&amp;$C36&amp;", "&amp;$D36,'1.9 APM lookups'!$K$2:$K$107,0)&gt;0,FALSE))</f>
        <v>1</v>
      </c>
      <c r="BF36" s="66" t="str">
        <f t="shared" si="8"/>
        <v xml:space="preserve">, , </v>
      </c>
    </row>
    <row r="37" spans="1:58">
      <c r="A37" s="69"/>
      <c r="B37" s="41"/>
      <c r="C37" s="41"/>
      <c r="D37" s="41"/>
      <c r="E37" s="42"/>
      <c r="F37" s="42"/>
      <c r="G37" s="41"/>
      <c r="H37" s="120"/>
      <c r="I37" s="41"/>
      <c r="J37" s="41"/>
      <c r="K37" s="93" t="str">
        <f>_xlfn.IFNA(INDEX('1.9 APM lookups'!$B$9:$B$13,MATCH($J37,'1.9 APM lookups'!$A$9:$A$13,0),1),"")</f>
        <v/>
      </c>
      <c r="L37" s="61"/>
      <c r="M37" s="64">
        <f t="shared" si="1"/>
        <v>0</v>
      </c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50">
        <f t="shared" si="2"/>
        <v>0</v>
      </c>
      <c r="Z37" s="48"/>
      <c r="AA37" s="51">
        <f t="shared" si="3"/>
        <v>0</v>
      </c>
      <c r="AB37" s="51">
        <f t="shared" si="4"/>
        <v>0</v>
      </c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123"/>
      <c r="AO37" s="50">
        <f t="shared" si="5"/>
        <v>0</v>
      </c>
      <c r="AP37" s="48"/>
      <c r="AQ37" s="51">
        <f t="shared" si="6"/>
        <v>0</v>
      </c>
      <c r="AR37" s="51">
        <f t="shared" si="7"/>
        <v>0</v>
      </c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3"/>
      <c r="BE37" s="65" t="b">
        <f>IF(B37=0,TRUE,IFERROR(MATCH($B37&amp;", "&amp;$C37&amp;", "&amp;$D37,'1.9 APM lookups'!$K$2:$K$107,0)&gt;0,FALSE))</f>
        <v>1</v>
      </c>
      <c r="BF37" s="66" t="str">
        <f t="shared" si="8"/>
        <v xml:space="preserve">, , </v>
      </c>
    </row>
    <row r="38" spans="1:58">
      <c r="A38" s="69"/>
      <c r="B38" s="41"/>
      <c r="C38" s="41"/>
      <c r="D38" s="41"/>
      <c r="E38" s="42"/>
      <c r="F38" s="42"/>
      <c r="G38" s="41"/>
      <c r="H38" s="120"/>
      <c r="I38" s="41"/>
      <c r="J38" s="41"/>
      <c r="K38" s="93" t="str">
        <f>_xlfn.IFNA(INDEX('1.9 APM lookups'!$B$9:$B$13,MATCH($J38,'1.9 APM lookups'!$A$9:$A$13,0),1),"")</f>
        <v/>
      </c>
      <c r="L38" s="61"/>
      <c r="M38" s="64">
        <f t="shared" si="1"/>
        <v>0</v>
      </c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50">
        <f t="shared" si="2"/>
        <v>0</v>
      </c>
      <c r="Z38" s="48"/>
      <c r="AA38" s="51">
        <f t="shared" si="3"/>
        <v>0</v>
      </c>
      <c r="AB38" s="51">
        <f t="shared" si="4"/>
        <v>0</v>
      </c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123"/>
      <c r="AO38" s="50">
        <f t="shared" si="5"/>
        <v>0</v>
      </c>
      <c r="AP38" s="48"/>
      <c r="AQ38" s="51">
        <f t="shared" si="6"/>
        <v>0</v>
      </c>
      <c r="AR38" s="51">
        <f t="shared" si="7"/>
        <v>0</v>
      </c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3"/>
      <c r="BE38" s="65" t="b">
        <f>IF(B38=0,TRUE,IFERROR(MATCH($B38&amp;", "&amp;$C38&amp;", "&amp;$D38,'1.9 APM lookups'!$K$2:$K$107,0)&gt;0,FALSE))</f>
        <v>1</v>
      </c>
      <c r="BF38" s="66" t="str">
        <f t="shared" si="8"/>
        <v xml:space="preserve">, , </v>
      </c>
    </row>
    <row r="39" spans="1:58">
      <c r="A39" s="69"/>
      <c r="B39" s="41"/>
      <c r="C39" s="41"/>
      <c r="D39" s="41"/>
      <c r="E39" s="42"/>
      <c r="F39" s="42"/>
      <c r="G39" s="41"/>
      <c r="H39" s="120"/>
      <c r="I39" s="41"/>
      <c r="J39" s="41"/>
      <c r="K39" s="93" t="str">
        <f>_xlfn.IFNA(INDEX('1.9 APM lookups'!$B$9:$B$13,MATCH($J39,'1.9 APM lookups'!$A$9:$A$13,0),1),"")</f>
        <v/>
      </c>
      <c r="L39" s="61"/>
      <c r="M39" s="64">
        <f t="shared" si="1"/>
        <v>0</v>
      </c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50">
        <f t="shared" si="2"/>
        <v>0</v>
      </c>
      <c r="Z39" s="48"/>
      <c r="AA39" s="51">
        <f t="shared" si="3"/>
        <v>0</v>
      </c>
      <c r="AB39" s="51">
        <f t="shared" si="4"/>
        <v>0</v>
      </c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123"/>
      <c r="AO39" s="50">
        <f t="shared" si="5"/>
        <v>0</v>
      </c>
      <c r="AP39" s="48"/>
      <c r="AQ39" s="51">
        <f t="shared" si="6"/>
        <v>0</v>
      </c>
      <c r="AR39" s="51">
        <f t="shared" si="7"/>
        <v>0</v>
      </c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3"/>
      <c r="BE39" s="65" t="b">
        <f>IF(B39=0,TRUE,IFERROR(MATCH($B39&amp;", "&amp;$C39&amp;", "&amp;$D39,'1.9 APM lookups'!$K$2:$K$107,0)&gt;0,FALSE))</f>
        <v>1</v>
      </c>
      <c r="BF39" s="66" t="str">
        <f t="shared" si="8"/>
        <v xml:space="preserve">, , </v>
      </c>
    </row>
    <row r="40" spans="1:58">
      <c r="A40" s="69"/>
      <c r="B40" s="41"/>
      <c r="C40" s="41"/>
      <c r="D40" s="41"/>
      <c r="E40" s="42"/>
      <c r="F40" s="42"/>
      <c r="G40" s="41"/>
      <c r="H40" s="120"/>
      <c r="I40" s="41"/>
      <c r="J40" s="41"/>
      <c r="K40" s="93" t="str">
        <f>_xlfn.IFNA(INDEX('1.9 APM lookups'!$B$9:$B$13,MATCH($J40,'1.9 APM lookups'!$A$9:$A$13,0),1),"")</f>
        <v/>
      </c>
      <c r="L40" s="61"/>
      <c r="M40" s="64">
        <f t="shared" si="1"/>
        <v>0</v>
      </c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50">
        <f t="shared" si="2"/>
        <v>0</v>
      </c>
      <c r="Z40" s="48"/>
      <c r="AA40" s="51">
        <f t="shared" si="3"/>
        <v>0</v>
      </c>
      <c r="AB40" s="51">
        <f t="shared" si="4"/>
        <v>0</v>
      </c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123"/>
      <c r="AO40" s="50">
        <f t="shared" si="5"/>
        <v>0</v>
      </c>
      <c r="AP40" s="48"/>
      <c r="AQ40" s="51">
        <f t="shared" si="6"/>
        <v>0</v>
      </c>
      <c r="AR40" s="51">
        <f t="shared" si="7"/>
        <v>0</v>
      </c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3"/>
      <c r="BE40" s="65" t="b">
        <f>IF(B40=0,TRUE,IFERROR(MATCH($B40&amp;", "&amp;$C40&amp;", "&amp;$D40,'1.9 APM lookups'!$K$2:$K$107,0)&gt;0,FALSE))</f>
        <v>1</v>
      </c>
      <c r="BF40" s="66" t="str">
        <f t="shared" si="8"/>
        <v xml:space="preserve">, , </v>
      </c>
    </row>
    <row r="41" spans="1:58">
      <c r="A41" s="69"/>
      <c r="B41" s="41"/>
      <c r="C41" s="41"/>
      <c r="D41" s="41"/>
      <c r="E41" s="42"/>
      <c r="F41" s="42"/>
      <c r="G41" s="41"/>
      <c r="H41" s="120"/>
      <c r="I41" s="41"/>
      <c r="J41" s="41"/>
      <c r="K41" s="93" t="str">
        <f>_xlfn.IFNA(INDEX('1.9 APM lookups'!$B$9:$B$13,MATCH($J41,'1.9 APM lookups'!$A$9:$A$13,0),1),"")</f>
        <v/>
      </c>
      <c r="L41" s="61"/>
      <c r="M41" s="64">
        <f t="shared" si="1"/>
        <v>0</v>
      </c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50">
        <f t="shared" si="2"/>
        <v>0</v>
      </c>
      <c r="Z41" s="48"/>
      <c r="AA41" s="51">
        <f t="shared" si="3"/>
        <v>0</v>
      </c>
      <c r="AB41" s="51">
        <f t="shared" si="4"/>
        <v>0</v>
      </c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123"/>
      <c r="AO41" s="50">
        <f t="shared" si="5"/>
        <v>0</v>
      </c>
      <c r="AP41" s="48"/>
      <c r="AQ41" s="51">
        <f t="shared" si="6"/>
        <v>0</v>
      </c>
      <c r="AR41" s="51">
        <f t="shared" si="7"/>
        <v>0</v>
      </c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3"/>
      <c r="BE41" s="65" t="b">
        <f>IF(B41=0,TRUE,IFERROR(MATCH($B41&amp;", "&amp;$C41&amp;", "&amp;$D41,'1.9 APM lookups'!$K$2:$K$107,0)&gt;0,FALSE))</f>
        <v>1</v>
      </c>
      <c r="BF41" s="66" t="str">
        <f t="shared" si="8"/>
        <v xml:space="preserve">, , </v>
      </c>
    </row>
    <row r="42" spans="1:58">
      <c r="A42" s="69"/>
      <c r="B42" s="41"/>
      <c r="C42" s="41"/>
      <c r="D42" s="41"/>
      <c r="E42" s="42"/>
      <c r="F42" s="42"/>
      <c r="G42" s="41"/>
      <c r="H42" s="120"/>
      <c r="I42" s="41"/>
      <c r="J42" s="41"/>
      <c r="K42" s="93" t="str">
        <f>_xlfn.IFNA(INDEX('1.9 APM lookups'!$B$9:$B$13,MATCH($J42,'1.9 APM lookups'!$A$9:$A$13,0),1),"")</f>
        <v/>
      </c>
      <c r="L42" s="61"/>
      <c r="M42" s="64">
        <f t="shared" si="1"/>
        <v>0</v>
      </c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50">
        <f t="shared" si="2"/>
        <v>0</v>
      </c>
      <c r="Z42" s="48"/>
      <c r="AA42" s="51">
        <f t="shared" si="3"/>
        <v>0</v>
      </c>
      <c r="AB42" s="51">
        <f t="shared" si="4"/>
        <v>0</v>
      </c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123"/>
      <c r="AO42" s="50">
        <f t="shared" si="5"/>
        <v>0</v>
      </c>
      <c r="AP42" s="48"/>
      <c r="AQ42" s="51">
        <f t="shared" si="6"/>
        <v>0</v>
      </c>
      <c r="AR42" s="51">
        <f t="shared" si="7"/>
        <v>0</v>
      </c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3"/>
      <c r="BE42" s="65" t="b">
        <f>IF(B42=0,TRUE,IFERROR(MATCH($B42&amp;", "&amp;$C42&amp;", "&amp;$D42,'1.9 APM lookups'!$K$2:$K$107,0)&gt;0,FALSE))</f>
        <v>1</v>
      </c>
      <c r="BF42" s="66" t="str">
        <f t="shared" si="8"/>
        <v xml:space="preserve">, , </v>
      </c>
    </row>
    <row r="43" spans="1:58">
      <c r="A43" s="69"/>
      <c r="B43" s="41"/>
      <c r="C43" s="41"/>
      <c r="D43" s="41"/>
      <c r="E43" s="42"/>
      <c r="F43" s="42"/>
      <c r="G43" s="41"/>
      <c r="H43" s="120"/>
      <c r="I43" s="41"/>
      <c r="J43" s="41"/>
      <c r="K43" s="93" t="str">
        <f>_xlfn.IFNA(INDEX('1.9 APM lookups'!$B$9:$B$13,MATCH($J43,'1.9 APM lookups'!$A$9:$A$13,0),1),"")</f>
        <v/>
      </c>
      <c r="L43" s="61"/>
      <c r="M43" s="64">
        <f t="shared" si="1"/>
        <v>0</v>
      </c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50">
        <f t="shared" si="2"/>
        <v>0</v>
      </c>
      <c r="Z43" s="48"/>
      <c r="AA43" s="51">
        <f t="shared" si="3"/>
        <v>0</v>
      </c>
      <c r="AB43" s="51">
        <f t="shared" si="4"/>
        <v>0</v>
      </c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123"/>
      <c r="AO43" s="50">
        <f t="shared" si="5"/>
        <v>0</v>
      </c>
      <c r="AP43" s="48"/>
      <c r="AQ43" s="51">
        <f t="shared" si="6"/>
        <v>0</v>
      </c>
      <c r="AR43" s="51">
        <f t="shared" si="7"/>
        <v>0</v>
      </c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3"/>
      <c r="BE43" s="65" t="b">
        <f>IF(B43=0,TRUE,IFERROR(MATCH($B43&amp;", "&amp;$C43&amp;", "&amp;$D43,'1.9 APM lookups'!$K$2:$K$107,0)&gt;0,FALSE))</f>
        <v>1</v>
      </c>
      <c r="BF43" s="66" t="str">
        <f t="shared" si="8"/>
        <v xml:space="preserve">, , </v>
      </c>
    </row>
    <row r="44" spans="1:58">
      <c r="A44" s="69"/>
      <c r="B44" s="41"/>
      <c r="C44" s="41"/>
      <c r="D44" s="41"/>
      <c r="E44" s="42"/>
      <c r="F44" s="42"/>
      <c r="G44" s="41"/>
      <c r="H44" s="120"/>
      <c r="I44" s="41"/>
      <c r="J44" s="41"/>
      <c r="K44" s="93" t="str">
        <f>_xlfn.IFNA(INDEX('1.9 APM lookups'!$B$9:$B$13,MATCH($J44,'1.9 APM lookups'!$A$9:$A$13,0),1),"")</f>
        <v/>
      </c>
      <c r="L44" s="61"/>
      <c r="M44" s="64">
        <f t="shared" si="1"/>
        <v>0</v>
      </c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50">
        <f t="shared" si="2"/>
        <v>0</v>
      </c>
      <c r="Z44" s="48"/>
      <c r="AA44" s="51">
        <f t="shared" si="3"/>
        <v>0</v>
      </c>
      <c r="AB44" s="51">
        <f t="shared" si="4"/>
        <v>0</v>
      </c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123"/>
      <c r="AO44" s="50">
        <f t="shared" si="5"/>
        <v>0</v>
      </c>
      <c r="AP44" s="48"/>
      <c r="AQ44" s="51">
        <f t="shared" si="6"/>
        <v>0</v>
      </c>
      <c r="AR44" s="51">
        <f t="shared" si="7"/>
        <v>0</v>
      </c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3"/>
      <c r="BE44" s="65" t="b">
        <f>IF(B44=0,TRUE,IFERROR(MATCH($B44&amp;", "&amp;$C44&amp;", "&amp;$D44,'1.9 APM lookups'!$K$2:$K$107,0)&gt;0,FALSE))</f>
        <v>1</v>
      </c>
      <c r="BF44" s="66" t="str">
        <f t="shared" si="8"/>
        <v xml:space="preserve">, , </v>
      </c>
    </row>
    <row r="45" spans="1:58">
      <c r="A45" s="69"/>
      <c r="B45" s="41"/>
      <c r="C45" s="41"/>
      <c r="D45" s="41"/>
      <c r="E45" s="42"/>
      <c r="F45" s="42"/>
      <c r="G45" s="41"/>
      <c r="H45" s="120"/>
      <c r="I45" s="41"/>
      <c r="J45" s="41"/>
      <c r="K45" s="93" t="str">
        <f>_xlfn.IFNA(INDEX('1.9 APM lookups'!$B$9:$B$13,MATCH($J45,'1.9 APM lookups'!$A$9:$A$13,0),1),"")</f>
        <v/>
      </c>
      <c r="L45" s="61"/>
      <c r="M45" s="64">
        <f t="shared" si="1"/>
        <v>0</v>
      </c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50">
        <f t="shared" si="2"/>
        <v>0</v>
      </c>
      <c r="Z45" s="48"/>
      <c r="AA45" s="51">
        <f t="shared" si="3"/>
        <v>0</v>
      </c>
      <c r="AB45" s="51">
        <f t="shared" si="4"/>
        <v>0</v>
      </c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123"/>
      <c r="AO45" s="50">
        <f t="shared" si="5"/>
        <v>0</v>
      </c>
      <c r="AP45" s="48"/>
      <c r="AQ45" s="51">
        <f t="shared" si="6"/>
        <v>0</v>
      </c>
      <c r="AR45" s="51">
        <f t="shared" si="7"/>
        <v>0</v>
      </c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3"/>
      <c r="BE45" s="65" t="b">
        <f>IF(B45=0,TRUE,IFERROR(MATCH($B45&amp;", "&amp;$C45&amp;", "&amp;$D45,'1.9 APM lookups'!$K$2:$K$107,0)&gt;0,FALSE))</f>
        <v>1</v>
      </c>
      <c r="BF45" s="66" t="str">
        <f t="shared" si="8"/>
        <v xml:space="preserve">, , </v>
      </c>
    </row>
    <row r="46" spans="1:58">
      <c r="A46" s="69"/>
      <c r="B46" s="41"/>
      <c r="C46" s="41"/>
      <c r="D46" s="41"/>
      <c r="E46" s="42"/>
      <c r="F46" s="42"/>
      <c r="G46" s="41"/>
      <c r="H46" s="120"/>
      <c r="I46" s="41"/>
      <c r="J46" s="41"/>
      <c r="K46" s="93" t="str">
        <f>_xlfn.IFNA(INDEX('1.9 APM lookups'!$B$9:$B$13,MATCH($J46,'1.9 APM lookups'!$A$9:$A$13,0),1),"")</f>
        <v/>
      </c>
      <c r="L46" s="61"/>
      <c r="M46" s="64">
        <f t="shared" si="1"/>
        <v>0</v>
      </c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50">
        <f t="shared" si="2"/>
        <v>0</v>
      </c>
      <c r="Z46" s="48"/>
      <c r="AA46" s="51">
        <f t="shared" si="3"/>
        <v>0</v>
      </c>
      <c r="AB46" s="51">
        <f t="shared" si="4"/>
        <v>0</v>
      </c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123"/>
      <c r="AO46" s="50">
        <f t="shared" si="5"/>
        <v>0</v>
      </c>
      <c r="AP46" s="48"/>
      <c r="AQ46" s="51">
        <f t="shared" si="6"/>
        <v>0</v>
      </c>
      <c r="AR46" s="51">
        <f t="shared" si="7"/>
        <v>0</v>
      </c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3"/>
      <c r="BE46" s="65" t="b">
        <f>IF(B46=0,TRUE,IFERROR(MATCH($B46&amp;", "&amp;$C46&amp;", "&amp;$D46,'1.9 APM lookups'!$K$2:$K$107,0)&gt;0,FALSE))</f>
        <v>1</v>
      </c>
      <c r="BF46" s="66" t="str">
        <f t="shared" si="8"/>
        <v xml:space="preserve">, , </v>
      </c>
    </row>
    <row r="47" spans="1:58">
      <c r="A47" s="69"/>
      <c r="B47" s="41"/>
      <c r="C47" s="41"/>
      <c r="D47" s="41"/>
      <c r="E47" s="42"/>
      <c r="F47" s="42"/>
      <c r="G47" s="41"/>
      <c r="H47" s="120"/>
      <c r="I47" s="41"/>
      <c r="J47" s="41"/>
      <c r="K47" s="93" t="str">
        <f>_xlfn.IFNA(INDEX('1.9 APM lookups'!$B$9:$B$13,MATCH($J47,'1.9 APM lookups'!$A$9:$A$13,0),1),"")</f>
        <v/>
      </c>
      <c r="L47" s="61"/>
      <c r="M47" s="64">
        <f t="shared" si="1"/>
        <v>0</v>
      </c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50">
        <f t="shared" si="2"/>
        <v>0</v>
      </c>
      <c r="Z47" s="48"/>
      <c r="AA47" s="51">
        <f t="shared" si="3"/>
        <v>0</v>
      </c>
      <c r="AB47" s="51">
        <f t="shared" si="4"/>
        <v>0</v>
      </c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123"/>
      <c r="AO47" s="50">
        <f t="shared" si="5"/>
        <v>0</v>
      </c>
      <c r="AP47" s="48"/>
      <c r="AQ47" s="51">
        <f t="shared" si="6"/>
        <v>0</v>
      </c>
      <c r="AR47" s="51">
        <f t="shared" si="7"/>
        <v>0</v>
      </c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3"/>
      <c r="BE47" s="65" t="b">
        <f>IF(B47=0,TRUE,IFERROR(MATCH($B47&amp;", "&amp;$C47&amp;", "&amp;$D47,'1.9 APM lookups'!$K$2:$K$107,0)&gt;0,FALSE))</f>
        <v>1</v>
      </c>
      <c r="BF47" s="66" t="str">
        <f t="shared" si="8"/>
        <v xml:space="preserve">, , </v>
      </c>
    </row>
    <row r="48" spans="1:58">
      <c r="A48" s="69"/>
      <c r="B48" s="41"/>
      <c r="C48" s="41"/>
      <c r="D48" s="41"/>
      <c r="E48" s="42"/>
      <c r="F48" s="42"/>
      <c r="G48" s="41"/>
      <c r="H48" s="120"/>
      <c r="I48" s="41"/>
      <c r="J48" s="41"/>
      <c r="K48" s="93" t="str">
        <f>_xlfn.IFNA(INDEX('1.9 APM lookups'!$B$9:$B$13,MATCH($J48,'1.9 APM lookups'!$A$9:$A$13,0),1),"")</f>
        <v/>
      </c>
      <c r="L48" s="61"/>
      <c r="M48" s="64">
        <f t="shared" si="1"/>
        <v>0</v>
      </c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50">
        <f t="shared" si="2"/>
        <v>0</v>
      </c>
      <c r="Z48" s="48"/>
      <c r="AA48" s="51">
        <f t="shared" si="3"/>
        <v>0</v>
      </c>
      <c r="AB48" s="51">
        <f t="shared" si="4"/>
        <v>0</v>
      </c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123"/>
      <c r="AO48" s="50">
        <f t="shared" si="5"/>
        <v>0</v>
      </c>
      <c r="AP48" s="48"/>
      <c r="AQ48" s="51">
        <f t="shared" si="6"/>
        <v>0</v>
      </c>
      <c r="AR48" s="51">
        <f t="shared" si="7"/>
        <v>0</v>
      </c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3"/>
      <c r="BE48" s="65" t="b">
        <f>IF(B48=0,TRUE,IFERROR(MATCH($B48&amp;", "&amp;$C48&amp;", "&amp;$D48,'1.9 APM lookups'!$K$2:$K$107,0)&gt;0,FALSE))</f>
        <v>1</v>
      </c>
      <c r="BF48" s="66" t="str">
        <f t="shared" si="8"/>
        <v xml:space="preserve">, , </v>
      </c>
    </row>
    <row r="49" spans="1:58">
      <c r="A49" s="69"/>
      <c r="B49" s="41"/>
      <c r="C49" s="41"/>
      <c r="D49" s="41"/>
      <c r="E49" s="42"/>
      <c r="F49" s="42"/>
      <c r="G49" s="41"/>
      <c r="H49" s="120"/>
      <c r="I49" s="41"/>
      <c r="J49" s="41"/>
      <c r="K49" s="93" t="str">
        <f>_xlfn.IFNA(INDEX('1.9 APM lookups'!$B$9:$B$13,MATCH($J49,'1.9 APM lookups'!$A$9:$A$13,0),1),"")</f>
        <v/>
      </c>
      <c r="L49" s="61"/>
      <c r="M49" s="64">
        <f t="shared" si="1"/>
        <v>0</v>
      </c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50">
        <f t="shared" si="2"/>
        <v>0</v>
      </c>
      <c r="Z49" s="48"/>
      <c r="AA49" s="51">
        <f t="shared" si="3"/>
        <v>0</v>
      </c>
      <c r="AB49" s="51">
        <f t="shared" si="4"/>
        <v>0</v>
      </c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123"/>
      <c r="AO49" s="50">
        <f t="shared" si="5"/>
        <v>0</v>
      </c>
      <c r="AP49" s="48"/>
      <c r="AQ49" s="51">
        <f t="shared" si="6"/>
        <v>0</v>
      </c>
      <c r="AR49" s="51">
        <f t="shared" si="7"/>
        <v>0</v>
      </c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3"/>
      <c r="BE49" s="65" t="b">
        <f>IF(B49=0,TRUE,IFERROR(MATCH($B49&amp;", "&amp;$C49&amp;", "&amp;$D49,'1.9 APM lookups'!$K$2:$K$107,0)&gt;0,FALSE))</f>
        <v>1</v>
      </c>
      <c r="BF49" s="66" t="str">
        <f t="shared" si="8"/>
        <v xml:space="preserve">, , </v>
      </c>
    </row>
    <row r="50" spans="1:58">
      <c r="A50" s="69"/>
      <c r="B50" s="41"/>
      <c r="C50" s="41"/>
      <c r="D50" s="41"/>
      <c r="E50" s="42"/>
      <c r="F50" s="42"/>
      <c r="G50" s="41"/>
      <c r="H50" s="120"/>
      <c r="I50" s="41"/>
      <c r="J50" s="41"/>
      <c r="K50" s="93" t="str">
        <f>_xlfn.IFNA(INDEX('1.9 APM lookups'!$B$9:$B$13,MATCH($J50,'1.9 APM lookups'!$A$9:$A$13,0),1),"")</f>
        <v/>
      </c>
      <c r="L50" s="61"/>
      <c r="M50" s="64">
        <f t="shared" si="1"/>
        <v>0</v>
      </c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50">
        <f t="shared" si="2"/>
        <v>0</v>
      </c>
      <c r="Z50" s="48"/>
      <c r="AA50" s="51">
        <f t="shared" si="3"/>
        <v>0</v>
      </c>
      <c r="AB50" s="51">
        <f t="shared" si="4"/>
        <v>0</v>
      </c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123"/>
      <c r="AO50" s="50">
        <f t="shared" si="5"/>
        <v>0</v>
      </c>
      <c r="AP50" s="48"/>
      <c r="AQ50" s="51">
        <f t="shared" si="6"/>
        <v>0</v>
      </c>
      <c r="AR50" s="51">
        <f t="shared" si="7"/>
        <v>0</v>
      </c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3"/>
      <c r="BE50" s="65" t="b">
        <f>IF(B50=0,TRUE,IFERROR(MATCH($B50&amp;", "&amp;$C50&amp;", "&amp;$D50,'1.9 APM lookups'!$K$2:$K$107,0)&gt;0,FALSE))</f>
        <v>1</v>
      </c>
      <c r="BF50" s="66" t="str">
        <f t="shared" si="8"/>
        <v xml:space="preserve">, , </v>
      </c>
    </row>
    <row r="51" spans="1:58">
      <c r="A51" s="69"/>
      <c r="B51" s="41"/>
      <c r="C51" s="41"/>
      <c r="D51" s="41"/>
      <c r="E51" s="42"/>
      <c r="F51" s="42"/>
      <c r="G51" s="41"/>
      <c r="H51" s="120"/>
      <c r="I51" s="41"/>
      <c r="J51" s="41"/>
      <c r="K51" s="93" t="str">
        <f>_xlfn.IFNA(INDEX('1.9 APM lookups'!$B$9:$B$13,MATCH($J51,'1.9 APM lookups'!$A$9:$A$13,0),1),"")</f>
        <v/>
      </c>
      <c r="L51" s="61"/>
      <c r="M51" s="64">
        <f t="shared" si="1"/>
        <v>0</v>
      </c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50">
        <f t="shared" si="2"/>
        <v>0</v>
      </c>
      <c r="Z51" s="48"/>
      <c r="AA51" s="51">
        <f t="shared" si="3"/>
        <v>0</v>
      </c>
      <c r="AB51" s="51">
        <f t="shared" si="4"/>
        <v>0</v>
      </c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123"/>
      <c r="AO51" s="50">
        <f t="shared" si="5"/>
        <v>0</v>
      </c>
      <c r="AP51" s="48"/>
      <c r="AQ51" s="51">
        <f t="shared" si="6"/>
        <v>0</v>
      </c>
      <c r="AR51" s="51">
        <f t="shared" si="7"/>
        <v>0</v>
      </c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3"/>
      <c r="BE51" s="65" t="b">
        <f>IF(B51=0,TRUE,IFERROR(MATCH($B51&amp;", "&amp;$C51&amp;", "&amp;$D51,'1.9 APM lookups'!$K$2:$K$107,0)&gt;0,FALSE))</f>
        <v>1</v>
      </c>
      <c r="BF51" s="66" t="str">
        <f t="shared" si="8"/>
        <v xml:space="preserve">, , </v>
      </c>
    </row>
    <row r="52" spans="1:58">
      <c r="A52" s="69"/>
      <c r="B52" s="41"/>
      <c r="C52" s="41"/>
      <c r="D52" s="41"/>
      <c r="E52" s="42"/>
      <c r="F52" s="42"/>
      <c r="G52" s="41"/>
      <c r="H52" s="120"/>
      <c r="I52" s="41"/>
      <c r="J52" s="41"/>
      <c r="K52" s="93" t="str">
        <f>_xlfn.IFNA(INDEX('1.9 APM lookups'!$B$9:$B$13,MATCH($J52,'1.9 APM lookups'!$A$9:$A$13,0),1),"")</f>
        <v/>
      </c>
      <c r="L52" s="61"/>
      <c r="M52" s="64">
        <f t="shared" si="1"/>
        <v>0</v>
      </c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50">
        <f t="shared" si="2"/>
        <v>0</v>
      </c>
      <c r="Z52" s="48"/>
      <c r="AA52" s="51">
        <f t="shared" si="3"/>
        <v>0</v>
      </c>
      <c r="AB52" s="51">
        <f t="shared" si="4"/>
        <v>0</v>
      </c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123"/>
      <c r="AO52" s="50">
        <f t="shared" si="5"/>
        <v>0</v>
      </c>
      <c r="AP52" s="48"/>
      <c r="AQ52" s="51">
        <f t="shared" si="6"/>
        <v>0</v>
      </c>
      <c r="AR52" s="51">
        <f t="shared" si="7"/>
        <v>0</v>
      </c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3"/>
      <c r="BE52" s="65" t="b">
        <f>IF(B52=0,TRUE,IFERROR(MATCH($B52&amp;", "&amp;$C52&amp;", "&amp;$D52,'1.9 APM lookups'!$K$2:$K$107,0)&gt;0,FALSE))</f>
        <v>1</v>
      </c>
      <c r="BF52" s="66" t="str">
        <f t="shared" si="8"/>
        <v xml:space="preserve">, , </v>
      </c>
    </row>
    <row r="53" spans="1:58">
      <c r="A53" s="69"/>
      <c r="B53" s="41"/>
      <c r="C53" s="41"/>
      <c r="D53" s="41"/>
      <c r="E53" s="42"/>
      <c r="F53" s="42"/>
      <c r="G53" s="41"/>
      <c r="H53" s="120"/>
      <c r="I53" s="41"/>
      <c r="J53" s="41"/>
      <c r="K53" s="93" t="str">
        <f>_xlfn.IFNA(INDEX('1.9 APM lookups'!$B$9:$B$13,MATCH($J53,'1.9 APM lookups'!$A$9:$A$13,0),1),"")</f>
        <v/>
      </c>
      <c r="L53" s="61"/>
      <c r="M53" s="64">
        <f t="shared" si="1"/>
        <v>0</v>
      </c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50">
        <f t="shared" si="2"/>
        <v>0</v>
      </c>
      <c r="Z53" s="48"/>
      <c r="AA53" s="51">
        <f t="shared" si="3"/>
        <v>0</v>
      </c>
      <c r="AB53" s="51">
        <f t="shared" si="4"/>
        <v>0</v>
      </c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123"/>
      <c r="AO53" s="50">
        <f t="shared" si="5"/>
        <v>0</v>
      </c>
      <c r="AP53" s="48"/>
      <c r="AQ53" s="51">
        <f t="shared" si="6"/>
        <v>0</v>
      </c>
      <c r="AR53" s="51">
        <f t="shared" si="7"/>
        <v>0</v>
      </c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3"/>
      <c r="BE53" s="65" t="b">
        <f>IF(B53=0,TRUE,IFERROR(MATCH($B53&amp;", "&amp;$C53&amp;", "&amp;$D53,'1.9 APM lookups'!$K$2:$K$107,0)&gt;0,FALSE))</f>
        <v>1</v>
      </c>
      <c r="BF53" s="66" t="str">
        <f t="shared" si="8"/>
        <v xml:space="preserve">, , </v>
      </c>
    </row>
    <row r="54" spans="1:58">
      <c r="A54" s="69"/>
      <c r="B54" s="41"/>
      <c r="C54" s="41"/>
      <c r="D54" s="41"/>
      <c r="E54" s="42"/>
      <c r="F54" s="42"/>
      <c r="G54" s="41"/>
      <c r="H54" s="120"/>
      <c r="I54" s="41"/>
      <c r="J54" s="41"/>
      <c r="K54" s="93" t="str">
        <f>_xlfn.IFNA(INDEX('1.9 APM lookups'!$B$9:$B$13,MATCH($J54,'1.9 APM lookups'!$A$9:$A$13,0),1),"")</f>
        <v/>
      </c>
      <c r="L54" s="61"/>
      <c r="M54" s="64">
        <f t="shared" si="1"/>
        <v>0</v>
      </c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50">
        <f t="shared" si="2"/>
        <v>0</v>
      </c>
      <c r="Z54" s="48"/>
      <c r="AA54" s="51">
        <f t="shared" si="3"/>
        <v>0</v>
      </c>
      <c r="AB54" s="51">
        <f t="shared" si="4"/>
        <v>0</v>
      </c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123"/>
      <c r="AO54" s="50">
        <f t="shared" si="5"/>
        <v>0</v>
      </c>
      <c r="AP54" s="48"/>
      <c r="AQ54" s="51">
        <f t="shared" si="6"/>
        <v>0</v>
      </c>
      <c r="AR54" s="51">
        <f t="shared" si="7"/>
        <v>0</v>
      </c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3"/>
      <c r="BE54" s="65" t="b">
        <f>IF(B54=0,TRUE,IFERROR(MATCH($B54&amp;", "&amp;$C54&amp;", "&amp;$D54,'1.9 APM lookups'!$K$2:$K$107,0)&gt;0,FALSE))</f>
        <v>1</v>
      </c>
      <c r="BF54" s="66" t="str">
        <f t="shared" si="8"/>
        <v xml:space="preserve">, , </v>
      </c>
    </row>
    <row r="55" spans="1:58">
      <c r="A55" s="69"/>
      <c r="B55" s="41"/>
      <c r="C55" s="41"/>
      <c r="D55" s="41"/>
      <c r="E55" s="42"/>
      <c r="F55" s="42"/>
      <c r="G55" s="41"/>
      <c r="H55" s="120"/>
      <c r="I55" s="41"/>
      <c r="J55" s="41"/>
      <c r="K55" s="93" t="str">
        <f>_xlfn.IFNA(INDEX('1.9 APM lookups'!$B$9:$B$13,MATCH($J55,'1.9 APM lookups'!$A$9:$A$13,0),1),"")</f>
        <v/>
      </c>
      <c r="L55" s="61"/>
      <c r="M55" s="64">
        <f t="shared" si="1"/>
        <v>0</v>
      </c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50">
        <f t="shared" si="2"/>
        <v>0</v>
      </c>
      <c r="Z55" s="48"/>
      <c r="AA55" s="51">
        <f t="shared" si="3"/>
        <v>0</v>
      </c>
      <c r="AB55" s="51">
        <f t="shared" si="4"/>
        <v>0</v>
      </c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123"/>
      <c r="AO55" s="50">
        <f t="shared" si="5"/>
        <v>0</v>
      </c>
      <c r="AP55" s="48"/>
      <c r="AQ55" s="51">
        <f t="shared" si="6"/>
        <v>0</v>
      </c>
      <c r="AR55" s="51">
        <f t="shared" si="7"/>
        <v>0</v>
      </c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3"/>
      <c r="BE55" s="65" t="b">
        <f>IF(B55=0,TRUE,IFERROR(MATCH($B55&amp;", "&amp;$C55&amp;", "&amp;$D55,'1.9 APM lookups'!$K$2:$K$107,0)&gt;0,FALSE))</f>
        <v>1</v>
      </c>
      <c r="BF55" s="66" t="str">
        <f t="shared" si="8"/>
        <v xml:space="preserve">, , </v>
      </c>
    </row>
    <row r="56" spans="1:58">
      <c r="A56" s="69"/>
      <c r="B56" s="41"/>
      <c r="C56" s="41"/>
      <c r="D56" s="41"/>
      <c r="E56" s="42"/>
      <c r="F56" s="42"/>
      <c r="G56" s="41"/>
      <c r="H56" s="120"/>
      <c r="I56" s="41"/>
      <c r="J56" s="41"/>
      <c r="K56" s="93" t="str">
        <f>_xlfn.IFNA(INDEX('1.9 APM lookups'!$B$9:$B$13,MATCH($J56,'1.9 APM lookups'!$A$9:$A$13,0),1),"")</f>
        <v/>
      </c>
      <c r="L56" s="61"/>
      <c r="M56" s="64">
        <f t="shared" si="1"/>
        <v>0</v>
      </c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50">
        <f t="shared" si="2"/>
        <v>0</v>
      </c>
      <c r="Z56" s="48"/>
      <c r="AA56" s="51">
        <f t="shared" si="3"/>
        <v>0</v>
      </c>
      <c r="AB56" s="51">
        <f t="shared" si="4"/>
        <v>0</v>
      </c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123"/>
      <c r="AO56" s="50">
        <f t="shared" si="5"/>
        <v>0</v>
      </c>
      <c r="AP56" s="48"/>
      <c r="AQ56" s="51">
        <f t="shared" si="6"/>
        <v>0</v>
      </c>
      <c r="AR56" s="51">
        <f t="shared" si="7"/>
        <v>0</v>
      </c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3"/>
      <c r="BE56" s="65" t="b">
        <f>IF(B56=0,TRUE,IFERROR(MATCH($B56&amp;", "&amp;$C56&amp;", "&amp;$D56,'1.9 APM lookups'!$K$2:$K$107,0)&gt;0,FALSE))</f>
        <v>1</v>
      </c>
      <c r="BF56" s="66" t="str">
        <f t="shared" si="8"/>
        <v xml:space="preserve">, , </v>
      </c>
    </row>
    <row r="57" spans="1:58">
      <c r="A57" s="69"/>
      <c r="B57" s="41"/>
      <c r="C57" s="41"/>
      <c r="D57" s="41"/>
      <c r="E57" s="42"/>
      <c r="F57" s="42"/>
      <c r="G57" s="41"/>
      <c r="H57" s="120"/>
      <c r="I57" s="41"/>
      <c r="J57" s="41"/>
      <c r="K57" s="93" t="str">
        <f>_xlfn.IFNA(INDEX('1.9 APM lookups'!$B$9:$B$13,MATCH($J57,'1.9 APM lookups'!$A$9:$A$13,0),1),"")</f>
        <v/>
      </c>
      <c r="L57" s="61"/>
      <c r="M57" s="64">
        <f t="shared" si="1"/>
        <v>0</v>
      </c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50">
        <f t="shared" si="2"/>
        <v>0</v>
      </c>
      <c r="Z57" s="48"/>
      <c r="AA57" s="51">
        <f t="shared" si="3"/>
        <v>0</v>
      </c>
      <c r="AB57" s="51">
        <f t="shared" si="4"/>
        <v>0</v>
      </c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123"/>
      <c r="AO57" s="50">
        <f t="shared" si="5"/>
        <v>0</v>
      </c>
      <c r="AP57" s="48"/>
      <c r="AQ57" s="51">
        <f t="shared" si="6"/>
        <v>0</v>
      </c>
      <c r="AR57" s="51">
        <f t="shared" si="7"/>
        <v>0</v>
      </c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3"/>
      <c r="BE57" s="65" t="b">
        <f>IF(B57=0,TRUE,IFERROR(MATCH($B57&amp;", "&amp;$C57&amp;", "&amp;$D57,'1.9 APM lookups'!$K$2:$K$107,0)&gt;0,FALSE))</f>
        <v>1</v>
      </c>
      <c r="BF57" s="66" t="str">
        <f t="shared" si="8"/>
        <v xml:space="preserve">, , </v>
      </c>
    </row>
    <row r="58" spans="1:58">
      <c r="A58" s="69"/>
      <c r="B58" s="41"/>
      <c r="C58" s="41"/>
      <c r="D58" s="41"/>
      <c r="E58" s="42"/>
      <c r="F58" s="42"/>
      <c r="G58" s="41"/>
      <c r="H58" s="120"/>
      <c r="I58" s="41"/>
      <c r="J58" s="41"/>
      <c r="K58" s="93" t="str">
        <f>_xlfn.IFNA(INDEX('1.9 APM lookups'!$B$9:$B$13,MATCH($J58,'1.9 APM lookups'!$A$9:$A$13,0),1),"")</f>
        <v/>
      </c>
      <c r="L58" s="61"/>
      <c r="M58" s="64">
        <f t="shared" si="1"/>
        <v>0</v>
      </c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50">
        <f t="shared" si="2"/>
        <v>0</v>
      </c>
      <c r="Z58" s="48"/>
      <c r="AA58" s="51">
        <f t="shared" si="3"/>
        <v>0</v>
      </c>
      <c r="AB58" s="51">
        <f t="shared" si="4"/>
        <v>0</v>
      </c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123"/>
      <c r="AO58" s="50">
        <f t="shared" si="5"/>
        <v>0</v>
      </c>
      <c r="AP58" s="48"/>
      <c r="AQ58" s="51">
        <f t="shared" si="6"/>
        <v>0</v>
      </c>
      <c r="AR58" s="51">
        <f t="shared" si="7"/>
        <v>0</v>
      </c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  <c r="BD58" s="43"/>
      <c r="BE58" s="65" t="b">
        <f>IF(B58=0,TRUE,IFERROR(MATCH($B58&amp;", "&amp;$C58&amp;", "&amp;$D58,'1.9 APM lookups'!$K$2:$K$107,0)&gt;0,FALSE))</f>
        <v>1</v>
      </c>
      <c r="BF58" s="66" t="str">
        <f t="shared" si="8"/>
        <v xml:space="preserve">, , </v>
      </c>
    </row>
    <row r="59" spans="1:58">
      <c r="A59" s="69"/>
      <c r="B59" s="41"/>
      <c r="C59" s="41"/>
      <c r="D59" s="41"/>
      <c r="E59" s="42"/>
      <c r="F59" s="42"/>
      <c r="G59" s="41"/>
      <c r="H59" s="120"/>
      <c r="I59" s="41"/>
      <c r="J59" s="41"/>
      <c r="K59" s="93" t="str">
        <f>_xlfn.IFNA(INDEX('1.9 APM lookups'!$B$9:$B$13,MATCH($J59,'1.9 APM lookups'!$A$9:$A$13,0),1),"")</f>
        <v/>
      </c>
      <c r="L59" s="61"/>
      <c r="M59" s="64">
        <f t="shared" si="1"/>
        <v>0</v>
      </c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50">
        <f t="shared" si="2"/>
        <v>0</v>
      </c>
      <c r="Z59" s="48"/>
      <c r="AA59" s="51">
        <f t="shared" si="3"/>
        <v>0</v>
      </c>
      <c r="AB59" s="51">
        <f t="shared" si="4"/>
        <v>0</v>
      </c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123"/>
      <c r="AO59" s="50">
        <f t="shared" si="5"/>
        <v>0</v>
      </c>
      <c r="AP59" s="48"/>
      <c r="AQ59" s="51">
        <f t="shared" si="6"/>
        <v>0</v>
      </c>
      <c r="AR59" s="51">
        <f t="shared" si="7"/>
        <v>0</v>
      </c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3"/>
      <c r="BE59" s="65" t="b">
        <f>IF(B59=0,TRUE,IFERROR(MATCH($B59&amp;", "&amp;$C59&amp;", "&amp;$D59,'1.9 APM lookups'!$K$2:$K$107,0)&gt;0,FALSE))</f>
        <v>1</v>
      </c>
      <c r="BF59" s="66" t="str">
        <f t="shared" si="8"/>
        <v xml:space="preserve">, , </v>
      </c>
    </row>
    <row r="60" spans="1:58">
      <c r="A60" s="69"/>
      <c r="B60" s="41"/>
      <c r="C60" s="41"/>
      <c r="D60" s="41"/>
      <c r="E60" s="42"/>
      <c r="F60" s="42"/>
      <c r="G60" s="41"/>
      <c r="H60" s="120"/>
      <c r="I60" s="41"/>
      <c r="J60" s="41"/>
      <c r="K60" s="93" t="str">
        <f>_xlfn.IFNA(INDEX('1.9 APM lookups'!$B$9:$B$13,MATCH($J60,'1.9 APM lookups'!$A$9:$A$13,0),1),"")</f>
        <v/>
      </c>
      <c r="L60" s="61"/>
      <c r="M60" s="64">
        <f t="shared" si="1"/>
        <v>0</v>
      </c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50">
        <f t="shared" si="2"/>
        <v>0</v>
      </c>
      <c r="Z60" s="48"/>
      <c r="AA60" s="51">
        <f t="shared" si="3"/>
        <v>0</v>
      </c>
      <c r="AB60" s="51">
        <f t="shared" si="4"/>
        <v>0</v>
      </c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123"/>
      <c r="AO60" s="50">
        <f t="shared" si="5"/>
        <v>0</v>
      </c>
      <c r="AP60" s="48"/>
      <c r="AQ60" s="51">
        <f t="shared" si="6"/>
        <v>0</v>
      </c>
      <c r="AR60" s="51">
        <f t="shared" si="7"/>
        <v>0</v>
      </c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3"/>
      <c r="BE60" s="65" t="b">
        <f>IF(B60=0,TRUE,IFERROR(MATCH($B60&amp;", "&amp;$C60&amp;", "&amp;$D60,'1.9 APM lookups'!$K$2:$K$107,0)&gt;0,FALSE))</f>
        <v>1</v>
      </c>
      <c r="BF60" s="66" t="str">
        <f t="shared" si="8"/>
        <v xml:space="preserve">, , </v>
      </c>
    </row>
    <row r="61" spans="1:58">
      <c r="A61" s="69"/>
      <c r="B61" s="41"/>
      <c r="C61" s="41"/>
      <c r="D61" s="41"/>
      <c r="E61" s="42"/>
      <c r="F61" s="42"/>
      <c r="G61" s="41"/>
      <c r="H61" s="120"/>
      <c r="I61" s="41"/>
      <c r="J61" s="41"/>
      <c r="K61" s="93" t="str">
        <f>_xlfn.IFNA(INDEX('1.9 APM lookups'!$B$9:$B$13,MATCH($J61,'1.9 APM lookups'!$A$9:$A$13,0),1),"")</f>
        <v/>
      </c>
      <c r="L61" s="61"/>
      <c r="M61" s="64">
        <f t="shared" si="1"/>
        <v>0</v>
      </c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50">
        <f t="shared" si="2"/>
        <v>0</v>
      </c>
      <c r="Z61" s="48"/>
      <c r="AA61" s="51">
        <f t="shared" si="3"/>
        <v>0</v>
      </c>
      <c r="AB61" s="51">
        <f t="shared" si="4"/>
        <v>0</v>
      </c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123"/>
      <c r="AO61" s="50">
        <f t="shared" si="5"/>
        <v>0</v>
      </c>
      <c r="AP61" s="48"/>
      <c r="AQ61" s="51">
        <f t="shared" si="6"/>
        <v>0</v>
      </c>
      <c r="AR61" s="51">
        <f t="shared" si="7"/>
        <v>0</v>
      </c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3"/>
      <c r="BE61" s="65" t="b">
        <f>IF(B61=0,TRUE,IFERROR(MATCH($B61&amp;", "&amp;$C61&amp;", "&amp;$D61,'1.9 APM lookups'!$K$2:$K$107,0)&gt;0,FALSE))</f>
        <v>1</v>
      </c>
      <c r="BF61" s="66" t="str">
        <f t="shared" si="8"/>
        <v xml:space="preserve">, , </v>
      </c>
    </row>
    <row r="62" spans="1:58">
      <c r="A62" s="69"/>
      <c r="B62" s="41"/>
      <c r="C62" s="41"/>
      <c r="D62" s="41"/>
      <c r="E62" s="42"/>
      <c r="F62" s="42"/>
      <c r="G62" s="41"/>
      <c r="H62" s="120"/>
      <c r="I62" s="41"/>
      <c r="J62" s="41"/>
      <c r="K62" s="93" t="str">
        <f>_xlfn.IFNA(INDEX('1.9 APM lookups'!$B$9:$B$13,MATCH($J62,'1.9 APM lookups'!$A$9:$A$13,0),1),"")</f>
        <v/>
      </c>
      <c r="L62" s="61"/>
      <c r="M62" s="64">
        <f t="shared" si="1"/>
        <v>0</v>
      </c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50">
        <f t="shared" si="2"/>
        <v>0</v>
      </c>
      <c r="Z62" s="48"/>
      <c r="AA62" s="51">
        <f t="shared" si="3"/>
        <v>0</v>
      </c>
      <c r="AB62" s="51">
        <f t="shared" si="4"/>
        <v>0</v>
      </c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123"/>
      <c r="AO62" s="50">
        <f t="shared" si="5"/>
        <v>0</v>
      </c>
      <c r="AP62" s="48"/>
      <c r="AQ62" s="51">
        <f t="shared" si="6"/>
        <v>0</v>
      </c>
      <c r="AR62" s="51">
        <f t="shared" si="7"/>
        <v>0</v>
      </c>
      <c r="AS62" s="48"/>
      <c r="AT62" s="48"/>
      <c r="AU62" s="48"/>
      <c r="AV62" s="48"/>
      <c r="AW62" s="48"/>
      <c r="AX62" s="48"/>
      <c r="AY62" s="48"/>
      <c r="AZ62" s="48"/>
      <c r="BA62" s="48"/>
      <c r="BB62" s="48"/>
      <c r="BC62" s="48"/>
      <c r="BD62" s="43"/>
      <c r="BE62" s="65" t="b">
        <f>IF(B62=0,TRUE,IFERROR(MATCH($B62&amp;", "&amp;$C62&amp;", "&amp;$D62,'1.9 APM lookups'!$K$2:$K$107,0)&gt;0,FALSE))</f>
        <v>1</v>
      </c>
      <c r="BF62" s="66" t="str">
        <f t="shared" si="8"/>
        <v xml:space="preserve">, , </v>
      </c>
    </row>
    <row r="63" spans="1:58">
      <c r="A63" s="69"/>
      <c r="B63" s="41"/>
      <c r="C63" s="41"/>
      <c r="D63" s="41"/>
      <c r="E63" s="42"/>
      <c r="F63" s="42"/>
      <c r="G63" s="41"/>
      <c r="H63" s="120"/>
      <c r="I63" s="41"/>
      <c r="J63" s="41"/>
      <c r="K63" s="93" t="str">
        <f>_xlfn.IFNA(INDEX('1.9 APM lookups'!$B$9:$B$13,MATCH($J63,'1.9 APM lookups'!$A$9:$A$13,0),1),"")</f>
        <v/>
      </c>
      <c r="L63" s="61"/>
      <c r="M63" s="64">
        <f t="shared" si="1"/>
        <v>0</v>
      </c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50">
        <f t="shared" si="2"/>
        <v>0</v>
      </c>
      <c r="Z63" s="48"/>
      <c r="AA63" s="51">
        <f t="shared" si="3"/>
        <v>0</v>
      </c>
      <c r="AB63" s="51">
        <f t="shared" si="4"/>
        <v>0</v>
      </c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123"/>
      <c r="AO63" s="50">
        <f t="shared" si="5"/>
        <v>0</v>
      </c>
      <c r="AP63" s="48"/>
      <c r="AQ63" s="51">
        <f t="shared" si="6"/>
        <v>0</v>
      </c>
      <c r="AR63" s="51">
        <f t="shared" si="7"/>
        <v>0</v>
      </c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3"/>
      <c r="BE63" s="65" t="b">
        <f>IF(B63=0,TRUE,IFERROR(MATCH($B63&amp;", "&amp;$C63&amp;", "&amp;$D63,'1.9 APM lookups'!$K$2:$K$107,0)&gt;0,FALSE))</f>
        <v>1</v>
      </c>
      <c r="BF63" s="66" t="str">
        <f t="shared" si="8"/>
        <v xml:space="preserve">, , </v>
      </c>
    </row>
    <row r="64" spans="1:58">
      <c r="A64" s="69"/>
      <c r="B64" s="41"/>
      <c r="C64" s="41"/>
      <c r="D64" s="41"/>
      <c r="E64" s="42"/>
      <c r="F64" s="42"/>
      <c r="G64" s="41"/>
      <c r="H64" s="120"/>
      <c r="I64" s="41"/>
      <c r="J64" s="41"/>
      <c r="K64" s="93" t="str">
        <f>_xlfn.IFNA(INDEX('1.9 APM lookups'!$B$9:$B$13,MATCH($J64,'1.9 APM lookups'!$A$9:$A$13,0),1),"")</f>
        <v/>
      </c>
      <c r="L64" s="61"/>
      <c r="M64" s="64">
        <f t="shared" si="1"/>
        <v>0</v>
      </c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50">
        <f t="shared" si="2"/>
        <v>0</v>
      </c>
      <c r="Z64" s="48"/>
      <c r="AA64" s="51">
        <f t="shared" si="3"/>
        <v>0</v>
      </c>
      <c r="AB64" s="51">
        <f t="shared" si="4"/>
        <v>0</v>
      </c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123"/>
      <c r="AO64" s="50">
        <f t="shared" si="5"/>
        <v>0</v>
      </c>
      <c r="AP64" s="48"/>
      <c r="AQ64" s="51">
        <f t="shared" si="6"/>
        <v>0</v>
      </c>
      <c r="AR64" s="51">
        <f t="shared" si="7"/>
        <v>0</v>
      </c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3"/>
      <c r="BE64" s="65" t="b">
        <f>IF(B64=0,TRUE,IFERROR(MATCH($B64&amp;", "&amp;$C64&amp;", "&amp;$D64,'1.9 APM lookups'!$K$2:$K$107,0)&gt;0,FALSE))</f>
        <v>1</v>
      </c>
      <c r="BF64" s="66" t="str">
        <f t="shared" si="8"/>
        <v xml:space="preserve">, , </v>
      </c>
    </row>
    <row r="65" spans="1:58">
      <c r="A65" s="69"/>
      <c r="B65" s="41"/>
      <c r="C65" s="41"/>
      <c r="D65" s="41"/>
      <c r="E65" s="42"/>
      <c r="F65" s="42"/>
      <c r="G65" s="41"/>
      <c r="H65" s="120"/>
      <c r="I65" s="41"/>
      <c r="J65" s="41"/>
      <c r="K65" s="93" t="str">
        <f>_xlfn.IFNA(INDEX('1.9 APM lookups'!$B$9:$B$13,MATCH($J65,'1.9 APM lookups'!$A$9:$A$13,0),1),"")</f>
        <v/>
      </c>
      <c r="L65" s="61"/>
      <c r="M65" s="64">
        <f t="shared" si="1"/>
        <v>0</v>
      </c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50">
        <f t="shared" si="2"/>
        <v>0</v>
      </c>
      <c r="Z65" s="48"/>
      <c r="AA65" s="51">
        <f t="shared" si="3"/>
        <v>0</v>
      </c>
      <c r="AB65" s="51">
        <f t="shared" si="4"/>
        <v>0</v>
      </c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123"/>
      <c r="AO65" s="50">
        <f t="shared" si="5"/>
        <v>0</v>
      </c>
      <c r="AP65" s="48"/>
      <c r="AQ65" s="51">
        <f t="shared" si="6"/>
        <v>0</v>
      </c>
      <c r="AR65" s="51">
        <f t="shared" si="7"/>
        <v>0</v>
      </c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3"/>
      <c r="BE65" s="65" t="b">
        <f>IF(B65=0,TRUE,IFERROR(MATCH($B65&amp;", "&amp;$C65&amp;", "&amp;$D65,'1.9 APM lookups'!$K$2:$K$107,0)&gt;0,FALSE))</f>
        <v>1</v>
      </c>
      <c r="BF65" s="66" t="str">
        <f t="shared" si="8"/>
        <v xml:space="preserve">, , </v>
      </c>
    </row>
    <row r="66" spans="1:58">
      <c r="A66" s="69"/>
      <c r="B66" s="41"/>
      <c r="C66" s="41"/>
      <c r="D66" s="41"/>
      <c r="E66" s="42"/>
      <c r="F66" s="42"/>
      <c r="G66" s="41"/>
      <c r="H66" s="120"/>
      <c r="I66" s="41"/>
      <c r="J66" s="41"/>
      <c r="K66" s="93" t="str">
        <f>_xlfn.IFNA(INDEX('1.9 APM lookups'!$B$9:$B$13,MATCH($J66,'1.9 APM lookups'!$A$9:$A$13,0),1),"")</f>
        <v/>
      </c>
      <c r="L66" s="61"/>
      <c r="M66" s="64">
        <f t="shared" si="1"/>
        <v>0</v>
      </c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50">
        <f t="shared" si="2"/>
        <v>0</v>
      </c>
      <c r="Z66" s="48"/>
      <c r="AA66" s="51">
        <f t="shared" si="3"/>
        <v>0</v>
      </c>
      <c r="AB66" s="51">
        <f t="shared" si="4"/>
        <v>0</v>
      </c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123"/>
      <c r="AO66" s="50">
        <f t="shared" si="5"/>
        <v>0</v>
      </c>
      <c r="AP66" s="48"/>
      <c r="AQ66" s="51">
        <f t="shared" si="6"/>
        <v>0</v>
      </c>
      <c r="AR66" s="51">
        <f t="shared" si="7"/>
        <v>0</v>
      </c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3"/>
      <c r="BE66" s="65" t="b">
        <f>IF(B66=0,TRUE,IFERROR(MATCH($B66&amp;", "&amp;$C66&amp;", "&amp;$D66,'1.9 APM lookups'!$K$2:$K$107,0)&gt;0,FALSE))</f>
        <v>1</v>
      </c>
      <c r="BF66" s="66" t="str">
        <f t="shared" si="8"/>
        <v xml:space="preserve">, , </v>
      </c>
    </row>
    <row r="67" spans="1:58">
      <c r="A67" s="69"/>
      <c r="B67" s="41"/>
      <c r="C67" s="41"/>
      <c r="D67" s="41"/>
      <c r="E67" s="42"/>
      <c r="F67" s="42"/>
      <c r="G67" s="41"/>
      <c r="H67" s="120"/>
      <c r="I67" s="41"/>
      <c r="J67" s="41"/>
      <c r="K67" s="93" t="str">
        <f>_xlfn.IFNA(INDEX('1.9 APM lookups'!$B$9:$B$13,MATCH($J67,'1.9 APM lookups'!$A$9:$A$13,0),1),"")</f>
        <v/>
      </c>
      <c r="L67" s="61"/>
      <c r="M67" s="64">
        <f t="shared" si="1"/>
        <v>0</v>
      </c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50">
        <f t="shared" si="2"/>
        <v>0</v>
      </c>
      <c r="Z67" s="48"/>
      <c r="AA67" s="51">
        <f t="shared" si="3"/>
        <v>0</v>
      </c>
      <c r="AB67" s="51">
        <f t="shared" si="4"/>
        <v>0</v>
      </c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123"/>
      <c r="AO67" s="50">
        <f t="shared" si="5"/>
        <v>0</v>
      </c>
      <c r="AP67" s="48"/>
      <c r="AQ67" s="51">
        <f t="shared" si="6"/>
        <v>0</v>
      </c>
      <c r="AR67" s="51">
        <f t="shared" si="7"/>
        <v>0</v>
      </c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3"/>
      <c r="BE67" s="65" t="b">
        <f>IF(B67=0,TRUE,IFERROR(MATCH($B67&amp;", "&amp;$C67&amp;", "&amp;$D67,'1.9 APM lookups'!$K$2:$K$107,0)&gt;0,FALSE))</f>
        <v>1</v>
      </c>
      <c r="BF67" s="66" t="str">
        <f t="shared" si="8"/>
        <v xml:space="preserve">, , </v>
      </c>
    </row>
    <row r="68" spans="1:58">
      <c r="A68" s="69"/>
      <c r="B68" s="41"/>
      <c r="C68" s="41"/>
      <c r="D68" s="41"/>
      <c r="E68" s="42"/>
      <c r="F68" s="42"/>
      <c r="G68" s="41"/>
      <c r="H68" s="120"/>
      <c r="I68" s="41"/>
      <c r="J68" s="41"/>
      <c r="K68" s="93" t="str">
        <f>_xlfn.IFNA(INDEX('1.9 APM lookups'!$B$9:$B$13,MATCH($J68,'1.9 APM lookups'!$A$9:$A$13,0),1),"")</f>
        <v/>
      </c>
      <c r="L68" s="61"/>
      <c r="M68" s="64">
        <f t="shared" si="1"/>
        <v>0</v>
      </c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50">
        <f t="shared" si="2"/>
        <v>0</v>
      </c>
      <c r="Z68" s="48"/>
      <c r="AA68" s="51">
        <f t="shared" si="3"/>
        <v>0</v>
      </c>
      <c r="AB68" s="51">
        <f t="shared" si="4"/>
        <v>0</v>
      </c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123"/>
      <c r="AO68" s="50">
        <f t="shared" si="5"/>
        <v>0</v>
      </c>
      <c r="AP68" s="48"/>
      <c r="AQ68" s="51">
        <f t="shared" si="6"/>
        <v>0</v>
      </c>
      <c r="AR68" s="51">
        <f t="shared" si="7"/>
        <v>0</v>
      </c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3"/>
      <c r="BE68" s="65" t="b">
        <f>IF(B68=0,TRUE,IFERROR(MATCH($B68&amp;", "&amp;$C68&amp;", "&amp;$D68,'1.9 APM lookups'!$K$2:$K$107,0)&gt;0,FALSE))</f>
        <v>1</v>
      </c>
      <c r="BF68" s="66" t="str">
        <f t="shared" si="8"/>
        <v xml:space="preserve">, , </v>
      </c>
    </row>
    <row r="69" spans="1:58">
      <c r="A69" s="69"/>
      <c r="B69" s="41"/>
      <c r="C69" s="41"/>
      <c r="D69" s="41"/>
      <c r="E69" s="42"/>
      <c r="F69" s="42"/>
      <c r="G69" s="41"/>
      <c r="H69" s="120"/>
      <c r="I69" s="41"/>
      <c r="J69" s="41"/>
      <c r="K69" s="93" t="str">
        <f>_xlfn.IFNA(INDEX('1.9 APM lookups'!$B$9:$B$13,MATCH($J69,'1.9 APM lookups'!$A$9:$A$13,0),1),"")</f>
        <v/>
      </c>
      <c r="L69" s="61"/>
      <c r="M69" s="64">
        <f t="shared" si="1"/>
        <v>0</v>
      </c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50">
        <f t="shared" si="2"/>
        <v>0</v>
      </c>
      <c r="Z69" s="48"/>
      <c r="AA69" s="51">
        <f t="shared" si="3"/>
        <v>0</v>
      </c>
      <c r="AB69" s="51">
        <f t="shared" si="4"/>
        <v>0</v>
      </c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123"/>
      <c r="AO69" s="50">
        <f t="shared" si="5"/>
        <v>0</v>
      </c>
      <c r="AP69" s="48"/>
      <c r="AQ69" s="51">
        <f t="shared" si="6"/>
        <v>0</v>
      </c>
      <c r="AR69" s="51">
        <f t="shared" si="7"/>
        <v>0</v>
      </c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3"/>
      <c r="BE69" s="65" t="b">
        <f>IF(B69=0,TRUE,IFERROR(MATCH($B69&amp;", "&amp;$C69&amp;", "&amp;$D69,'1.9 APM lookups'!$K$2:$K$107,0)&gt;0,FALSE))</f>
        <v>1</v>
      </c>
      <c r="BF69" s="66" t="str">
        <f t="shared" si="8"/>
        <v xml:space="preserve">, , </v>
      </c>
    </row>
    <row r="70" spans="1:58">
      <c r="A70" s="69"/>
      <c r="B70" s="41"/>
      <c r="C70" s="41"/>
      <c r="D70" s="41"/>
      <c r="E70" s="42"/>
      <c r="F70" s="42"/>
      <c r="G70" s="41"/>
      <c r="H70" s="120"/>
      <c r="I70" s="41"/>
      <c r="J70" s="41"/>
      <c r="K70" s="93" t="str">
        <f>_xlfn.IFNA(INDEX('1.9 APM lookups'!$B$9:$B$13,MATCH($J70,'1.9 APM lookups'!$A$9:$A$13,0),1),"")</f>
        <v/>
      </c>
      <c r="L70" s="61"/>
      <c r="M70" s="64">
        <f t="shared" si="1"/>
        <v>0</v>
      </c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50">
        <f t="shared" si="2"/>
        <v>0</v>
      </c>
      <c r="Z70" s="48"/>
      <c r="AA70" s="51">
        <f t="shared" si="3"/>
        <v>0</v>
      </c>
      <c r="AB70" s="51">
        <f t="shared" si="4"/>
        <v>0</v>
      </c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123"/>
      <c r="AO70" s="50">
        <f t="shared" si="5"/>
        <v>0</v>
      </c>
      <c r="AP70" s="48"/>
      <c r="AQ70" s="51">
        <f t="shared" si="6"/>
        <v>0</v>
      </c>
      <c r="AR70" s="51">
        <f t="shared" si="7"/>
        <v>0</v>
      </c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3"/>
      <c r="BE70" s="65" t="b">
        <f>IF(B70=0,TRUE,IFERROR(MATCH($B70&amp;", "&amp;$C70&amp;", "&amp;$D70,'1.9 APM lookups'!$K$2:$K$107,0)&gt;0,FALSE))</f>
        <v>1</v>
      </c>
      <c r="BF70" s="66" t="str">
        <f t="shared" si="8"/>
        <v xml:space="preserve">, , </v>
      </c>
    </row>
    <row r="71" spans="1:58">
      <c r="A71" s="69"/>
      <c r="B71" s="41"/>
      <c r="C71" s="41"/>
      <c r="D71" s="41"/>
      <c r="E71" s="42"/>
      <c r="F71" s="42"/>
      <c r="G71" s="41"/>
      <c r="H71" s="120"/>
      <c r="I71" s="41"/>
      <c r="J71" s="41"/>
      <c r="K71" s="93" t="str">
        <f>_xlfn.IFNA(INDEX('1.9 APM lookups'!$B$9:$B$13,MATCH($J71,'1.9 APM lookups'!$A$9:$A$13,0),1),"")</f>
        <v/>
      </c>
      <c r="L71" s="61"/>
      <c r="M71" s="64">
        <f t="shared" si="1"/>
        <v>0</v>
      </c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50">
        <f t="shared" si="2"/>
        <v>0</v>
      </c>
      <c r="Z71" s="48"/>
      <c r="AA71" s="51">
        <f t="shared" si="3"/>
        <v>0</v>
      </c>
      <c r="AB71" s="51">
        <f t="shared" si="4"/>
        <v>0</v>
      </c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123"/>
      <c r="AO71" s="50">
        <f t="shared" si="5"/>
        <v>0</v>
      </c>
      <c r="AP71" s="48"/>
      <c r="AQ71" s="51">
        <f t="shared" si="6"/>
        <v>0</v>
      </c>
      <c r="AR71" s="51">
        <f t="shared" si="7"/>
        <v>0</v>
      </c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3"/>
      <c r="BE71" s="65" t="b">
        <f>IF(B71=0,TRUE,IFERROR(MATCH($B71&amp;", "&amp;$C71&amp;", "&amp;$D71,'1.9 APM lookups'!$K$2:$K$107,0)&gt;0,FALSE))</f>
        <v>1</v>
      </c>
      <c r="BF71" s="66" t="str">
        <f t="shared" si="8"/>
        <v xml:space="preserve">, , </v>
      </c>
    </row>
    <row r="72" spans="1:58">
      <c r="A72" s="69"/>
      <c r="B72" s="41"/>
      <c r="C72" s="41"/>
      <c r="D72" s="41"/>
      <c r="E72" s="42"/>
      <c r="F72" s="42"/>
      <c r="G72" s="41"/>
      <c r="H72" s="120"/>
      <c r="I72" s="41"/>
      <c r="J72" s="41"/>
      <c r="K72" s="93" t="str">
        <f>_xlfn.IFNA(INDEX('1.9 APM lookups'!$B$9:$B$13,MATCH($J72,'1.9 APM lookups'!$A$9:$A$13,0),1),"")</f>
        <v/>
      </c>
      <c r="L72" s="61"/>
      <c r="M72" s="64">
        <f t="shared" si="1"/>
        <v>0</v>
      </c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50">
        <f t="shared" si="2"/>
        <v>0</v>
      </c>
      <c r="Z72" s="48"/>
      <c r="AA72" s="51">
        <f t="shared" si="3"/>
        <v>0</v>
      </c>
      <c r="AB72" s="51">
        <f t="shared" si="4"/>
        <v>0</v>
      </c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123"/>
      <c r="AO72" s="50">
        <f t="shared" si="5"/>
        <v>0</v>
      </c>
      <c r="AP72" s="48"/>
      <c r="AQ72" s="51">
        <f t="shared" si="6"/>
        <v>0</v>
      </c>
      <c r="AR72" s="51">
        <f t="shared" si="7"/>
        <v>0</v>
      </c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3"/>
      <c r="BE72" s="65" t="b">
        <f>IF(B72=0,TRUE,IFERROR(MATCH($B72&amp;", "&amp;$C72&amp;", "&amp;$D72,'1.9 APM lookups'!$K$2:$K$107,0)&gt;0,FALSE))</f>
        <v>1</v>
      </c>
      <c r="BF72" s="66" t="str">
        <f t="shared" si="8"/>
        <v xml:space="preserve">, , </v>
      </c>
    </row>
    <row r="73" spans="1:58">
      <c r="A73" s="69"/>
      <c r="B73" s="41"/>
      <c r="C73" s="41"/>
      <c r="D73" s="41"/>
      <c r="E73" s="42"/>
      <c r="F73" s="42"/>
      <c r="G73" s="41"/>
      <c r="H73" s="120"/>
      <c r="I73" s="41"/>
      <c r="J73" s="41"/>
      <c r="K73" s="93" t="str">
        <f>_xlfn.IFNA(INDEX('1.9 APM lookups'!$B$9:$B$13,MATCH($J73,'1.9 APM lookups'!$A$9:$A$13,0),1),"")</f>
        <v/>
      </c>
      <c r="L73" s="61"/>
      <c r="M73" s="64">
        <f t="shared" si="1"/>
        <v>0</v>
      </c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50">
        <f t="shared" si="2"/>
        <v>0</v>
      </c>
      <c r="Z73" s="48"/>
      <c r="AA73" s="51">
        <f t="shared" si="3"/>
        <v>0</v>
      </c>
      <c r="AB73" s="51">
        <f t="shared" si="4"/>
        <v>0</v>
      </c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123"/>
      <c r="AO73" s="50">
        <f t="shared" si="5"/>
        <v>0</v>
      </c>
      <c r="AP73" s="48"/>
      <c r="AQ73" s="51">
        <f t="shared" si="6"/>
        <v>0</v>
      </c>
      <c r="AR73" s="51">
        <f t="shared" si="7"/>
        <v>0</v>
      </c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3"/>
      <c r="BE73" s="65" t="b">
        <f>IF(B73=0,TRUE,IFERROR(MATCH($B73&amp;", "&amp;$C73&amp;", "&amp;$D73,'1.9 APM lookups'!$K$2:$K$107,0)&gt;0,FALSE))</f>
        <v>1</v>
      </c>
      <c r="BF73" s="66" t="str">
        <f t="shared" si="8"/>
        <v xml:space="preserve">, , </v>
      </c>
    </row>
    <row r="74" spans="1:58">
      <c r="A74" s="69"/>
      <c r="B74" s="41"/>
      <c r="C74" s="41"/>
      <c r="D74" s="41"/>
      <c r="E74" s="42"/>
      <c r="F74" s="42"/>
      <c r="G74" s="41"/>
      <c r="H74" s="120"/>
      <c r="I74" s="41"/>
      <c r="J74" s="41"/>
      <c r="K74" s="93" t="str">
        <f>_xlfn.IFNA(INDEX('1.9 APM lookups'!$B$9:$B$13,MATCH($J74,'1.9 APM lookups'!$A$9:$A$13,0),1),"")</f>
        <v/>
      </c>
      <c r="L74" s="61"/>
      <c r="M74" s="64">
        <f t="shared" ref="M74:M137" si="9">SUM($N74:$X74)</f>
        <v>0</v>
      </c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50">
        <f t="shared" ref="Y74:Y137" si="10">SUM($Z74:$AB74)</f>
        <v>0</v>
      </c>
      <c r="Z74" s="48"/>
      <c r="AA74" s="51">
        <f t="shared" ref="AA74:AA137" si="11">SUM($AC74:$AG74)+SUM($AS74:$AW74)</f>
        <v>0</v>
      </c>
      <c r="AB74" s="51">
        <f t="shared" ref="AB74:AB137" si="12">SUM($AH74:$AM74)+SUM($AX74:$BC74)</f>
        <v>0</v>
      </c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123"/>
      <c r="AO74" s="50">
        <f t="shared" ref="AO74:AO137" si="13">SUM($AP74:$AR74)</f>
        <v>0</v>
      </c>
      <c r="AP74" s="48"/>
      <c r="AQ74" s="51">
        <f t="shared" ref="AQ74:AQ137" si="14">SUM($AS74:$AW74)</f>
        <v>0</v>
      </c>
      <c r="AR74" s="51">
        <f t="shared" ref="AR74:AR137" si="15">SUM($AX74:$BB74)</f>
        <v>0</v>
      </c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3"/>
      <c r="BE74" s="65" t="b">
        <f>IF(B74=0,TRUE,IFERROR(MATCH($B74&amp;", "&amp;$C74&amp;", "&amp;$D74,'1.9 APM lookups'!$K$2:$K$107,0)&gt;0,FALSE))</f>
        <v>1</v>
      </c>
      <c r="BF74" s="66" t="str">
        <f t="shared" ref="BF74:BF137" si="16">B74&amp;", "&amp;C74&amp;", "&amp;D74</f>
        <v xml:space="preserve">, , </v>
      </c>
    </row>
    <row r="75" spans="1:58">
      <c r="A75" s="69"/>
      <c r="B75" s="41"/>
      <c r="C75" s="41"/>
      <c r="D75" s="41"/>
      <c r="E75" s="42"/>
      <c r="F75" s="42"/>
      <c r="G75" s="41"/>
      <c r="H75" s="120"/>
      <c r="I75" s="41"/>
      <c r="J75" s="41"/>
      <c r="K75" s="93" t="str">
        <f>_xlfn.IFNA(INDEX('1.9 APM lookups'!$B$9:$B$13,MATCH($J75,'1.9 APM lookups'!$A$9:$A$13,0),1),"")</f>
        <v/>
      </c>
      <c r="L75" s="61"/>
      <c r="M75" s="64">
        <f t="shared" si="9"/>
        <v>0</v>
      </c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50">
        <f t="shared" si="10"/>
        <v>0</v>
      </c>
      <c r="Z75" s="48"/>
      <c r="AA75" s="51">
        <f t="shared" si="11"/>
        <v>0</v>
      </c>
      <c r="AB75" s="51">
        <f t="shared" si="12"/>
        <v>0</v>
      </c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123"/>
      <c r="AO75" s="50">
        <f t="shared" si="13"/>
        <v>0</v>
      </c>
      <c r="AP75" s="48"/>
      <c r="AQ75" s="51">
        <f t="shared" si="14"/>
        <v>0</v>
      </c>
      <c r="AR75" s="51">
        <f t="shared" si="15"/>
        <v>0</v>
      </c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3"/>
      <c r="BE75" s="65" t="b">
        <f>IF(B75=0,TRUE,IFERROR(MATCH($B75&amp;", "&amp;$C75&amp;", "&amp;$D75,'1.9 APM lookups'!$K$2:$K$107,0)&gt;0,FALSE))</f>
        <v>1</v>
      </c>
      <c r="BF75" s="66" t="str">
        <f t="shared" si="16"/>
        <v xml:space="preserve">, , </v>
      </c>
    </row>
    <row r="76" spans="1:58">
      <c r="A76" s="69"/>
      <c r="B76" s="41"/>
      <c r="C76" s="41"/>
      <c r="D76" s="41"/>
      <c r="E76" s="42"/>
      <c r="F76" s="42"/>
      <c r="G76" s="41"/>
      <c r="H76" s="120"/>
      <c r="I76" s="41"/>
      <c r="J76" s="41"/>
      <c r="K76" s="93" t="str">
        <f>_xlfn.IFNA(INDEX('1.9 APM lookups'!$B$9:$B$13,MATCH($J76,'1.9 APM lookups'!$A$9:$A$13,0),1),"")</f>
        <v/>
      </c>
      <c r="L76" s="61"/>
      <c r="M76" s="64">
        <f t="shared" si="9"/>
        <v>0</v>
      </c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50">
        <f t="shared" si="10"/>
        <v>0</v>
      </c>
      <c r="Z76" s="48"/>
      <c r="AA76" s="51">
        <f t="shared" si="11"/>
        <v>0</v>
      </c>
      <c r="AB76" s="51">
        <f t="shared" si="12"/>
        <v>0</v>
      </c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123"/>
      <c r="AO76" s="50">
        <f t="shared" si="13"/>
        <v>0</v>
      </c>
      <c r="AP76" s="48"/>
      <c r="AQ76" s="51">
        <f t="shared" si="14"/>
        <v>0</v>
      </c>
      <c r="AR76" s="51">
        <f t="shared" si="15"/>
        <v>0</v>
      </c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3"/>
      <c r="BE76" s="65" t="b">
        <f>IF(B76=0,TRUE,IFERROR(MATCH($B76&amp;", "&amp;$C76&amp;", "&amp;$D76,'1.9 APM lookups'!$K$2:$K$107,0)&gt;0,FALSE))</f>
        <v>1</v>
      </c>
      <c r="BF76" s="66" t="str">
        <f t="shared" si="16"/>
        <v xml:space="preserve">, , </v>
      </c>
    </row>
    <row r="77" spans="1:58">
      <c r="A77" s="69"/>
      <c r="B77" s="41"/>
      <c r="C77" s="41"/>
      <c r="D77" s="41"/>
      <c r="E77" s="42"/>
      <c r="F77" s="42"/>
      <c r="G77" s="41"/>
      <c r="H77" s="120"/>
      <c r="I77" s="41"/>
      <c r="J77" s="41"/>
      <c r="K77" s="93" t="str">
        <f>_xlfn.IFNA(INDEX('1.9 APM lookups'!$B$9:$B$13,MATCH($J77,'1.9 APM lookups'!$A$9:$A$13,0),1),"")</f>
        <v/>
      </c>
      <c r="L77" s="61"/>
      <c r="M77" s="64">
        <f t="shared" si="9"/>
        <v>0</v>
      </c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50">
        <f t="shared" si="10"/>
        <v>0</v>
      </c>
      <c r="Z77" s="48"/>
      <c r="AA77" s="51">
        <f t="shared" si="11"/>
        <v>0</v>
      </c>
      <c r="AB77" s="51">
        <f t="shared" si="12"/>
        <v>0</v>
      </c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123"/>
      <c r="AO77" s="50">
        <f t="shared" si="13"/>
        <v>0</v>
      </c>
      <c r="AP77" s="48"/>
      <c r="AQ77" s="51">
        <f t="shared" si="14"/>
        <v>0</v>
      </c>
      <c r="AR77" s="51">
        <f t="shared" si="15"/>
        <v>0</v>
      </c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3"/>
      <c r="BE77" s="65" t="b">
        <f>IF(B77=0,TRUE,IFERROR(MATCH($B77&amp;", "&amp;$C77&amp;", "&amp;$D77,'1.9 APM lookups'!$K$2:$K$107,0)&gt;0,FALSE))</f>
        <v>1</v>
      </c>
      <c r="BF77" s="66" t="str">
        <f t="shared" si="16"/>
        <v xml:space="preserve">, , </v>
      </c>
    </row>
    <row r="78" spans="1:58">
      <c r="A78" s="69"/>
      <c r="B78" s="41"/>
      <c r="C78" s="41"/>
      <c r="D78" s="41"/>
      <c r="E78" s="42"/>
      <c r="F78" s="42"/>
      <c r="G78" s="41"/>
      <c r="H78" s="120"/>
      <c r="I78" s="41"/>
      <c r="J78" s="41"/>
      <c r="K78" s="93" t="str">
        <f>_xlfn.IFNA(INDEX('1.9 APM lookups'!$B$9:$B$13,MATCH($J78,'1.9 APM lookups'!$A$9:$A$13,0),1),"")</f>
        <v/>
      </c>
      <c r="L78" s="61"/>
      <c r="M78" s="64">
        <f t="shared" si="9"/>
        <v>0</v>
      </c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50">
        <f t="shared" si="10"/>
        <v>0</v>
      </c>
      <c r="Z78" s="48"/>
      <c r="AA78" s="51">
        <f t="shared" si="11"/>
        <v>0</v>
      </c>
      <c r="AB78" s="51">
        <f t="shared" si="12"/>
        <v>0</v>
      </c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123"/>
      <c r="AO78" s="50">
        <f t="shared" si="13"/>
        <v>0</v>
      </c>
      <c r="AP78" s="48"/>
      <c r="AQ78" s="51">
        <f t="shared" si="14"/>
        <v>0</v>
      </c>
      <c r="AR78" s="51">
        <f t="shared" si="15"/>
        <v>0</v>
      </c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3"/>
      <c r="BE78" s="65" t="b">
        <f>IF(B78=0,TRUE,IFERROR(MATCH($B78&amp;", "&amp;$C78&amp;", "&amp;$D78,'1.9 APM lookups'!$K$2:$K$107,0)&gt;0,FALSE))</f>
        <v>1</v>
      </c>
      <c r="BF78" s="66" t="str">
        <f t="shared" si="16"/>
        <v xml:space="preserve">, , </v>
      </c>
    </row>
    <row r="79" spans="1:58">
      <c r="A79" s="69"/>
      <c r="B79" s="41"/>
      <c r="C79" s="41"/>
      <c r="D79" s="41"/>
      <c r="E79" s="42"/>
      <c r="F79" s="42"/>
      <c r="G79" s="41"/>
      <c r="H79" s="120"/>
      <c r="I79" s="41"/>
      <c r="J79" s="41"/>
      <c r="K79" s="93" t="str">
        <f>_xlfn.IFNA(INDEX('1.9 APM lookups'!$B$9:$B$13,MATCH($J79,'1.9 APM lookups'!$A$9:$A$13,0),1),"")</f>
        <v/>
      </c>
      <c r="L79" s="61"/>
      <c r="M79" s="64">
        <f t="shared" si="9"/>
        <v>0</v>
      </c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50">
        <f t="shared" si="10"/>
        <v>0</v>
      </c>
      <c r="Z79" s="48"/>
      <c r="AA79" s="51">
        <f t="shared" si="11"/>
        <v>0</v>
      </c>
      <c r="AB79" s="51">
        <f t="shared" si="12"/>
        <v>0</v>
      </c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123"/>
      <c r="AO79" s="50">
        <f t="shared" si="13"/>
        <v>0</v>
      </c>
      <c r="AP79" s="48"/>
      <c r="AQ79" s="51">
        <f t="shared" si="14"/>
        <v>0</v>
      </c>
      <c r="AR79" s="51">
        <f t="shared" si="15"/>
        <v>0</v>
      </c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3"/>
      <c r="BE79" s="65" t="b">
        <f>IF(B79=0,TRUE,IFERROR(MATCH($B79&amp;", "&amp;$C79&amp;", "&amp;$D79,'1.9 APM lookups'!$K$2:$K$107,0)&gt;0,FALSE))</f>
        <v>1</v>
      </c>
      <c r="BF79" s="66" t="str">
        <f t="shared" si="16"/>
        <v xml:space="preserve">, , </v>
      </c>
    </row>
    <row r="80" spans="1:58">
      <c r="A80" s="69"/>
      <c r="B80" s="41"/>
      <c r="C80" s="41"/>
      <c r="D80" s="41"/>
      <c r="E80" s="42"/>
      <c r="F80" s="42"/>
      <c r="G80" s="41"/>
      <c r="H80" s="120"/>
      <c r="I80" s="41"/>
      <c r="J80" s="41"/>
      <c r="K80" s="93" t="str">
        <f>_xlfn.IFNA(INDEX('1.9 APM lookups'!$B$9:$B$13,MATCH($J80,'1.9 APM lookups'!$A$9:$A$13,0),1),"")</f>
        <v/>
      </c>
      <c r="L80" s="61"/>
      <c r="M80" s="64">
        <f t="shared" si="9"/>
        <v>0</v>
      </c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50">
        <f t="shared" si="10"/>
        <v>0</v>
      </c>
      <c r="Z80" s="48"/>
      <c r="AA80" s="51">
        <f t="shared" si="11"/>
        <v>0</v>
      </c>
      <c r="AB80" s="51">
        <f t="shared" si="12"/>
        <v>0</v>
      </c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123"/>
      <c r="AO80" s="50">
        <f t="shared" si="13"/>
        <v>0</v>
      </c>
      <c r="AP80" s="48"/>
      <c r="AQ80" s="51">
        <f t="shared" si="14"/>
        <v>0</v>
      </c>
      <c r="AR80" s="51">
        <f t="shared" si="15"/>
        <v>0</v>
      </c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3"/>
      <c r="BE80" s="65" t="b">
        <f>IF(B80=0,TRUE,IFERROR(MATCH($B80&amp;", "&amp;$C80&amp;", "&amp;$D80,'1.9 APM lookups'!$K$2:$K$107,0)&gt;0,FALSE))</f>
        <v>1</v>
      </c>
      <c r="BF80" s="66" t="str">
        <f t="shared" si="16"/>
        <v xml:space="preserve">, , </v>
      </c>
    </row>
    <row r="81" spans="1:58">
      <c r="A81" s="69"/>
      <c r="B81" s="41"/>
      <c r="C81" s="41"/>
      <c r="D81" s="41"/>
      <c r="E81" s="42"/>
      <c r="F81" s="42"/>
      <c r="G81" s="41"/>
      <c r="H81" s="120"/>
      <c r="I81" s="41"/>
      <c r="J81" s="41"/>
      <c r="K81" s="93" t="str">
        <f>_xlfn.IFNA(INDEX('1.9 APM lookups'!$B$9:$B$13,MATCH($J81,'1.9 APM lookups'!$A$9:$A$13,0),1),"")</f>
        <v/>
      </c>
      <c r="L81" s="61"/>
      <c r="M81" s="64">
        <f t="shared" si="9"/>
        <v>0</v>
      </c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50">
        <f t="shared" si="10"/>
        <v>0</v>
      </c>
      <c r="Z81" s="48"/>
      <c r="AA81" s="51">
        <f t="shared" si="11"/>
        <v>0</v>
      </c>
      <c r="AB81" s="51">
        <f t="shared" si="12"/>
        <v>0</v>
      </c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123"/>
      <c r="AO81" s="50">
        <f t="shared" si="13"/>
        <v>0</v>
      </c>
      <c r="AP81" s="48"/>
      <c r="AQ81" s="51">
        <f t="shared" si="14"/>
        <v>0</v>
      </c>
      <c r="AR81" s="51">
        <f t="shared" si="15"/>
        <v>0</v>
      </c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3"/>
      <c r="BE81" s="65" t="b">
        <f>IF(B81=0,TRUE,IFERROR(MATCH($B81&amp;", "&amp;$C81&amp;", "&amp;$D81,'1.9 APM lookups'!$K$2:$K$107,0)&gt;0,FALSE))</f>
        <v>1</v>
      </c>
      <c r="BF81" s="66" t="str">
        <f t="shared" si="16"/>
        <v xml:space="preserve">, , </v>
      </c>
    </row>
    <row r="82" spans="1:58">
      <c r="A82" s="69"/>
      <c r="B82" s="41"/>
      <c r="C82" s="41"/>
      <c r="D82" s="41"/>
      <c r="E82" s="42"/>
      <c r="F82" s="42"/>
      <c r="G82" s="41"/>
      <c r="H82" s="120"/>
      <c r="I82" s="41"/>
      <c r="J82" s="41"/>
      <c r="K82" s="93" t="str">
        <f>_xlfn.IFNA(INDEX('1.9 APM lookups'!$B$9:$B$13,MATCH($J82,'1.9 APM lookups'!$A$9:$A$13,0),1),"")</f>
        <v/>
      </c>
      <c r="L82" s="61"/>
      <c r="M82" s="64">
        <f t="shared" si="9"/>
        <v>0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50">
        <f t="shared" si="10"/>
        <v>0</v>
      </c>
      <c r="Z82" s="48"/>
      <c r="AA82" s="51">
        <f t="shared" si="11"/>
        <v>0</v>
      </c>
      <c r="AB82" s="51">
        <f t="shared" si="12"/>
        <v>0</v>
      </c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123"/>
      <c r="AO82" s="50">
        <f t="shared" si="13"/>
        <v>0</v>
      </c>
      <c r="AP82" s="48"/>
      <c r="AQ82" s="51">
        <f t="shared" si="14"/>
        <v>0</v>
      </c>
      <c r="AR82" s="51">
        <f t="shared" si="15"/>
        <v>0</v>
      </c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3"/>
      <c r="BE82" s="65" t="b">
        <f>IF(B82=0,TRUE,IFERROR(MATCH($B82&amp;", "&amp;$C82&amp;", "&amp;$D82,'1.9 APM lookups'!$K$2:$K$107,0)&gt;0,FALSE))</f>
        <v>1</v>
      </c>
      <c r="BF82" s="66" t="str">
        <f t="shared" si="16"/>
        <v xml:space="preserve">, , </v>
      </c>
    </row>
    <row r="83" spans="1:58">
      <c r="A83" s="69"/>
      <c r="B83" s="41"/>
      <c r="C83" s="41"/>
      <c r="D83" s="41"/>
      <c r="E83" s="42"/>
      <c r="F83" s="42"/>
      <c r="G83" s="41"/>
      <c r="H83" s="120"/>
      <c r="I83" s="41"/>
      <c r="J83" s="41"/>
      <c r="K83" s="93" t="str">
        <f>_xlfn.IFNA(INDEX('1.9 APM lookups'!$B$9:$B$13,MATCH($J83,'1.9 APM lookups'!$A$9:$A$13,0),1),"")</f>
        <v/>
      </c>
      <c r="L83" s="61"/>
      <c r="M83" s="64">
        <f t="shared" si="9"/>
        <v>0</v>
      </c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50">
        <f t="shared" si="10"/>
        <v>0</v>
      </c>
      <c r="Z83" s="48"/>
      <c r="AA83" s="51">
        <f t="shared" si="11"/>
        <v>0</v>
      </c>
      <c r="AB83" s="51">
        <f t="shared" si="12"/>
        <v>0</v>
      </c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123"/>
      <c r="AO83" s="50">
        <f t="shared" si="13"/>
        <v>0</v>
      </c>
      <c r="AP83" s="48"/>
      <c r="AQ83" s="51">
        <f t="shared" si="14"/>
        <v>0</v>
      </c>
      <c r="AR83" s="51">
        <f t="shared" si="15"/>
        <v>0</v>
      </c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3"/>
      <c r="BE83" s="65" t="b">
        <f>IF(B83=0,TRUE,IFERROR(MATCH($B83&amp;", "&amp;$C83&amp;", "&amp;$D83,'1.9 APM lookups'!$K$2:$K$107,0)&gt;0,FALSE))</f>
        <v>1</v>
      </c>
      <c r="BF83" s="66" t="str">
        <f t="shared" si="16"/>
        <v xml:space="preserve">, , </v>
      </c>
    </row>
    <row r="84" spans="1:58">
      <c r="A84" s="69"/>
      <c r="B84" s="41"/>
      <c r="C84" s="41"/>
      <c r="D84" s="41"/>
      <c r="E84" s="42"/>
      <c r="F84" s="42"/>
      <c r="G84" s="41"/>
      <c r="H84" s="120"/>
      <c r="I84" s="41"/>
      <c r="J84" s="41"/>
      <c r="K84" s="93" t="str">
        <f>_xlfn.IFNA(INDEX('1.9 APM lookups'!$B$9:$B$13,MATCH($J84,'1.9 APM lookups'!$A$9:$A$13,0),1),"")</f>
        <v/>
      </c>
      <c r="L84" s="61"/>
      <c r="M84" s="64">
        <f t="shared" si="9"/>
        <v>0</v>
      </c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50">
        <f t="shared" si="10"/>
        <v>0</v>
      </c>
      <c r="Z84" s="48"/>
      <c r="AA84" s="51">
        <f t="shared" si="11"/>
        <v>0</v>
      </c>
      <c r="AB84" s="51">
        <f t="shared" si="12"/>
        <v>0</v>
      </c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123"/>
      <c r="AO84" s="50">
        <f t="shared" si="13"/>
        <v>0</v>
      </c>
      <c r="AP84" s="48"/>
      <c r="AQ84" s="51">
        <f t="shared" si="14"/>
        <v>0</v>
      </c>
      <c r="AR84" s="51">
        <f t="shared" si="15"/>
        <v>0</v>
      </c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3"/>
      <c r="BE84" s="65" t="b">
        <f>IF(B84=0,TRUE,IFERROR(MATCH($B84&amp;", "&amp;$C84&amp;", "&amp;$D84,'1.9 APM lookups'!$K$2:$K$107,0)&gt;0,FALSE))</f>
        <v>1</v>
      </c>
      <c r="BF84" s="66" t="str">
        <f t="shared" si="16"/>
        <v xml:space="preserve">, , </v>
      </c>
    </row>
    <row r="85" spans="1:58">
      <c r="A85" s="69"/>
      <c r="B85" s="41"/>
      <c r="C85" s="41"/>
      <c r="D85" s="41"/>
      <c r="E85" s="42"/>
      <c r="F85" s="42"/>
      <c r="G85" s="41"/>
      <c r="H85" s="120"/>
      <c r="I85" s="41"/>
      <c r="J85" s="41"/>
      <c r="K85" s="93" t="str">
        <f>_xlfn.IFNA(INDEX('1.9 APM lookups'!$B$9:$B$13,MATCH($J85,'1.9 APM lookups'!$A$9:$A$13,0),1),"")</f>
        <v/>
      </c>
      <c r="L85" s="61"/>
      <c r="M85" s="64">
        <f t="shared" si="9"/>
        <v>0</v>
      </c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50">
        <f t="shared" si="10"/>
        <v>0</v>
      </c>
      <c r="Z85" s="48"/>
      <c r="AA85" s="51">
        <f t="shared" si="11"/>
        <v>0</v>
      </c>
      <c r="AB85" s="51">
        <f t="shared" si="12"/>
        <v>0</v>
      </c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123"/>
      <c r="AO85" s="50">
        <f t="shared" si="13"/>
        <v>0</v>
      </c>
      <c r="AP85" s="48"/>
      <c r="AQ85" s="51">
        <f t="shared" si="14"/>
        <v>0</v>
      </c>
      <c r="AR85" s="51">
        <f t="shared" si="15"/>
        <v>0</v>
      </c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3"/>
      <c r="BE85" s="65" t="b">
        <f>IF(B85=0,TRUE,IFERROR(MATCH($B85&amp;", "&amp;$C85&amp;", "&amp;$D85,'1.9 APM lookups'!$K$2:$K$107,0)&gt;0,FALSE))</f>
        <v>1</v>
      </c>
      <c r="BF85" s="66" t="str">
        <f t="shared" si="16"/>
        <v xml:space="preserve">, , </v>
      </c>
    </row>
    <row r="86" spans="1:58">
      <c r="A86" s="69"/>
      <c r="B86" s="41"/>
      <c r="C86" s="41"/>
      <c r="D86" s="41"/>
      <c r="E86" s="42"/>
      <c r="F86" s="42"/>
      <c r="G86" s="41"/>
      <c r="H86" s="120"/>
      <c r="I86" s="41"/>
      <c r="J86" s="41"/>
      <c r="K86" s="93" t="str">
        <f>_xlfn.IFNA(INDEX('1.9 APM lookups'!$B$9:$B$13,MATCH($J86,'1.9 APM lookups'!$A$9:$A$13,0),1),"")</f>
        <v/>
      </c>
      <c r="L86" s="61"/>
      <c r="M86" s="64">
        <f t="shared" si="9"/>
        <v>0</v>
      </c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50">
        <f t="shared" si="10"/>
        <v>0</v>
      </c>
      <c r="Z86" s="48"/>
      <c r="AA86" s="51">
        <f t="shared" si="11"/>
        <v>0</v>
      </c>
      <c r="AB86" s="51">
        <f t="shared" si="12"/>
        <v>0</v>
      </c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123"/>
      <c r="AO86" s="50">
        <f t="shared" si="13"/>
        <v>0</v>
      </c>
      <c r="AP86" s="48"/>
      <c r="AQ86" s="51">
        <f t="shared" si="14"/>
        <v>0</v>
      </c>
      <c r="AR86" s="51">
        <f t="shared" si="15"/>
        <v>0</v>
      </c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3"/>
      <c r="BE86" s="65" t="b">
        <f>IF(B86=0,TRUE,IFERROR(MATCH($B86&amp;", "&amp;$C86&amp;", "&amp;$D86,'1.9 APM lookups'!$K$2:$K$107,0)&gt;0,FALSE))</f>
        <v>1</v>
      </c>
      <c r="BF86" s="66" t="str">
        <f t="shared" si="16"/>
        <v xml:space="preserve">, , </v>
      </c>
    </row>
    <row r="87" spans="1:58">
      <c r="A87" s="69"/>
      <c r="B87" s="41"/>
      <c r="C87" s="41"/>
      <c r="D87" s="41"/>
      <c r="E87" s="42"/>
      <c r="F87" s="42"/>
      <c r="G87" s="41"/>
      <c r="H87" s="120"/>
      <c r="I87" s="41"/>
      <c r="J87" s="41"/>
      <c r="K87" s="93" t="str">
        <f>_xlfn.IFNA(INDEX('1.9 APM lookups'!$B$9:$B$13,MATCH($J87,'1.9 APM lookups'!$A$9:$A$13,0),1),"")</f>
        <v/>
      </c>
      <c r="L87" s="61"/>
      <c r="M87" s="64">
        <f t="shared" si="9"/>
        <v>0</v>
      </c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50">
        <f t="shared" si="10"/>
        <v>0</v>
      </c>
      <c r="Z87" s="48"/>
      <c r="AA87" s="51">
        <f t="shared" si="11"/>
        <v>0</v>
      </c>
      <c r="AB87" s="51">
        <f t="shared" si="12"/>
        <v>0</v>
      </c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123"/>
      <c r="AO87" s="50">
        <f t="shared" si="13"/>
        <v>0</v>
      </c>
      <c r="AP87" s="48"/>
      <c r="AQ87" s="51">
        <f t="shared" si="14"/>
        <v>0</v>
      </c>
      <c r="AR87" s="51">
        <f t="shared" si="15"/>
        <v>0</v>
      </c>
      <c r="AS87" s="48"/>
      <c r="AT87" s="48"/>
      <c r="AU87" s="48"/>
      <c r="AV87" s="48"/>
      <c r="AW87" s="48"/>
      <c r="AX87" s="48"/>
      <c r="AY87" s="48"/>
      <c r="AZ87" s="48"/>
      <c r="BA87" s="48"/>
      <c r="BB87" s="48"/>
      <c r="BC87" s="48"/>
      <c r="BD87" s="43"/>
      <c r="BE87" s="65" t="b">
        <f>IF(B87=0,TRUE,IFERROR(MATCH($B87&amp;", "&amp;$C87&amp;", "&amp;$D87,'1.9 APM lookups'!$K$2:$K$107,0)&gt;0,FALSE))</f>
        <v>1</v>
      </c>
      <c r="BF87" s="66" t="str">
        <f t="shared" si="16"/>
        <v xml:space="preserve">, , </v>
      </c>
    </row>
    <row r="88" spans="1:58">
      <c r="A88" s="69"/>
      <c r="B88" s="41"/>
      <c r="C88" s="41"/>
      <c r="D88" s="41"/>
      <c r="E88" s="42"/>
      <c r="F88" s="42"/>
      <c r="G88" s="41"/>
      <c r="H88" s="120"/>
      <c r="I88" s="41"/>
      <c r="J88" s="41"/>
      <c r="K88" s="93" t="str">
        <f>_xlfn.IFNA(INDEX('1.9 APM lookups'!$B$9:$B$13,MATCH($J88,'1.9 APM lookups'!$A$9:$A$13,0),1),"")</f>
        <v/>
      </c>
      <c r="L88" s="61"/>
      <c r="M88" s="64">
        <f t="shared" si="9"/>
        <v>0</v>
      </c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50">
        <f t="shared" si="10"/>
        <v>0</v>
      </c>
      <c r="Z88" s="48"/>
      <c r="AA88" s="51">
        <f t="shared" si="11"/>
        <v>0</v>
      </c>
      <c r="AB88" s="51">
        <f t="shared" si="12"/>
        <v>0</v>
      </c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123"/>
      <c r="AO88" s="50">
        <f t="shared" si="13"/>
        <v>0</v>
      </c>
      <c r="AP88" s="48"/>
      <c r="AQ88" s="51">
        <f t="shared" si="14"/>
        <v>0</v>
      </c>
      <c r="AR88" s="51">
        <f t="shared" si="15"/>
        <v>0</v>
      </c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3"/>
      <c r="BE88" s="65" t="b">
        <f>IF(B88=0,TRUE,IFERROR(MATCH($B88&amp;", "&amp;$C88&amp;", "&amp;$D88,'1.9 APM lookups'!$K$2:$K$107,0)&gt;0,FALSE))</f>
        <v>1</v>
      </c>
      <c r="BF88" s="66" t="str">
        <f t="shared" si="16"/>
        <v xml:space="preserve">, , </v>
      </c>
    </row>
    <row r="89" spans="1:58">
      <c r="A89" s="69"/>
      <c r="B89" s="41"/>
      <c r="C89" s="41"/>
      <c r="D89" s="41"/>
      <c r="E89" s="42"/>
      <c r="F89" s="42"/>
      <c r="G89" s="41"/>
      <c r="H89" s="120"/>
      <c r="I89" s="41"/>
      <c r="J89" s="41"/>
      <c r="K89" s="93" t="str">
        <f>_xlfn.IFNA(INDEX('1.9 APM lookups'!$B$9:$B$13,MATCH($J89,'1.9 APM lookups'!$A$9:$A$13,0),1),"")</f>
        <v/>
      </c>
      <c r="L89" s="61"/>
      <c r="M89" s="64">
        <f t="shared" si="9"/>
        <v>0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50">
        <f t="shared" si="10"/>
        <v>0</v>
      </c>
      <c r="Z89" s="48"/>
      <c r="AA89" s="51">
        <f t="shared" si="11"/>
        <v>0</v>
      </c>
      <c r="AB89" s="51">
        <f t="shared" si="12"/>
        <v>0</v>
      </c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123"/>
      <c r="AO89" s="50">
        <f t="shared" si="13"/>
        <v>0</v>
      </c>
      <c r="AP89" s="48"/>
      <c r="AQ89" s="51">
        <f t="shared" si="14"/>
        <v>0</v>
      </c>
      <c r="AR89" s="51">
        <f t="shared" si="15"/>
        <v>0</v>
      </c>
      <c r="AS89" s="48"/>
      <c r="AT89" s="48"/>
      <c r="AU89" s="48"/>
      <c r="AV89" s="48"/>
      <c r="AW89" s="48"/>
      <c r="AX89" s="48"/>
      <c r="AY89" s="48"/>
      <c r="AZ89" s="48"/>
      <c r="BA89" s="48"/>
      <c r="BB89" s="48"/>
      <c r="BC89" s="48"/>
      <c r="BD89" s="43"/>
      <c r="BE89" s="65" t="b">
        <f>IF(B89=0,TRUE,IFERROR(MATCH($B89&amp;", "&amp;$C89&amp;", "&amp;$D89,'1.9 APM lookups'!$K$2:$K$107,0)&gt;0,FALSE))</f>
        <v>1</v>
      </c>
      <c r="BF89" s="66" t="str">
        <f t="shared" si="16"/>
        <v xml:space="preserve">, , </v>
      </c>
    </row>
    <row r="90" spans="1:58">
      <c r="A90" s="69"/>
      <c r="B90" s="41"/>
      <c r="C90" s="41"/>
      <c r="D90" s="41"/>
      <c r="E90" s="42"/>
      <c r="F90" s="42"/>
      <c r="G90" s="41"/>
      <c r="H90" s="120"/>
      <c r="I90" s="41"/>
      <c r="J90" s="41"/>
      <c r="K90" s="93" t="str">
        <f>_xlfn.IFNA(INDEX('1.9 APM lookups'!$B$9:$B$13,MATCH($J90,'1.9 APM lookups'!$A$9:$A$13,0),1),"")</f>
        <v/>
      </c>
      <c r="L90" s="61"/>
      <c r="M90" s="64">
        <f t="shared" si="9"/>
        <v>0</v>
      </c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50">
        <f t="shared" si="10"/>
        <v>0</v>
      </c>
      <c r="Z90" s="48"/>
      <c r="AA90" s="51">
        <f t="shared" si="11"/>
        <v>0</v>
      </c>
      <c r="AB90" s="51">
        <f t="shared" si="12"/>
        <v>0</v>
      </c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123"/>
      <c r="AO90" s="50">
        <f t="shared" si="13"/>
        <v>0</v>
      </c>
      <c r="AP90" s="48"/>
      <c r="AQ90" s="51">
        <f t="shared" si="14"/>
        <v>0</v>
      </c>
      <c r="AR90" s="51">
        <f t="shared" si="15"/>
        <v>0</v>
      </c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3"/>
      <c r="BE90" s="65" t="b">
        <f>IF(B90=0,TRUE,IFERROR(MATCH($B90&amp;", "&amp;$C90&amp;", "&amp;$D90,'1.9 APM lookups'!$K$2:$K$107,0)&gt;0,FALSE))</f>
        <v>1</v>
      </c>
      <c r="BF90" s="66" t="str">
        <f t="shared" si="16"/>
        <v xml:space="preserve">, , </v>
      </c>
    </row>
    <row r="91" spans="1:58">
      <c r="A91" s="69"/>
      <c r="B91" s="41"/>
      <c r="C91" s="41"/>
      <c r="D91" s="41"/>
      <c r="E91" s="42"/>
      <c r="F91" s="42"/>
      <c r="G91" s="41"/>
      <c r="H91" s="120"/>
      <c r="I91" s="41"/>
      <c r="J91" s="41"/>
      <c r="K91" s="93" t="str">
        <f>_xlfn.IFNA(INDEX('1.9 APM lookups'!$B$9:$B$13,MATCH($J91,'1.9 APM lookups'!$A$9:$A$13,0),1),"")</f>
        <v/>
      </c>
      <c r="L91" s="61"/>
      <c r="M91" s="64">
        <f t="shared" si="9"/>
        <v>0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50">
        <f t="shared" si="10"/>
        <v>0</v>
      </c>
      <c r="Z91" s="48"/>
      <c r="AA91" s="51">
        <f t="shared" si="11"/>
        <v>0</v>
      </c>
      <c r="AB91" s="51">
        <f t="shared" si="12"/>
        <v>0</v>
      </c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123"/>
      <c r="AO91" s="50">
        <f t="shared" si="13"/>
        <v>0</v>
      </c>
      <c r="AP91" s="48"/>
      <c r="AQ91" s="51">
        <f t="shared" si="14"/>
        <v>0</v>
      </c>
      <c r="AR91" s="51">
        <f t="shared" si="15"/>
        <v>0</v>
      </c>
      <c r="AS91" s="48"/>
      <c r="AT91" s="48"/>
      <c r="AU91" s="48"/>
      <c r="AV91" s="48"/>
      <c r="AW91" s="48"/>
      <c r="AX91" s="48"/>
      <c r="AY91" s="48"/>
      <c r="AZ91" s="48"/>
      <c r="BA91" s="48"/>
      <c r="BB91" s="48"/>
      <c r="BC91" s="48"/>
      <c r="BD91" s="43"/>
      <c r="BE91" s="65" t="b">
        <f>IF(B91=0,TRUE,IFERROR(MATCH($B91&amp;", "&amp;$C91&amp;", "&amp;$D91,'1.9 APM lookups'!$K$2:$K$107,0)&gt;0,FALSE))</f>
        <v>1</v>
      </c>
      <c r="BF91" s="66" t="str">
        <f t="shared" si="16"/>
        <v xml:space="preserve">, , </v>
      </c>
    </row>
    <row r="92" spans="1:58">
      <c r="A92" s="69"/>
      <c r="B92" s="41"/>
      <c r="C92" s="41"/>
      <c r="D92" s="41"/>
      <c r="E92" s="42"/>
      <c r="F92" s="42"/>
      <c r="G92" s="41"/>
      <c r="H92" s="120"/>
      <c r="I92" s="41"/>
      <c r="J92" s="41"/>
      <c r="K92" s="93" t="str">
        <f>_xlfn.IFNA(INDEX('1.9 APM lookups'!$B$9:$B$13,MATCH($J92,'1.9 APM lookups'!$A$9:$A$13,0),1),"")</f>
        <v/>
      </c>
      <c r="L92" s="61"/>
      <c r="M92" s="64">
        <f t="shared" si="9"/>
        <v>0</v>
      </c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50">
        <f t="shared" si="10"/>
        <v>0</v>
      </c>
      <c r="Z92" s="48"/>
      <c r="AA92" s="51">
        <f t="shared" si="11"/>
        <v>0</v>
      </c>
      <c r="AB92" s="51">
        <f t="shared" si="12"/>
        <v>0</v>
      </c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123"/>
      <c r="AO92" s="50">
        <f t="shared" si="13"/>
        <v>0</v>
      </c>
      <c r="AP92" s="48"/>
      <c r="AQ92" s="51">
        <f t="shared" si="14"/>
        <v>0</v>
      </c>
      <c r="AR92" s="51">
        <f t="shared" si="15"/>
        <v>0</v>
      </c>
      <c r="AS92" s="48"/>
      <c r="AT92" s="48"/>
      <c r="AU92" s="48"/>
      <c r="AV92" s="48"/>
      <c r="AW92" s="48"/>
      <c r="AX92" s="48"/>
      <c r="AY92" s="48"/>
      <c r="AZ92" s="48"/>
      <c r="BA92" s="48"/>
      <c r="BB92" s="48"/>
      <c r="BC92" s="48"/>
      <c r="BD92" s="43"/>
      <c r="BE92" s="65" t="b">
        <f>IF(B92=0,TRUE,IFERROR(MATCH($B92&amp;", "&amp;$C92&amp;", "&amp;$D92,'1.9 APM lookups'!$K$2:$K$107,0)&gt;0,FALSE))</f>
        <v>1</v>
      </c>
      <c r="BF92" s="66" t="str">
        <f t="shared" si="16"/>
        <v xml:space="preserve">, , </v>
      </c>
    </row>
    <row r="93" spans="1:58">
      <c r="A93" s="69"/>
      <c r="B93" s="41"/>
      <c r="C93" s="41"/>
      <c r="D93" s="41"/>
      <c r="E93" s="42"/>
      <c r="F93" s="42"/>
      <c r="G93" s="41"/>
      <c r="H93" s="120"/>
      <c r="I93" s="41"/>
      <c r="J93" s="41"/>
      <c r="K93" s="93" t="str">
        <f>_xlfn.IFNA(INDEX('1.9 APM lookups'!$B$9:$B$13,MATCH($J93,'1.9 APM lookups'!$A$9:$A$13,0),1),"")</f>
        <v/>
      </c>
      <c r="L93" s="61"/>
      <c r="M93" s="64">
        <f t="shared" si="9"/>
        <v>0</v>
      </c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50">
        <f t="shared" si="10"/>
        <v>0</v>
      </c>
      <c r="Z93" s="48"/>
      <c r="AA93" s="51">
        <f t="shared" si="11"/>
        <v>0</v>
      </c>
      <c r="AB93" s="51">
        <f t="shared" si="12"/>
        <v>0</v>
      </c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123"/>
      <c r="AO93" s="50">
        <f t="shared" si="13"/>
        <v>0</v>
      </c>
      <c r="AP93" s="48"/>
      <c r="AQ93" s="51">
        <f t="shared" si="14"/>
        <v>0</v>
      </c>
      <c r="AR93" s="51">
        <f t="shared" si="15"/>
        <v>0</v>
      </c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3"/>
      <c r="BE93" s="65" t="b">
        <f>IF(B93=0,TRUE,IFERROR(MATCH($B93&amp;", "&amp;$C93&amp;", "&amp;$D93,'1.9 APM lookups'!$K$2:$K$107,0)&gt;0,FALSE))</f>
        <v>1</v>
      </c>
      <c r="BF93" s="66" t="str">
        <f t="shared" si="16"/>
        <v xml:space="preserve">, , </v>
      </c>
    </row>
    <row r="94" spans="1:58">
      <c r="A94" s="69"/>
      <c r="B94" s="41"/>
      <c r="C94" s="41"/>
      <c r="D94" s="41"/>
      <c r="E94" s="42"/>
      <c r="F94" s="42"/>
      <c r="G94" s="41"/>
      <c r="H94" s="120"/>
      <c r="I94" s="41"/>
      <c r="J94" s="41"/>
      <c r="K94" s="93" t="str">
        <f>_xlfn.IFNA(INDEX('1.9 APM lookups'!$B$9:$B$13,MATCH($J94,'1.9 APM lookups'!$A$9:$A$13,0),1),"")</f>
        <v/>
      </c>
      <c r="L94" s="61"/>
      <c r="M94" s="64">
        <f t="shared" si="9"/>
        <v>0</v>
      </c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50">
        <f t="shared" si="10"/>
        <v>0</v>
      </c>
      <c r="Z94" s="48"/>
      <c r="AA94" s="51">
        <f t="shared" si="11"/>
        <v>0</v>
      </c>
      <c r="AB94" s="51">
        <f t="shared" si="12"/>
        <v>0</v>
      </c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123"/>
      <c r="AO94" s="50">
        <f t="shared" si="13"/>
        <v>0</v>
      </c>
      <c r="AP94" s="48"/>
      <c r="AQ94" s="51">
        <f t="shared" si="14"/>
        <v>0</v>
      </c>
      <c r="AR94" s="51">
        <f t="shared" si="15"/>
        <v>0</v>
      </c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43"/>
      <c r="BE94" s="65" t="b">
        <f>IF(B94=0,TRUE,IFERROR(MATCH($B94&amp;", "&amp;$C94&amp;", "&amp;$D94,'1.9 APM lookups'!$K$2:$K$107,0)&gt;0,FALSE))</f>
        <v>1</v>
      </c>
      <c r="BF94" s="66" t="str">
        <f t="shared" si="16"/>
        <v xml:space="preserve">, , </v>
      </c>
    </row>
    <row r="95" spans="1:58">
      <c r="A95" s="69"/>
      <c r="B95" s="41"/>
      <c r="C95" s="41"/>
      <c r="D95" s="41"/>
      <c r="E95" s="42"/>
      <c r="F95" s="42"/>
      <c r="G95" s="41"/>
      <c r="H95" s="120"/>
      <c r="I95" s="41"/>
      <c r="J95" s="41"/>
      <c r="K95" s="93" t="str">
        <f>_xlfn.IFNA(INDEX('1.9 APM lookups'!$B$9:$B$13,MATCH($J95,'1.9 APM lookups'!$A$9:$A$13,0),1),"")</f>
        <v/>
      </c>
      <c r="L95" s="61"/>
      <c r="M95" s="64">
        <f t="shared" si="9"/>
        <v>0</v>
      </c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50">
        <f t="shared" si="10"/>
        <v>0</v>
      </c>
      <c r="Z95" s="48"/>
      <c r="AA95" s="51">
        <f t="shared" si="11"/>
        <v>0</v>
      </c>
      <c r="AB95" s="51">
        <f t="shared" si="12"/>
        <v>0</v>
      </c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123"/>
      <c r="AO95" s="50">
        <f t="shared" si="13"/>
        <v>0</v>
      </c>
      <c r="AP95" s="48"/>
      <c r="AQ95" s="51">
        <f t="shared" si="14"/>
        <v>0</v>
      </c>
      <c r="AR95" s="51">
        <f t="shared" si="15"/>
        <v>0</v>
      </c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43"/>
      <c r="BE95" s="65" t="b">
        <f>IF(B95=0,TRUE,IFERROR(MATCH($B95&amp;", "&amp;$C95&amp;", "&amp;$D95,'1.9 APM lookups'!$K$2:$K$107,0)&gt;0,FALSE))</f>
        <v>1</v>
      </c>
      <c r="BF95" s="66" t="str">
        <f t="shared" si="16"/>
        <v xml:space="preserve">, , </v>
      </c>
    </row>
    <row r="96" spans="1:58">
      <c r="A96" s="69"/>
      <c r="B96" s="41"/>
      <c r="C96" s="41"/>
      <c r="D96" s="41"/>
      <c r="E96" s="42"/>
      <c r="F96" s="42"/>
      <c r="G96" s="41"/>
      <c r="H96" s="120"/>
      <c r="I96" s="41"/>
      <c r="J96" s="41"/>
      <c r="K96" s="93" t="str">
        <f>_xlfn.IFNA(INDEX('1.9 APM lookups'!$B$9:$B$13,MATCH($J96,'1.9 APM lookups'!$A$9:$A$13,0),1),"")</f>
        <v/>
      </c>
      <c r="L96" s="61"/>
      <c r="M96" s="64">
        <f t="shared" si="9"/>
        <v>0</v>
      </c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50">
        <f t="shared" si="10"/>
        <v>0</v>
      </c>
      <c r="Z96" s="48"/>
      <c r="AA96" s="51">
        <f t="shared" si="11"/>
        <v>0</v>
      </c>
      <c r="AB96" s="51">
        <f t="shared" si="12"/>
        <v>0</v>
      </c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123"/>
      <c r="AO96" s="50">
        <f t="shared" si="13"/>
        <v>0</v>
      </c>
      <c r="AP96" s="48"/>
      <c r="AQ96" s="51">
        <f t="shared" si="14"/>
        <v>0</v>
      </c>
      <c r="AR96" s="51">
        <f t="shared" si="15"/>
        <v>0</v>
      </c>
      <c r="AS96" s="48"/>
      <c r="AT96" s="48"/>
      <c r="AU96" s="48"/>
      <c r="AV96" s="48"/>
      <c r="AW96" s="48"/>
      <c r="AX96" s="48"/>
      <c r="AY96" s="48"/>
      <c r="AZ96" s="48"/>
      <c r="BA96" s="48"/>
      <c r="BB96" s="48"/>
      <c r="BC96" s="48"/>
      <c r="BD96" s="43"/>
      <c r="BE96" s="65" t="b">
        <f>IF(B96=0,TRUE,IFERROR(MATCH($B96&amp;", "&amp;$C96&amp;", "&amp;$D96,'1.9 APM lookups'!$K$2:$K$107,0)&gt;0,FALSE))</f>
        <v>1</v>
      </c>
      <c r="BF96" s="66" t="str">
        <f t="shared" si="16"/>
        <v xml:space="preserve">, , </v>
      </c>
    </row>
    <row r="97" spans="1:58">
      <c r="A97" s="69"/>
      <c r="B97" s="41"/>
      <c r="C97" s="41"/>
      <c r="D97" s="41"/>
      <c r="E97" s="42"/>
      <c r="F97" s="42"/>
      <c r="G97" s="41"/>
      <c r="H97" s="120"/>
      <c r="I97" s="41"/>
      <c r="J97" s="41"/>
      <c r="K97" s="93" t="str">
        <f>_xlfn.IFNA(INDEX('1.9 APM lookups'!$B$9:$B$13,MATCH($J97,'1.9 APM lookups'!$A$9:$A$13,0),1),"")</f>
        <v/>
      </c>
      <c r="L97" s="61"/>
      <c r="M97" s="64">
        <f t="shared" si="9"/>
        <v>0</v>
      </c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50">
        <f t="shared" si="10"/>
        <v>0</v>
      </c>
      <c r="Z97" s="48"/>
      <c r="AA97" s="51">
        <f t="shared" si="11"/>
        <v>0</v>
      </c>
      <c r="AB97" s="51">
        <f t="shared" si="12"/>
        <v>0</v>
      </c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123"/>
      <c r="AO97" s="50">
        <f t="shared" si="13"/>
        <v>0</v>
      </c>
      <c r="AP97" s="48"/>
      <c r="AQ97" s="51">
        <f t="shared" si="14"/>
        <v>0</v>
      </c>
      <c r="AR97" s="51">
        <f t="shared" si="15"/>
        <v>0</v>
      </c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3"/>
      <c r="BE97" s="65" t="b">
        <f>IF(B97=0,TRUE,IFERROR(MATCH($B97&amp;", "&amp;$C97&amp;", "&amp;$D97,'1.9 APM lookups'!$K$2:$K$107,0)&gt;0,FALSE))</f>
        <v>1</v>
      </c>
      <c r="BF97" s="66" t="str">
        <f t="shared" si="16"/>
        <v xml:space="preserve">, , </v>
      </c>
    </row>
    <row r="98" spans="1:58">
      <c r="A98" s="69"/>
      <c r="B98" s="41"/>
      <c r="C98" s="41"/>
      <c r="D98" s="41"/>
      <c r="E98" s="42"/>
      <c r="F98" s="42"/>
      <c r="G98" s="41"/>
      <c r="H98" s="120"/>
      <c r="I98" s="41"/>
      <c r="J98" s="41"/>
      <c r="K98" s="93" t="str">
        <f>_xlfn.IFNA(INDEX('1.9 APM lookups'!$B$9:$B$13,MATCH($J98,'1.9 APM lookups'!$A$9:$A$13,0),1),"")</f>
        <v/>
      </c>
      <c r="L98" s="61"/>
      <c r="M98" s="64">
        <f t="shared" si="9"/>
        <v>0</v>
      </c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50">
        <f t="shared" si="10"/>
        <v>0</v>
      </c>
      <c r="Z98" s="48"/>
      <c r="AA98" s="51">
        <f t="shared" si="11"/>
        <v>0</v>
      </c>
      <c r="AB98" s="51">
        <f t="shared" si="12"/>
        <v>0</v>
      </c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123"/>
      <c r="AO98" s="50">
        <f t="shared" si="13"/>
        <v>0</v>
      </c>
      <c r="AP98" s="48"/>
      <c r="AQ98" s="51">
        <f t="shared" si="14"/>
        <v>0</v>
      </c>
      <c r="AR98" s="51">
        <f t="shared" si="15"/>
        <v>0</v>
      </c>
      <c r="AS98" s="48"/>
      <c r="AT98" s="48"/>
      <c r="AU98" s="48"/>
      <c r="AV98" s="48"/>
      <c r="AW98" s="48"/>
      <c r="AX98" s="48"/>
      <c r="AY98" s="48"/>
      <c r="AZ98" s="48"/>
      <c r="BA98" s="48"/>
      <c r="BB98" s="48"/>
      <c r="BC98" s="48"/>
      <c r="BD98" s="43"/>
      <c r="BE98" s="65" t="b">
        <f>IF(B98=0,TRUE,IFERROR(MATCH($B98&amp;", "&amp;$C98&amp;", "&amp;$D98,'1.9 APM lookups'!$K$2:$K$107,0)&gt;0,FALSE))</f>
        <v>1</v>
      </c>
      <c r="BF98" s="66" t="str">
        <f t="shared" si="16"/>
        <v xml:space="preserve">, , </v>
      </c>
    </row>
    <row r="99" spans="1:58">
      <c r="A99" s="69"/>
      <c r="B99" s="41"/>
      <c r="C99" s="41"/>
      <c r="D99" s="41"/>
      <c r="E99" s="42"/>
      <c r="F99" s="42"/>
      <c r="G99" s="41"/>
      <c r="H99" s="120"/>
      <c r="I99" s="41"/>
      <c r="J99" s="41"/>
      <c r="K99" s="93" t="str">
        <f>_xlfn.IFNA(INDEX('1.9 APM lookups'!$B$9:$B$13,MATCH($J99,'1.9 APM lookups'!$A$9:$A$13,0),1),"")</f>
        <v/>
      </c>
      <c r="L99" s="61"/>
      <c r="M99" s="64">
        <f t="shared" si="9"/>
        <v>0</v>
      </c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50">
        <f t="shared" si="10"/>
        <v>0</v>
      </c>
      <c r="Z99" s="48"/>
      <c r="AA99" s="51">
        <f t="shared" si="11"/>
        <v>0</v>
      </c>
      <c r="AB99" s="51">
        <f t="shared" si="12"/>
        <v>0</v>
      </c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123"/>
      <c r="AO99" s="50">
        <f t="shared" si="13"/>
        <v>0</v>
      </c>
      <c r="AP99" s="48"/>
      <c r="AQ99" s="51">
        <f t="shared" si="14"/>
        <v>0</v>
      </c>
      <c r="AR99" s="51">
        <f t="shared" si="15"/>
        <v>0</v>
      </c>
      <c r="AS99" s="48"/>
      <c r="AT99" s="48"/>
      <c r="AU99" s="48"/>
      <c r="AV99" s="48"/>
      <c r="AW99" s="48"/>
      <c r="AX99" s="48"/>
      <c r="AY99" s="48"/>
      <c r="AZ99" s="48"/>
      <c r="BA99" s="48"/>
      <c r="BB99" s="48"/>
      <c r="BC99" s="48"/>
      <c r="BD99" s="43"/>
      <c r="BE99" s="65" t="b">
        <f>IF(B99=0,TRUE,IFERROR(MATCH($B99&amp;", "&amp;$C99&amp;", "&amp;$D99,'1.9 APM lookups'!$K$2:$K$107,0)&gt;0,FALSE))</f>
        <v>1</v>
      </c>
      <c r="BF99" s="66" t="str">
        <f t="shared" si="16"/>
        <v xml:space="preserve">, , </v>
      </c>
    </row>
    <row r="100" spans="1:58">
      <c r="A100" s="69"/>
      <c r="B100" s="41"/>
      <c r="C100" s="41"/>
      <c r="D100" s="41"/>
      <c r="E100" s="42"/>
      <c r="F100" s="42"/>
      <c r="G100" s="41"/>
      <c r="H100" s="120"/>
      <c r="I100" s="41"/>
      <c r="J100" s="41"/>
      <c r="K100" s="93" t="str">
        <f>_xlfn.IFNA(INDEX('1.9 APM lookups'!$B$9:$B$13,MATCH($J100,'1.9 APM lookups'!$A$9:$A$13,0),1),"")</f>
        <v/>
      </c>
      <c r="L100" s="61"/>
      <c r="M100" s="64">
        <f t="shared" si="9"/>
        <v>0</v>
      </c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50">
        <f t="shared" si="10"/>
        <v>0</v>
      </c>
      <c r="Z100" s="48"/>
      <c r="AA100" s="51">
        <f t="shared" si="11"/>
        <v>0</v>
      </c>
      <c r="AB100" s="51">
        <f t="shared" si="12"/>
        <v>0</v>
      </c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123"/>
      <c r="AO100" s="50">
        <f t="shared" si="13"/>
        <v>0</v>
      </c>
      <c r="AP100" s="48"/>
      <c r="AQ100" s="51">
        <f t="shared" si="14"/>
        <v>0</v>
      </c>
      <c r="AR100" s="51">
        <f t="shared" si="15"/>
        <v>0</v>
      </c>
      <c r="AS100" s="48"/>
      <c r="AT100" s="48"/>
      <c r="AU100" s="48"/>
      <c r="AV100" s="48"/>
      <c r="AW100" s="48"/>
      <c r="AX100" s="48"/>
      <c r="AY100" s="48"/>
      <c r="AZ100" s="48"/>
      <c r="BA100" s="48"/>
      <c r="BB100" s="48"/>
      <c r="BC100" s="48"/>
      <c r="BD100" s="43"/>
      <c r="BE100" s="65" t="b">
        <f>IF(B100=0,TRUE,IFERROR(MATCH($B100&amp;", "&amp;$C100&amp;", "&amp;$D100,'1.9 APM lookups'!$K$2:$K$107,0)&gt;0,FALSE))</f>
        <v>1</v>
      </c>
      <c r="BF100" s="66" t="str">
        <f t="shared" si="16"/>
        <v xml:space="preserve">, , </v>
      </c>
    </row>
    <row r="101" spans="1:58">
      <c r="A101" s="69"/>
      <c r="B101" s="41"/>
      <c r="C101" s="41"/>
      <c r="D101" s="41"/>
      <c r="E101" s="42"/>
      <c r="F101" s="42"/>
      <c r="G101" s="41"/>
      <c r="H101" s="120"/>
      <c r="I101" s="41"/>
      <c r="J101" s="41"/>
      <c r="K101" s="93" t="str">
        <f>_xlfn.IFNA(INDEX('1.9 APM lookups'!$B$9:$B$13,MATCH($J101,'1.9 APM lookups'!$A$9:$A$13,0),1),"")</f>
        <v/>
      </c>
      <c r="L101" s="61"/>
      <c r="M101" s="64">
        <f t="shared" si="9"/>
        <v>0</v>
      </c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50">
        <f t="shared" si="10"/>
        <v>0</v>
      </c>
      <c r="Z101" s="48"/>
      <c r="AA101" s="51">
        <f t="shared" si="11"/>
        <v>0</v>
      </c>
      <c r="AB101" s="51">
        <f t="shared" si="12"/>
        <v>0</v>
      </c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N101" s="123"/>
      <c r="AO101" s="50">
        <f t="shared" si="13"/>
        <v>0</v>
      </c>
      <c r="AP101" s="48"/>
      <c r="AQ101" s="51">
        <f t="shared" si="14"/>
        <v>0</v>
      </c>
      <c r="AR101" s="51">
        <f t="shared" si="15"/>
        <v>0</v>
      </c>
      <c r="AS101" s="48"/>
      <c r="AT101" s="48"/>
      <c r="AU101" s="48"/>
      <c r="AV101" s="48"/>
      <c r="AW101" s="48"/>
      <c r="AX101" s="48"/>
      <c r="AY101" s="48"/>
      <c r="AZ101" s="48"/>
      <c r="BA101" s="48"/>
      <c r="BB101" s="48"/>
      <c r="BC101" s="48"/>
      <c r="BD101" s="43"/>
      <c r="BE101" s="65" t="b">
        <f>IF(B101=0,TRUE,IFERROR(MATCH($B101&amp;", "&amp;$C101&amp;", "&amp;$D101,'1.9 APM lookups'!$K$2:$K$107,0)&gt;0,FALSE))</f>
        <v>1</v>
      </c>
      <c r="BF101" s="66" t="str">
        <f t="shared" si="16"/>
        <v xml:space="preserve">, , </v>
      </c>
    </row>
    <row r="102" spans="1:58">
      <c r="A102" s="69"/>
      <c r="B102" s="41"/>
      <c r="C102" s="41"/>
      <c r="D102" s="41"/>
      <c r="E102" s="42"/>
      <c r="F102" s="42"/>
      <c r="G102" s="41"/>
      <c r="H102" s="120"/>
      <c r="I102" s="41"/>
      <c r="J102" s="41"/>
      <c r="K102" s="93" t="str">
        <f>_xlfn.IFNA(INDEX('1.9 APM lookups'!$B$9:$B$13,MATCH($J102,'1.9 APM lookups'!$A$9:$A$13,0),1),"")</f>
        <v/>
      </c>
      <c r="L102" s="61"/>
      <c r="M102" s="64">
        <f t="shared" si="9"/>
        <v>0</v>
      </c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50">
        <f t="shared" si="10"/>
        <v>0</v>
      </c>
      <c r="Z102" s="48"/>
      <c r="AA102" s="51">
        <f t="shared" si="11"/>
        <v>0</v>
      </c>
      <c r="AB102" s="51">
        <f t="shared" si="12"/>
        <v>0</v>
      </c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123"/>
      <c r="AO102" s="50">
        <f t="shared" si="13"/>
        <v>0</v>
      </c>
      <c r="AP102" s="48"/>
      <c r="AQ102" s="51">
        <f t="shared" si="14"/>
        <v>0</v>
      </c>
      <c r="AR102" s="51">
        <f t="shared" si="15"/>
        <v>0</v>
      </c>
      <c r="AS102" s="48"/>
      <c r="AT102" s="48"/>
      <c r="AU102" s="48"/>
      <c r="AV102" s="48"/>
      <c r="AW102" s="48"/>
      <c r="AX102" s="48"/>
      <c r="AY102" s="48"/>
      <c r="AZ102" s="48"/>
      <c r="BA102" s="48"/>
      <c r="BB102" s="48"/>
      <c r="BC102" s="48"/>
      <c r="BD102" s="43"/>
      <c r="BE102" s="65" t="b">
        <f>IF(B102=0,TRUE,IFERROR(MATCH($B102&amp;", "&amp;$C102&amp;", "&amp;$D102,'1.9 APM lookups'!$K$2:$K$107,0)&gt;0,FALSE))</f>
        <v>1</v>
      </c>
      <c r="BF102" s="66" t="str">
        <f t="shared" si="16"/>
        <v xml:space="preserve">, , </v>
      </c>
    </row>
    <row r="103" spans="1:58">
      <c r="A103" s="69"/>
      <c r="B103" s="41"/>
      <c r="C103" s="41"/>
      <c r="D103" s="41"/>
      <c r="E103" s="42"/>
      <c r="F103" s="42"/>
      <c r="G103" s="41"/>
      <c r="H103" s="120"/>
      <c r="I103" s="41"/>
      <c r="J103" s="41"/>
      <c r="K103" s="93" t="str">
        <f>_xlfn.IFNA(INDEX('1.9 APM lookups'!$B$9:$B$13,MATCH($J103,'1.9 APM lookups'!$A$9:$A$13,0),1),"")</f>
        <v/>
      </c>
      <c r="L103" s="61"/>
      <c r="M103" s="64">
        <f t="shared" si="9"/>
        <v>0</v>
      </c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50">
        <f t="shared" si="10"/>
        <v>0</v>
      </c>
      <c r="Z103" s="48"/>
      <c r="AA103" s="51">
        <f t="shared" si="11"/>
        <v>0</v>
      </c>
      <c r="AB103" s="51">
        <f t="shared" si="12"/>
        <v>0</v>
      </c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N103" s="123"/>
      <c r="AO103" s="50">
        <f t="shared" si="13"/>
        <v>0</v>
      </c>
      <c r="AP103" s="48"/>
      <c r="AQ103" s="51">
        <f t="shared" si="14"/>
        <v>0</v>
      </c>
      <c r="AR103" s="51">
        <f t="shared" si="15"/>
        <v>0</v>
      </c>
      <c r="AS103" s="48"/>
      <c r="AT103" s="48"/>
      <c r="AU103" s="48"/>
      <c r="AV103" s="48"/>
      <c r="AW103" s="48"/>
      <c r="AX103" s="48"/>
      <c r="AY103" s="48"/>
      <c r="AZ103" s="48"/>
      <c r="BA103" s="48"/>
      <c r="BB103" s="48"/>
      <c r="BC103" s="48"/>
      <c r="BD103" s="43"/>
      <c r="BE103" s="65" t="b">
        <f>IF(B103=0,TRUE,IFERROR(MATCH($B103&amp;", "&amp;$C103&amp;", "&amp;$D103,'1.9 APM lookups'!$K$2:$K$107,0)&gt;0,FALSE))</f>
        <v>1</v>
      </c>
      <c r="BF103" s="66" t="str">
        <f t="shared" si="16"/>
        <v xml:space="preserve">, , </v>
      </c>
    </row>
    <row r="104" spans="1:58">
      <c r="A104" s="69"/>
      <c r="B104" s="41"/>
      <c r="C104" s="41"/>
      <c r="D104" s="41"/>
      <c r="E104" s="42"/>
      <c r="F104" s="42"/>
      <c r="G104" s="41"/>
      <c r="H104" s="120"/>
      <c r="I104" s="41"/>
      <c r="J104" s="41"/>
      <c r="K104" s="93" t="str">
        <f>_xlfn.IFNA(INDEX('1.9 APM lookups'!$B$9:$B$13,MATCH($J104,'1.9 APM lookups'!$A$9:$A$13,0),1),"")</f>
        <v/>
      </c>
      <c r="L104" s="61"/>
      <c r="M104" s="64">
        <f t="shared" si="9"/>
        <v>0</v>
      </c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50">
        <f t="shared" si="10"/>
        <v>0</v>
      </c>
      <c r="Z104" s="48"/>
      <c r="AA104" s="51">
        <f t="shared" si="11"/>
        <v>0</v>
      </c>
      <c r="AB104" s="51">
        <f t="shared" si="12"/>
        <v>0</v>
      </c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123"/>
      <c r="AO104" s="50">
        <f t="shared" si="13"/>
        <v>0</v>
      </c>
      <c r="AP104" s="48"/>
      <c r="AQ104" s="51">
        <f t="shared" si="14"/>
        <v>0</v>
      </c>
      <c r="AR104" s="51">
        <f t="shared" si="15"/>
        <v>0</v>
      </c>
      <c r="AS104" s="48"/>
      <c r="AT104" s="48"/>
      <c r="AU104" s="48"/>
      <c r="AV104" s="48"/>
      <c r="AW104" s="48"/>
      <c r="AX104" s="48"/>
      <c r="AY104" s="48"/>
      <c r="AZ104" s="48"/>
      <c r="BA104" s="48"/>
      <c r="BB104" s="48"/>
      <c r="BC104" s="48"/>
      <c r="BD104" s="43"/>
      <c r="BE104" s="65" t="b">
        <f>IF(B104=0,TRUE,IFERROR(MATCH($B104&amp;", "&amp;$C104&amp;", "&amp;$D104,'1.9 APM lookups'!$K$2:$K$107,0)&gt;0,FALSE))</f>
        <v>1</v>
      </c>
      <c r="BF104" s="66" t="str">
        <f t="shared" si="16"/>
        <v xml:space="preserve">, , </v>
      </c>
    </row>
    <row r="105" spans="1:58">
      <c r="A105" s="69"/>
      <c r="B105" s="41"/>
      <c r="C105" s="41"/>
      <c r="D105" s="41"/>
      <c r="E105" s="42"/>
      <c r="F105" s="42"/>
      <c r="G105" s="41"/>
      <c r="H105" s="120"/>
      <c r="I105" s="41"/>
      <c r="J105" s="41"/>
      <c r="K105" s="93" t="str">
        <f>_xlfn.IFNA(INDEX('1.9 APM lookups'!$B$9:$B$13,MATCH($J105,'1.9 APM lookups'!$A$9:$A$13,0),1),"")</f>
        <v/>
      </c>
      <c r="L105" s="61"/>
      <c r="M105" s="64">
        <f t="shared" si="9"/>
        <v>0</v>
      </c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50">
        <f t="shared" si="10"/>
        <v>0</v>
      </c>
      <c r="Z105" s="48"/>
      <c r="AA105" s="51">
        <f t="shared" si="11"/>
        <v>0</v>
      </c>
      <c r="AB105" s="51">
        <f t="shared" si="12"/>
        <v>0</v>
      </c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123"/>
      <c r="AO105" s="50">
        <f t="shared" si="13"/>
        <v>0</v>
      </c>
      <c r="AP105" s="48"/>
      <c r="AQ105" s="51">
        <f t="shared" si="14"/>
        <v>0</v>
      </c>
      <c r="AR105" s="51">
        <f t="shared" si="15"/>
        <v>0</v>
      </c>
      <c r="AS105" s="48"/>
      <c r="AT105" s="48"/>
      <c r="AU105" s="48"/>
      <c r="AV105" s="48"/>
      <c r="AW105" s="48"/>
      <c r="AX105" s="48"/>
      <c r="AY105" s="48"/>
      <c r="AZ105" s="48"/>
      <c r="BA105" s="48"/>
      <c r="BB105" s="48"/>
      <c r="BC105" s="48"/>
      <c r="BD105" s="43"/>
      <c r="BE105" s="65" t="b">
        <f>IF(B105=0,TRUE,IFERROR(MATCH($B105&amp;", "&amp;$C105&amp;", "&amp;$D105,'1.9 APM lookups'!$K$2:$K$107,0)&gt;0,FALSE))</f>
        <v>1</v>
      </c>
      <c r="BF105" s="66" t="str">
        <f t="shared" si="16"/>
        <v xml:space="preserve">, , </v>
      </c>
    </row>
    <row r="106" spans="1:58">
      <c r="A106" s="69"/>
      <c r="B106" s="41"/>
      <c r="C106" s="41"/>
      <c r="D106" s="41"/>
      <c r="E106" s="42"/>
      <c r="F106" s="42"/>
      <c r="G106" s="41"/>
      <c r="H106" s="120"/>
      <c r="I106" s="41"/>
      <c r="J106" s="41"/>
      <c r="K106" s="93" t="str">
        <f>_xlfn.IFNA(INDEX('1.9 APM lookups'!$B$9:$B$13,MATCH($J106,'1.9 APM lookups'!$A$9:$A$13,0),1),"")</f>
        <v/>
      </c>
      <c r="L106" s="61"/>
      <c r="M106" s="64">
        <f t="shared" si="9"/>
        <v>0</v>
      </c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50">
        <f t="shared" si="10"/>
        <v>0</v>
      </c>
      <c r="Z106" s="48"/>
      <c r="AA106" s="51">
        <f t="shared" si="11"/>
        <v>0</v>
      </c>
      <c r="AB106" s="51">
        <f t="shared" si="12"/>
        <v>0</v>
      </c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123"/>
      <c r="AO106" s="50">
        <f t="shared" si="13"/>
        <v>0</v>
      </c>
      <c r="AP106" s="48"/>
      <c r="AQ106" s="51">
        <f t="shared" si="14"/>
        <v>0</v>
      </c>
      <c r="AR106" s="51">
        <f t="shared" si="15"/>
        <v>0</v>
      </c>
      <c r="AS106" s="48"/>
      <c r="AT106" s="48"/>
      <c r="AU106" s="48"/>
      <c r="AV106" s="48"/>
      <c r="AW106" s="48"/>
      <c r="AX106" s="48"/>
      <c r="AY106" s="48"/>
      <c r="AZ106" s="48"/>
      <c r="BA106" s="48"/>
      <c r="BB106" s="48"/>
      <c r="BC106" s="48"/>
      <c r="BD106" s="43"/>
      <c r="BE106" s="65" t="b">
        <f>IF(B106=0,TRUE,IFERROR(MATCH($B106&amp;", "&amp;$C106&amp;", "&amp;$D106,'1.9 APM lookups'!$K$2:$K$107,0)&gt;0,FALSE))</f>
        <v>1</v>
      </c>
      <c r="BF106" s="66" t="str">
        <f t="shared" si="16"/>
        <v xml:space="preserve">, , </v>
      </c>
    </row>
    <row r="107" spans="1:58">
      <c r="A107" s="69"/>
      <c r="B107" s="41"/>
      <c r="C107" s="41"/>
      <c r="D107" s="41"/>
      <c r="E107" s="42"/>
      <c r="F107" s="42"/>
      <c r="G107" s="41"/>
      <c r="H107" s="120"/>
      <c r="I107" s="41"/>
      <c r="J107" s="41"/>
      <c r="K107" s="93" t="str">
        <f>_xlfn.IFNA(INDEX('1.9 APM lookups'!$B$9:$B$13,MATCH($J107,'1.9 APM lookups'!$A$9:$A$13,0),1),"")</f>
        <v/>
      </c>
      <c r="L107" s="61"/>
      <c r="M107" s="64">
        <f t="shared" si="9"/>
        <v>0</v>
      </c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50">
        <f t="shared" si="10"/>
        <v>0</v>
      </c>
      <c r="Z107" s="48"/>
      <c r="AA107" s="51">
        <f t="shared" si="11"/>
        <v>0</v>
      </c>
      <c r="AB107" s="51">
        <f t="shared" si="12"/>
        <v>0</v>
      </c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123"/>
      <c r="AO107" s="50">
        <f t="shared" si="13"/>
        <v>0</v>
      </c>
      <c r="AP107" s="48"/>
      <c r="AQ107" s="51">
        <f t="shared" si="14"/>
        <v>0</v>
      </c>
      <c r="AR107" s="51">
        <f t="shared" si="15"/>
        <v>0</v>
      </c>
      <c r="AS107" s="48"/>
      <c r="AT107" s="48"/>
      <c r="AU107" s="48"/>
      <c r="AV107" s="48"/>
      <c r="AW107" s="48"/>
      <c r="AX107" s="48"/>
      <c r="AY107" s="48"/>
      <c r="AZ107" s="48"/>
      <c r="BA107" s="48"/>
      <c r="BB107" s="48"/>
      <c r="BC107" s="48"/>
      <c r="BD107" s="43"/>
      <c r="BE107" s="65" t="b">
        <f>IF(B107=0,TRUE,IFERROR(MATCH($B107&amp;", "&amp;$C107&amp;", "&amp;$D107,'1.9 APM lookups'!$K$2:$K$107,0)&gt;0,FALSE))</f>
        <v>1</v>
      </c>
      <c r="BF107" s="66" t="str">
        <f t="shared" si="16"/>
        <v xml:space="preserve">, , </v>
      </c>
    </row>
    <row r="108" spans="1:58">
      <c r="A108" s="69"/>
      <c r="B108" s="41"/>
      <c r="C108" s="41"/>
      <c r="D108" s="41"/>
      <c r="E108" s="42"/>
      <c r="F108" s="42"/>
      <c r="G108" s="41"/>
      <c r="H108" s="120"/>
      <c r="I108" s="41"/>
      <c r="J108" s="41"/>
      <c r="K108" s="93" t="str">
        <f>_xlfn.IFNA(INDEX('1.9 APM lookups'!$B$9:$B$13,MATCH($J108,'1.9 APM lookups'!$A$9:$A$13,0),1),"")</f>
        <v/>
      </c>
      <c r="L108" s="61"/>
      <c r="M108" s="64">
        <f t="shared" si="9"/>
        <v>0</v>
      </c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50">
        <f t="shared" si="10"/>
        <v>0</v>
      </c>
      <c r="Z108" s="48"/>
      <c r="AA108" s="51">
        <f t="shared" si="11"/>
        <v>0</v>
      </c>
      <c r="AB108" s="51">
        <f t="shared" si="12"/>
        <v>0</v>
      </c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123"/>
      <c r="AO108" s="50">
        <f t="shared" si="13"/>
        <v>0</v>
      </c>
      <c r="AP108" s="48"/>
      <c r="AQ108" s="51">
        <f t="shared" si="14"/>
        <v>0</v>
      </c>
      <c r="AR108" s="51">
        <f t="shared" si="15"/>
        <v>0</v>
      </c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3"/>
      <c r="BE108" s="65" t="b">
        <f>IF(B108=0,TRUE,IFERROR(MATCH($B108&amp;", "&amp;$C108&amp;", "&amp;$D108,'1.9 APM lookups'!$K$2:$K$107,0)&gt;0,FALSE))</f>
        <v>1</v>
      </c>
      <c r="BF108" s="66" t="str">
        <f t="shared" si="16"/>
        <v xml:space="preserve">, , </v>
      </c>
    </row>
    <row r="109" spans="1:58">
      <c r="A109" s="69"/>
      <c r="B109" s="41"/>
      <c r="C109" s="41"/>
      <c r="D109" s="41"/>
      <c r="E109" s="42"/>
      <c r="F109" s="42"/>
      <c r="G109" s="41"/>
      <c r="H109" s="120"/>
      <c r="I109" s="41"/>
      <c r="J109" s="41"/>
      <c r="K109" s="93" t="str">
        <f>_xlfn.IFNA(INDEX('1.9 APM lookups'!$B$9:$B$13,MATCH($J109,'1.9 APM lookups'!$A$9:$A$13,0),1),"")</f>
        <v/>
      </c>
      <c r="L109" s="61"/>
      <c r="M109" s="64">
        <f t="shared" si="9"/>
        <v>0</v>
      </c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50">
        <f t="shared" si="10"/>
        <v>0</v>
      </c>
      <c r="Z109" s="48"/>
      <c r="AA109" s="51">
        <f t="shared" si="11"/>
        <v>0</v>
      </c>
      <c r="AB109" s="51">
        <f t="shared" si="12"/>
        <v>0</v>
      </c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N109" s="123"/>
      <c r="AO109" s="50">
        <f t="shared" si="13"/>
        <v>0</v>
      </c>
      <c r="AP109" s="48"/>
      <c r="AQ109" s="51">
        <f t="shared" si="14"/>
        <v>0</v>
      </c>
      <c r="AR109" s="51">
        <f t="shared" si="15"/>
        <v>0</v>
      </c>
      <c r="AS109" s="48"/>
      <c r="AT109" s="48"/>
      <c r="AU109" s="48"/>
      <c r="AV109" s="48"/>
      <c r="AW109" s="48"/>
      <c r="AX109" s="48"/>
      <c r="AY109" s="48"/>
      <c r="AZ109" s="48"/>
      <c r="BA109" s="48"/>
      <c r="BB109" s="48"/>
      <c r="BC109" s="48"/>
      <c r="BD109" s="43"/>
      <c r="BE109" s="65" t="b">
        <f>IF(B109=0,TRUE,IFERROR(MATCH($B109&amp;", "&amp;$C109&amp;", "&amp;$D109,'1.9 APM lookups'!$K$2:$K$107,0)&gt;0,FALSE))</f>
        <v>1</v>
      </c>
      <c r="BF109" s="66" t="str">
        <f t="shared" si="16"/>
        <v xml:space="preserve">, , </v>
      </c>
    </row>
    <row r="110" spans="1:58">
      <c r="A110" s="69"/>
      <c r="B110" s="41"/>
      <c r="C110" s="41"/>
      <c r="D110" s="41"/>
      <c r="E110" s="42"/>
      <c r="F110" s="42"/>
      <c r="G110" s="41"/>
      <c r="H110" s="120"/>
      <c r="I110" s="41"/>
      <c r="J110" s="41"/>
      <c r="K110" s="93" t="str">
        <f>_xlfn.IFNA(INDEX('1.9 APM lookups'!$B$9:$B$13,MATCH($J110,'1.9 APM lookups'!$A$9:$A$13,0),1),"")</f>
        <v/>
      </c>
      <c r="L110" s="61"/>
      <c r="M110" s="64">
        <f t="shared" si="9"/>
        <v>0</v>
      </c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50">
        <f t="shared" si="10"/>
        <v>0</v>
      </c>
      <c r="Z110" s="48"/>
      <c r="AA110" s="51">
        <f t="shared" si="11"/>
        <v>0</v>
      </c>
      <c r="AB110" s="51">
        <f t="shared" si="12"/>
        <v>0</v>
      </c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123"/>
      <c r="AO110" s="50">
        <f t="shared" si="13"/>
        <v>0</v>
      </c>
      <c r="AP110" s="48"/>
      <c r="AQ110" s="51">
        <f t="shared" si="14"/>
        <v>0</v>
      </c>
      <c r="AR110" s="51">
        <f t="shared" si="15"/>
        <v>0</v>
      </c>
      <c r="AS110" s="48"/>
      <c r="AT110" s="48"/>
      <c r="AU110" s="48"/>
      <c r="AV110" s="48"/>
      <c r="AW110" s="48"/>
      <c r="AX110" s="48"/>
      <c r="AY110" s="48"/>
      <c r="AZ110" s="48"/>
      <c r="BA110" s="48"/>
      <c r="BB110" s="48"/>
      <c r="BC110" s="48"/>
      <c r="BD110" s="43"/>
      <c r="BE110" s="65" t="b">
        <f>IF(B110=0,TRUE,IFERROR(MATCH($B110&amp;", "&amp;$C110&amp;", "&amp;$D110,'1.9 APM lookups'!$K$2:$K$107,0)&gt;0,FALSE))</f>
        <v>1</v>
      </c>
      <c r="BF110" s="66" t="str">
        <f t="shared" si="16"/>
        <v xml:space="preserve">, , </v>
      </c>
    </row>
    <row r="111" spans="1:58">
      <c r="A111" s="69"/>
      <c r="B111" s="41"/>
      <c r="C111" s="41"/>
      <c r="D111" s="41"/>
      <c r="E111" s="42"/>
      <c r="F111" s="42"/>
      <c r="G111" s="41"/>
      <c r="H111" s="120"/>
      <c r="I111" s="41"/>
      <c r="J111" s="41"/>
      <c r="K111" s="93" t="str">
        <f>_xlfn.IFNA(INDEX('1.9 APM lookups'!$B$9:$B$13,MATCH($J111,'1.9 APM lookups'!$A$9:$A$13,0),1),"")</f>
        <v/>
      </c>
      <c r="L111" s="61"/>
      <c r="M111" s="64">
        <f t="shared" si="9"/>
        <v>0</v>
      </c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50">
        <f t="shared" si="10"/>
        <v>0</v>
      </c>
      <c r="Z111" s="48"/>
      <c r="AA111" s="51">
        <f t="shared" si="11"/>
        <v>0</v>
      </c>
      <c r="AB111" s="51">
        <f t="shared" si="12"/>
        <v>0</v>
      </c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123"/>
      <c r="AO111" s="50">
        <f t="shared" si="13"/>
        <v>0</v>
      </c>
      <c r="AP111" s="48"/>
      <c r="AQ111" s="51">
        <f t="shared" si="14"/>
        <v>0</v>
      </c>
      <c r="AR111" s="51">
        <f t="shared" si="15"/>
        <v>0</v>
      </c>
      <c r="AS111" s="48"/>
      <c r="AT111" s="48"/>
      <c r="AU111" s="48"/>
      <c r="AV111" s="48"/>
      <c r="AW111" s="48"/>
      <c r="AX111" s="48"/>
      <c r="AY111" s="48"/>
      <c r="AZ111" s="48"/>
      <c r="BA111" s="48"/>
      <c r="BB111" s="48"/>
      <c r="BC111" s="48"/>
      <c r="BD111" s="43"/>
      <c r="BE111" s="65" t="b">
        <f>IF(B111=0,TRUE,IFERROR(MATCH($B111&amp;", "&amp;$C111&amp;", "&amp;$D111,'1.9 APM lookups'!$K$2:$K$107,0)&gt;0,FALSE))</f>
        <v>1</v>
      </c>
      <c r="BF111" s="66" t="str">
        <f t="shared" si="16"/>
        <v xml:space="preserve">, , </v>
      </c>
    </row>
    <row r="112" spans="1:58">
      <c r="A112" s="69"/>
      <c r="B112" s="41"/>
      <c r="C112" s="41"/>
      <c r="D112" s="41"/>
      <c r="E112" s="42"/>
      <c r="F112" s="42"/>
      <c r="G112" s="41"/>
      <c r="H112" s="120"/>
      <c r="I112" s="41"/>
      <c r="J112" s="41"/>
      <c r="K112" s="93" t="str">
        <f>_xlfn.IFNA(INDEX('1.9 APM lookups'!$B$9:$B$13,MATCH($J112,'1.9 APM lookups'!$A$9:$A$13,0),1),"")</f>
        <v/>
      </c>
      <c r="L112" s="61"/>
      <c r="M112" s="64">
        <f t="shared" si="9"/>
        <v>0</v>
      </c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50">
        <f t="shared" si="10"/>
        <v>0</v>
      </c>
      <c r="Z112" s="48"/>
      <c r="AA112" s="51">
        <f t="shared" si="11"/>
        <v>0</v>
      </c>
      <c r="AB112" s="51">
        <f t="shared" si="12"/>
        <v>0</v>
      </c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123"/>
      <c r="AO112" s="50">
        <f t="shared" si="13"/>
        <v>0</v>
      </c>
      <c r="AP112" s="48"/>
      <c r="AQ112" s="51">
        <f t="shared" si="14"/>
        <v>0</v>
      </c>
      <c r="AR112" s="51">
        <f t="shared" si="15"/>
        <v>0</v>
      </c>
      <c r="AS112" s="48"/>
      <c r="AT112" s="48"/>
      <c r="AU112" s="48"/>
      <c r="AV112" s="48"/>
      <c r="AW112" s="48"/>
      <c r="AX112" s="48"/>
      <c r="AY112" s="48"/>
      <c r="AZ112" s="48"/>
      <c r="BA112" s="48"/>
      <c r="BB112" s="48"/>
      <c r="BC112" s="48"/>
      <c r="BD112" s="43"/>
      <c r="BE112" s="65" t="b">
        <f>IF(B112=0,TRUE,IFERROR(MATCH($B112&amp;", "&amp;$C112&amp;", "&amp;$D112,'1.9 APM lookups'!$K$2:$K$107,0)&gt;0,FALSE))</f>
        <v>1</v>
      </c>
      <c r="BF112" s="66" t="str">
        <f t="shared" si="16"/>
        <v xml:space="preserve">, , </v>
      </c>
    </row>
    <row r="113" spans="1:58">
      <c r="A113" s="69"/>
      <c r="B113" s="41"/>
      <c r="C113" s="41"/>
      <c r="D113" s="41"/>
      <c r="E113" s="42"/>
      <c r="F113" s="42"/>
      <c r="G113" s="41"/>
      <c r="H113" s="120"/>
      <c r="I113" s="41"/>
      <c r="J113" s="41"/>
      <c r="K113" s="93" t="str">
        <f>_xlfn.IFNA(INDEX('1.9 APM lookups'!$B$9:$B$13,MATCH($J113,'1.9 APM lookups'!$A$9:$A$13,0),1),"")</f>
        <v/>
      </c>
      <c r="L113" s="61"/>
      <c r="M113" s="64">
        <f t="shared" si="9"/>
        <v>0</v>
      </c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50">
        <f t="shared" si="10"/>
        <v>0</v>
      </c>
      <c r="Z113" s="48"/>
      <c r="AA113" s="51">
        <f t="shared" si="11"/>
        <v>0</v>
      </c>
      <c r="AB113" s="51">
        <f t="shared" si="12"/>
        <v>0</v>
      </c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123"/>
      <c r="AO113" s="50">
        <f t="shared" si="13"/>
        <v>0</v>
      </c>
      <c r="AP113" s="48"/>
      <c r="AQ113" s="51">
        <f t="shared" si="14"/>
        <v>0</v>
      </c>
      <c r="AR113" s="51">
        <f t="shared" si="15"/>
        <v>0</v>
      </c>
      <c r="AS113" s="48"/>
      <c r="AT113" s="48"/>
      <c r="AU113" s="48"/>
      <c r="AV113" s="48"/>
      <c r="AW113" s="48"/>
      <c r="AX113" s="48"/>
      <c r="AY113" s="48"/>
      <c r="AZ113" s="48"/>
      <c r="BA113" s="48"/>
      <c r="BB113" s="48"/>
      <c r="BC113" s="48"/>
      <c r="BD113" s="43"/>
      <c r="BE113" s="65" t="b">
        <f>IF(B113=0,TRUE,IFERROR(MATCH($B113&amp;", "&amp;$C113&amp;", "&amp;$D113,'1.9 APM lookups'!$K$2:$K$107,0)&gt;0,FALSE))</f>
        <v>1</v>
      </c>
      <c r="BF113" s="66" t="str">
        <f t="shared" si="16"/>
        <v xml:space="preserve">, , </v>
      </c>
    </row>
    <row r="114" spans="1:58">
      <c r="A114" s="69"/>
      <c r="B114" s="41"/>
      <c r="C114" s="41"/>
      <c r="D114" s="41"/>
      <c r="E114" s="42"/>
      <c r="F114" s="42"/>
      <c r="G114" s="41"/>
      <c r="H114" s="120"/>
      <c r="I114" s="41"/>
      <c r="J114" s="41"/>
      <c r="K114" s="93" t="str">
        <f>_xlfn.IFNA(INDEX('1.9 APM lookups'!$B$9:$B$13,MATCH($J114,'1.9 APM lookups'!$A$9:$A$13,0),1),"")</f>
        <v/>
      </c>
      <c r="L114" s="61"/>
      <c r="M114" s="64">
        <f t="shared" si="9"/>
        <v>0</v>
      </c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50">
        <f t="shared" si="10"/>
        <v>0</v>
      </c>
      <c r="Z114" s="48"/>
      <c r="AA114" s="51">
        <f t="shared" si="11"/>
        <v>0</v>
      </c>
      <c r="AB114" s="51">
        <f t="shared" si="12"/>
        <v>0</v>
      </c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123"/>
      <c r="AO114" s="50">
        <f t="shared" si="13"/>
        <v>0</v>
      </c>
      <c r="AP114" s="48"/>
      <c r="AQ114" s="51">
        <f t="shared" si="14"/>
        <v>0</v>
      </c>
      <c r="AR114" s="51">
        <f t="shared" si="15"/>
        <v>0</v>
      </c>
      <c r="AS114" s="48"/>
      <c r="AT114" s="48"/>
      <c r="AU114" s="48"/>
      <c r="AV114" s="48"/>
      <c r="AW114" s="48"/>
      <c r="AX114" s="48"/>
      <c r="AY114" s="48"/>
      <c r="AZ114" s="48"/>
      <c r="BA114" s="48"/>
      <c r="BB114" s="48"/>
      <c r="BC114" s="48"/>
      <c r="BD114" s="43"/>
      <c r="BE114" s="65" t="b">
        <f>IF(B114=0,TRUE,IFERROR(MATCH($B114&amp;", "&amp;$C114&amp;", "&amp;$D114,'1.9 APM lookups'!$K$2:$K$107,0)&gt;0,FALSE))</f>
        <v>1</v>
      </c>
      <c r="BF114" s="66" t="str">
        <f t="shared" si="16"/>
        <v xml:space="preserve">, , </v>
      </c>
    </row>
    <row r="115" spans="1:58">
      <c r="A115" s="69"/>
      <c r="B115" s="41"/>
      <c r="C115" s="41"/>
      <c r="D115" s="41"/>
      <c r="E115" s="42"/>
      <c r="F115" s="42"/>
      <c r="G115" s="41"/>
      <c r="H115" s="120"/>
      <c r="I115" s="41"/>
      <c r="J115" s="41"/>
      <c r="K115" s="93" t="str">
        <f>_xlfn.IFNA(INDEX('1.9 APM lookups'!$B$9:$B$13,MATCH($J115,'1.9 APM lookups'!$A$9:$A$13,0),1),"")</f>
        <v/>
      </c>
      <c r="L115" s="61"/>
      <c r="M115" s="64">
        <f t="shared" si="9"/>
        <v>0</v>
      </c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50">
        <f t="shared" si="10"/>
        <v>0</v>
      </c>
      <c r="Z115" s="48"/>
      <c r="AA115" s="51">
        <f t="shared" si="11"/>
        <v>0</v>
      </c>
      <c r="AB115" s="51">
        <f t="shared" si="12"/>
        <v>0</v>
      </c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123"/>
      <c r="AO115" s="50">
        <f t="shared" si="13"/>
        <v>0</v>
      </c>
      <c r="AP115" s="48"/>
      <c r="AQ115" s="51">
        <f t="shared" si="14"/>
        <v>0</v>
      </c>
      <c r="AR115" s="51">
        <f t="shared" si="15"/>
        <v>0</v>
      </c>
      <c r="AS115" s="48"/>
      <c r="AT115" s="48"/>
      <c r="AU115" s="48"/>
      <c r="AV115" s="48"/>
      <c r="AW115" s="48"/>
      <c r="AX115" s="48"/>
      <c r="AY115" s="48"/>
      <c r="AZ115" s="48"/>
      <c r="BA115" s="48"/>
      <c r="BB115" s="48"/>
      <c r="BC115" s="48"/>
      <c r="BD115" s="43"/>
      <c r="BE115" s="65" t="b">
        <f>IF(B115=0,TRUE,IFERROR(MATCH($B115&amp;", "&amp;$C115&amp;", "&amp;$D115,'1.9 APM lookups'!$K$2:$K$107,0)&gt;0,FALSE))</f>
        <v>1</v>
      </c>
      <c r="BF115" s="66" t="str">
        <f t="shared" si="16"/>
        <v xml:space="preserve">, , </v>
      </c>
    </row>
    <row r="116" spans="1:58">
      <c r="A116" s="69"/>
      <c r="B116" s="41"/>
      <c r="C116" s="41"/>
      <c r="D116" s="41"/>
      <c r="E116" s="42"/>
      <c r="F116" s="42"/>
      <c r="G116" s="41"/>
      <c r="H116" s="120"/>
      <c r="I116" s="41"/>
      <c r="J116" s="41"/>
      <c r="K116" s="93" t="str">
        <f>_xlfn.IFNA(INDEX('1.9 APM lookups'!$B$9:$B$13,MATCH($J116,'1.9 APM lookups'!$A$9:$A$13,0),1),"")</f>
        <v/>
      </c>
      <c r="L116" s="61"/>
      <c r="M116" s="64">
        <f t="shared" si="9"/>
        <v>0</v>
      </c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50">
        <f t="shared" si="10"/>
        <v>0</v>
      </c>
      <c r="Z116" s="48"/>
      <c r="AA116" s="51">
        <f t="shared" si="11"/>
        <v>0</v>
      </c>
      <c r="AB116" s="51">
        <f t="shared" si="12"/>
        <v>0</v>
      </c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123"/>
      <c r="AO116" s="50">
        <f t="shared" si="13"/>
        <v>0</v>
      </c>
      <c r="AP116" s="48"/>
      <c r="AQ116" s="51">
        <f t="shared" si="14"/>
        <v>0</v>
      </c>
      <c r="AR116" s="51">
        <f t="shared" si="15"/>
        <v>0</v>
      </c>
      <c r="AS116" s="48"/>
      <c r="AT116" s="48"/>
      <c r="AU116" s="48"/>
      <c r="AV116" s="48"/>
      <c r="AW116" s="48"/>
      <c r="AX116" s="48"/>
      <c r="AY116" s="48"/>
      <c r="AZ116" s="48"/>
      <c r="BA116" s="48"/>
      <c r="BB116" s="48"/>
      <c r="BC116" s="48"/>
      <c r="BD116" s="43"/>
      <c r="BE116" s="65" t="b">
        <f>IF(B116=0,TRUE,IFERROR(MATCH($B116&amp;", "&amp;$C116&amp;", "&amp;$D116,'1.9 APM lookups'!$K$2:$K$107,0)&gt;0,FALSE))</f>
        <v>1</v>
      </c>
      <c r="BF116" s="66" t="str">
        <f t="shared" si="16"/>
        <v xml:space="preserve">, , </v>
      </c>
    </row>
    <row r="117" spans="1:58">
      <c r="A117" s="69"/>
      <c r="B117" s="41"/>
      <c r="C117" s="41"/>
      <c r="D117" s="41"/>
      <c r="E117" s="42"/>
      <c r="F117" s="42"/>
      <c r="G117" s="41"/>
      <c r="H117" s="120"/>
      <c r="I117" s="41"/>
      <c r="J117" s="41"/>
      <c r="K117" s="93" t="str">
        <f>_xlfn.IFNA(INDEX('1.9 APM lookups'!$B$9:$B$13,MATCH($J117,'1.9 APM lookups'!$A$9:$A$13,0),1),"")</f>
        <v/>
      </c>
      <c r="L117" s="61"/>
      <c r="M117" s="64">
        <f t="shared" si="9"/>
        <v>0</v>
      </c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50">
        <f t="shared" si="10"/>
        <v>0</v>
      </c>
      <c r="Z117" s="48"/>
      <c r="AA117" s="51">
        <f t="shared" si="11"/>
        <v>0</v>
      </c>
      <c r="AB117" s="51">
        <f t="shared" si="12"/>
        <v>0</v>
      </c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123"/>
      <c r="AO117" s="50">
        <f t="shared" si="13"/>
        <v>0</v>
      </c>
      <c r="AP117" s="48"/>
      <c r="AQ117" s="51">
        <f t="shared" si="14"/>
        <v>0</v>
      </c>
      <c r="AR117" s="51">
        <f t="shared" si="15"/>
        <v>0</v>
      </c>
      <c r="AS117" s="48"/>
      <c r="AT117" s="48"/>
      <c r="AU117" s="48"/>
      <c r="AV117" s="48"/>
      <c r="AW117" s="48"/>
      <c r="AX117" s="48"/>
      <c r="AY117" s="48"/>
      <c r="AZ117" s="48"/>
      <c r="BA117" s="48"/>
      <c r="BB117" s="48"/>
      <c r="BC117" s="48"/>
      <c r="BD117" s="43"/>
      <c r="BE117" s="65" t="b">
        <f>IF(B117=0,TRUE,IFERROR(MATCH($B117&amp;", "&amp;$C117&amp;", "&amp;$D117,'1.9 APM lookups'!$K$2:$K$107,0)&gt;0,FALSE))</f>
        <v>1</v>
      </c>
      <c r="BF117" s="66" t="str">
        <f t="shared" si="16"/>
        <v xml:space="preserve">, , </v>
      </c>
    </row>
    <row r="118" spans="1:58">
      <c r="A118" s="69"/>
      <c r="B118" s="41"/>
      <c r="C118" s="41"/>
      <c r="D118" s="41"/>
      <c r="E118" s="42"/>
      <c r="F118" s="42"/>
      <c r="G118" s="41"/>
      <c r="H118" s="120"/>
      <c r="I118" s="41"/>
      <c r="J118" s="41"/>
      <c r="K118" s="93" t="str">
        <f>_xlfn.IFNA(INDEX('1.9 APM lookups'!$B$9:$B$13,MATCH($J118,'1.9 APM lookups'!$A$9:$A$13,0),1),"")</f>
        <v/>
      </c>
      <c r="L118" s="61"/>
      <c r="M118" s="64">
        <f t="shared" si="9"/>
        <v>0</v>
      </c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50">
        <f t="shared" si="10"/>
        <v>0</v>
      </c>
      <c r="Z118" s="48"/>
      <c r="AA118" s="51">
        <f t="shared" si="11"/>
        <v>0</v>
      </c>
      <c r="AB118" s="51">
        <f t="shared" si="12"/>
        <v>0</v>
      </c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123"/>
      <c r="AO118" s="50">
        <f t="shared" si="13"/>
        <v>0</v>
      </c>
      <c r="AP118" s="48"/>
      <c r="AQ118" s="51">
        <f t="shared" si="14"/>
        <v>0</v>
      </c>
      <c r="AR118" s="51">
        <f t="shared" si="15"/>
        <v>0</v>
      </c>
      <c r="AS118" s="48"/>
      <c r="AT118" s="48"/>
      <c r="AU118" s="48"/>
      <c r="AV118" s="48"/>
      <c r="AW118" s="48"/>
      <c r="AX118" s="48"/>
      <c r="AY118" s="48"/>
      <c r="AZ118" s="48"/>
      <c r="BA118" s="48"/>
      <c r="BB118" s="48"/>
      <c r="BC118" s="48"/>
      <c r="BD118" s="43"/>
      <c r="BE118" s="65" t="b">
        <f>IF(B118=0,TRUE,IFERROR(MATCH($B118&amp;", "&amp;$C118&amp;", "&amp;$D118,'1.9 APM lookups'!$K$2:$K$107,0)&gt;0,FALSE))</f>
        <v>1</v>
      </c>
      <c r="BF118" s="66" t="str">
        <f t="shared" si="16"/>
        <v xml:space="preserve">, , </v>
      </c>
    </row>
    <row r="119" spans="1:58">
      <c r="A119" s="69"/>
      <c r="B119" s="41"/>
      <c r="C119" s="41"/>
      <c r="D119" s="41"/>
      <c r="E119" s="42"/>
      <c r="F119" s="42"/>
      <c r="G119" s="41"/>
      <c r="H119" s="120"/>
      <c r="I119" s="41"/>
      <c r="J119" s="41"/>
      <c r="K119" s="93" t="str">
        <f>_xlfn.IFNA(INDEX('1.9 APM lookups'!$B$9:$B$13,MATCH($J119,'1.9 APM lookups'!$A$9:$A$13,0),1),"")</f>
        <v/>
      </c>
      <c r="L119" s="61"/>
      <c r="M119" s="64">
        <f t="shared" si="9"/>
        <v>0</v>
      </c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50">
        <f t="shared" si="10"/>
        <v>0</v>
      </c>
      <c r="Z119" s="48"/>
      <c r="AA119" s="51">
        <f t="shared" si="11"/>
        <v>0</v>
      </c>
      <c r="AB119" s="51">
        <f t="shared" si="12"/>
        <v>0</v>
      </c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123"/>
      <c r="AO119" s="50">
        <f t="shared" si="13"/>
        <v>0</v>
      </c>
      <c r="AP119" s="48"/>
      <c r="AQ119" s="51">
        <f t="shared" si="14"/>
        <v>0</v>
      </c>
      <c r="AR119" s="51">
        <f t="shared" si="15"/>
        <v>0</v>
      </c>
      <c r="AS119" s="48"/>
      <c r="AT119" s="48"/>
      <c r="AU119" s="48"/>
      <c r="AV119" s="48"/>
      <c r="AW119" s="48"/>
      <c r="AX119" s="48"/>
      <c r="AY119" s="48"/>
      <c r="AZ119" s="48"/>
      <c r="BA119" s="48"/>
      <c r="BB119" s="48"/>
      <c r="BC119" s="48"/>
      <c r="BD119" s="43"/>
      <c r="BE119" s="65" t="b">
        <f>IF(B119=0,TRUE,IFERROR(MATCH($B119&amp;", "&amp;$C119&amp;", "&amp;$D119,'1.9 APM lookups'!$K$2:$K$107,0)&gt;0,FALSE))</f>
        <v>1</v>
      </c>
      <c r="BF119" s="66" t="str">
        <f t="shared" si="16"/>
        <v xml:space="preserve">, , </v>
      </c>
    </row>
    <row r="120" spans="1:58">
      <c r="A120" s="69"/>
      <c r="B120" s="41"/>
      <c r="C120" s="41"/>
      <c r="D120" s="41"/>
      <c r="E120" s="42"/>
      <c r="F120" s="42"/>
      <c r="G120" s="41"/>
      <c r="H120" s="120"/>
      <c r="I120" s="41"/>
      <c r="J120" s="41"/>
      <c r="K120" s="93" t="str">
        <f>_xlfn.IFNA(INDEX('1.9 APM lookups'!$B$9:$B$13,MATCH($J120,'1.9 APM lookups'!$A$9:$A$13,0),1),"")</f>
        <v/>
      </c>
      <c r="L120" s="61"/>
      <c r="M120" s="64">
        <f t="shared" si="9"/>
        <v>0</v>
      </c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50">
        <f t="shared" si="10"/>
        <v>0</v>
      </c>
      <c r="Z120" s="48"/>
      <c r="AA120" s="51">
        <f t="shared" si="11"/>
        <v>0</v>
      </c>
      <c r="AB120" s="51">
        <f t="shared" si="12"/>
        <v>0</v>
      </c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123"/>
      <c r="AO120" s="50">
        <f t="shared" si="13"/>
        <v>0</v>
      </c>
      <c r="AP120" s="48"/>
      <c r="AQ120" s="51">
        <f t="shared" si="14"/>
        <v>0</v>
      </c>
      <c r="AR120" s="51">
        <f t="shared" si="15"/>
        <v>0</v>
      </c>
      <c r="AS120" s="48"/>
      <c r="AT120" s="48"/>
      <c r="AU120" s="48"/>
      <c r="AV120" s="48"/>
      <c r="AW120" s="48"/>
      <c r="AX120" s="48"/>
      <c r="AY120" s="48"/>
      <c r="AZ120" s="48"/>
      <c r="BA120" s="48"/>
      <c r="BB120" s="48"/>
      <c r="BC120" s="48"/>
      <c r="BD120" s="43"/>
      <c r="BE120" s="65" t="b">
        <f>IF(B120=0,TRUE,IFERROR(MATCH($B120&amp;", "&amp;$C120&amp;", "&amp;$D120,'1.9 APM lookups'!$K$2:$K$107,0)&gt;0,FALSE))</f>
        <v>1</v>
      </c>
      <c r="BF120" s="66" t="str">
        <f t="shared" si="16"/>
        <v xml:space="preserve">, , </v>
      </c>
    </row>
    <row r="121" spans="1:58">
      <c r="A121" s="69"/>
      <c r="B121" s="41"/>
      <c r="C121" s="41"/>
      <c r="D121" s="41"/>
      <c r="E121" s="42"/>
      <c r="F121" s="42"/>
      <c r="G121" s="41"/>
      <c r="H121" s="120"/>
      <c r="I121" s="41"/>
      <c r="J121" s="41"/>
      <c r="K121" s="93" t="str">
        <f>_xlfn.IFNA(INDEX('1.9 APM lookups'!$B$9:$B$13,MATCH($J121,'1.9 APM lookups'!$A$9:$A$13,0),1),"")</f>
        <v/>
      </c>
      <c r="L121" s="61"/>
      <c r="M121" s="64">
        <f t="shared" si="9"/>
        <v>0</v>
      </c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50">
        <f t="shared" si="10"/>
        <v>0</v>
      </c>
      <c r="Z121" s="48"/>
      <c r="AA121" s="51">
        <f t="shared" si="11"/>
        <v>0</v>
      </c>
      <c r="AB121" s="51">
        <f t="shared" si="12"/>
        <v>0</v>
      </c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123"/>
      <c r="AO121" s="50">
        <f t="shared" si="13"/>
        <v>0</v>
      </c>
      <c r="AP121" s="48"/>
      <c r="AQ121" s="51">
        <f t="shared" si="14"/>
        <v>0</v>
      </c>
      <c r="AR121" s="51">
        <f t="shared" si="15"/>
        <v>0</v>
      </c>
      <c r="AS121" s="48"/>
      <c r="AT121" s="48"/>
      <c r="AU121" s="48"/>
      <c r="AV121" s="48"/>
      <c r="AW121" s="48"/>
      <c r="AX121" s="48"/>
      <c r="AY121" s="48"/>
      <c r="AZ121" s="48"/>
      <c r="BA121" s="48"/>
      <c r="BB121" s="48"/>
      <c r="BC121" s="48"/>
      <c r="BD121" s="43"/>
      <c r="BE121" s="65" t="b">
        <f>IF(B121=0,TRUE,IFERROR(MATCH($B121&amp;", "&amp;$C121&amp;", "&amp;$D121,'1.9 APM lookups'!$K$2:$K$107,0)&gt;0,FALSE))</f>
        <v>1</v>
      </c>
      <c r="BF121" s="66" t="str">
        <f t="shared" si="16"/>
        <v xml:space="preserve">, , </v>
      </c>
    </row>
    <row r="122" spans="1:58">
      <c r="A122" s="69"/>
      <c r="B122" s="41"/>
      <c r="C122" s="41"/>
      <c r="D122" s="41"/>
      <c r="E122" s="42"/>
      <c r="F122" s="42"/>
      <c r="G122" s="41"/>
      <c r="H122" s="120"/>
      <c r="I122" s="41"/>
      <c r="J122" s="41"/>
      <c r="K122" s="93" t="str">
        <f>_xlfn.IFNA(INDEX('1.9 APM lookups'!$B$9:$B$13,MATCH($J122,'1.9 APM lookups'!$A$9:$A$13,0),1),"")</f>
        <v/>
      </c>
      <c r="L122" s="61"/>
      <c r="M122" s="64">
        <f t="shared" si="9"/>
        <v>0</v>
      </c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50">
        <f t="shared" si="10"/>
        <v>0</v>
      </c>
      <c r="Z122" s="48"/>
      <c r="AA122" s="51">
        <f t="shared" si="11"/>
        <v>0</v>
      </c>
      <c r="AB122" s="51">
        <f t="shared" si="12"/>
        <v>0</v>
      </c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123"/>
      <c r="AO122" s="50">
        <f t="shared" si="13"/>
        <v>0</v>
      </c>
      <c r="AP122" s="48"/>
      <c r="AQ122" s="51">
        <f t="shared" si="14"/>
        <v>0</v>
      </c>
      <c r="AR122" s="51">
        <f t="shared" si="15"/>
        <v>0</v>
      </c>
      <c r="AS122" s="48"/>
      <c r="AT122" s="48"/>
      <c r="AU122" s="48"/>
      <c r="AV122" s="48"/>
      <c r="AW122" s="48"/>
      <c r="AX122" s="48"/>
      <c r="AY122" s="48"/>
      <c r="AZ122" s="48"/>
      <c r="BA122" s="48"/>
      <c r="BB122" s="48"/>
      <c r="BC122" s="48"/>
      <c r="BD122" s="43"/>
      <c r="BE122" s="65" t="b">
        <f>IF(B122=0,TRUE,IFERROR(MATCH($B122&amp;", "&amp;$C122&amp;", "&amp;$D122,'1.9 APM lookups'!$K$2:$K$107,0)&gt;0,FALSE))</f>
        <v>1</v>
      </c>
      <c r="BF122" s="66" t="str">
        <f t="shared" si="16"/>
        <v xml:space="preserve">, , </v>
      </c>
    </row>
    <row r="123" spans="1:58">
      <c r="A123" s="69"/>
      <c r="B123" s="41"/>
      <c r="C123" s="41"/>
      <c r="D123" s="41"/>
      <c r="E123" s="42"/>
      <c r="F123" s="42"/>
      <c r="G123" s="41"/>
      <c r="H123" s="120"/>
      <c r="I123" s="41"/>
      <c r="J123" s="41"/>
      <c r="K123" s="93" t="str">
        <f>_xlfn.IFNA(INDEX('1.9 APM lookups'!$B$9:$B$13,MATCH($J123,'1.9 APM lookups'!$A$9:$A$13,0),1),"")</f>
        <v/>
      </c>
      <c r="L123" s="61"/>
      <c r="M123" s="64">
        <f t="shared" si="9"/>
        <v>0</v>
      </c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50">
        <f t="shared" si="10"/>
        <v>0</v>
      </c>
      <c r="Z123" s="48"/>
      <c r="AA123" s="51">
        <f t="shared" si="11"/>
        <v>0</v>
      </c>
      <c r="AB123" s="51">
        <f t="shared" si="12"/>
        <v>0</v>
      </c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123"/>
      <c r="AO123" s="50">
        <f t="shared" si="13"/>
        <v>0</v>
      </c>
      <c r="AP123" s="48"/>
      <c r="AQ123" s="51">
        <f t="shared" si="14"/>
        <v>0</v>
      </c>
      <c r="AR123" s="51">
        <f t="shared" si="15"/>
        <v>0</v>
      </c>
      <c r="AS123" s="48"/>
      <c r="AT123" s="48"/>
      <c r="AU123" s="48"/>
      <c r="AV123" s="48"/>
      <c r="AW123" s="48"/>
      <c r="AX123" s="48"/>
      <c r="AY123" s="48"/>
      <c r="AZ123" s="48"/>
      <c r="BA123" s="48"/>
      <c r="BB123" s="48"/>
      <c r="BC123" s="48"/>
      <c r="BD123" s="43"/>
      <c r="BE123" s="65" t="b">
        <f>IF(B123=0,TRUE,IFERROR(MATCH($B123&amp;", "&amp;$C123&amp;", "&amp;$D123,'1.9 APM lookups'!$K$2:$K$107,0)&gt;0,FALSE))</f>
        <v>1</v>
      </c>
      <c r="BF123" s="66" t="str">
        <f t="shared" si="16"/>
        <v xml:space="preserve">, , </v>
      </c>
    </row>
    <row r="124" spans="1:58">
      <c r="A124" s="69"/>
      <c r="B124" s="41"/>
      <c r="C124" s="41"/>
      <c r="D124" s="41"/>
      <c r="E124" s="42"/>
      <c r="F124" s="42"/>
      <c r="G124" s="41"/>
      <c r="H124" s="120"/>
      <c r="I124" s="41"/>
      <c r="J124" s="41"/>
      <c r="K124" s="93" t="str">
        <f>_xlfn.IFNA(INDEX('1.9 APM lookups'!$B$9:$B$13,MATCH($J124,'1.9 APM lookups'!$A$9:$A$13,0),1),"")</f>
        <v/>
      </c>
      <c r="L124" s="61"/>
      <c r="M124" s="64">
        <f t="shared" si="9"/>
        <v>0</v>
      </c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50">
        <f t="shared" si="10"/>
        <v>0</v>
      </c>
      <c r="Z124" s="48"/>
      <c r="AA124" s="51">
        <f t="shared" si="11"/>
        <v>0</v>
      </c>
      <c r="AB124" s="51">
        <f t="shared" si="12"/>
        <v>0</v>
      </c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123"/>
      <c r="AO124" s="50">
        <f t="shared" si="13"/>
        <v>0</v>
      </c>
      <c r="AP124" s="48"/>
      <c r="AQ124" s="51">
        <f t="shared" si="14"/>
        <v>0</v>
      </c>
      <c r="AR124" s="51">
        <f t="shared" si="15"/>
        <v>0</v>
      </c>
      <c r="AS124" s="48"/>
      <c r="AT124" s="48"/>
      <c r="AU124" s="48"/>
      <c r="AV124" s="48"/>
      <c r="AW124" s="48"/>
      <c r="AX124" s="48"/>
      <c r="AY124" s="48"/>
      <c r="AZ124" s="48"/>
      <c r="BA124" s="48"/>
      <c r="BB124" s="48"/>
      <c r="BC124" s="48"/>
      <c r="BD124" s="43"/>
      <c r="BE124" s="65" t="b">
        <f>IF(B124=0,TRUE,IFERROR(MATCH($B124&amp;", "&amp;$C124&amp;", "&amp;$D124,'1.9 APM lookups'!$K$2:$K$107,0)&gt;0,FALSE))</f>
        <v>1</v>
      </c>
      <c r="BF124" s="66" t="str">
        <f t="shared" si="16"/>
        <v xml:space="preserve">, , </v>
      </c>
    </row>
    <row r="125" spans="1:58">
      <c r="A125" s="69"/>
      <c r="B125" s="41"/>
      <c r="C125" s="41"/>
      <c r="D125" s="41"/>
      <c r="E125" s="42"/>
      <c r="F125" s="42"/>
      <c r="G125" s="41"/>
      <c r="H125" s="120"/>
      <c r="I125" s="41"/>
      <c r="J125" s="41"/>
      <c r="K125" s="93" t="str">
        <f>_xlfn.IFNA(INDEX('1.9 APM lookups'!$B$9:$B$13,MATCH($J125,'1.9 APM lookups'!$A$9:$A$13,0),1),"")</f>
        <v/>
      </c>
      <c r="L125" s="61"/>
      <c r="M125" s="64">
        <f t="shared" si="9"/>
        <v>0</v>
      </c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50">
        <f t="shared" si="10"/>
        <v>0</v>
      </c>
      <c r="Z125" s="48"/>
      <c r="AA125" s="51">
        <f t="shared" si="11"/>
        <v>0</v>
      </c>
      <c r="AB125" s="51">
        <f t="shared" si="12"/>
        <v>0</v>
      </c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123"/>
      <c r="AO125" s="50">
        <f t="shared" si="13"/>
        <v>0</v>
      </c>
      <c r="AP125" s="48"/>
      <c r="AQ125" s="51">
        <f t="shared" si="14"/>
        <v>0</v>
      </c>
      <c r="AR125" s="51">
        <f t="shared" si="15"/>
        <v>0</v>
      </c>
      <c r="AS125" s="48"/>
      <c r="AT125" s="48"/>
      <c r="AU125" s="48"/>
      <c r="AV125" s="48"/>
      <c r="AW125" s="48"/>
      <c r="AX125" s="48"/>
      <c r="AY125" s="48"/>
      <c r="AZ125" s="48"/>
      <c r="BA125" s="48"/>
      <c r="BB125" s="48"/>
      <c r="BC125" s="48"/>
      <c r="BD125" s="43"/>
      <c r="BE125" s="65" t="b">
        <f>IF(B125=0,TRUE,IFERROR(MATCH($B125&amp;", "&amp;$C125&amp;", "&amp;$D125,'1.9 APM lookups'!$K$2:$K$107,0)&gt;0,FALSE))</f>
        <v>1</v>
      </c>
      <c r="BF125" s="66" t="str">
        <f t="shared" si="16"/>
        <v xml:space="preserve">, , </v>
      </c>
    </row>
    <row r="126" spans="1:58">
      <c r="A126" s="69"/>
      <c r="B126" s="41"/>
      <c r="C126" s="41"/>
      <c r="D126" s="41"/>
      <c r="E126" s="42"/>
      <c r="F126" s="42"/>
      <c r="G126" s="41"/>
      <c r="H126" s="120"/>
      <c r="I126" s="41"/>
      <c r="J126" s="41"/>
      <c r="K126" s="93" t="str">
        <f>_xlfn.IFNA(INDEX('1.9 APM lookups'!$B$9:$B$13,MATCH($J126,'1.9 APM lookups'!$A$9:$A$13,0),1),"")</f>
        <v/>
      </c>
      <c r="L126" s="61"/>
      <c r="M126" s="64">
        <f t="shared" si="9"/>
        <v>0</v>
      </c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50">
        <f t="shared" si="10"/>
        <v>0</v>
      </c>
      <c r="Z126" s="48"/>
      <c r="AA126" s="51">
        <f t="shared" si="11"/>
        <v>0</v>
      </c>
      <c r="AB126" s="51">
        <f t="shared" si="12"/>
        <v>0</v>
      </c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123"/>
      <c r="AO126" s="50">
        <f t="shared" si="13"/>
        <v>0</v>
      </c>
      <c r="AP126" s="48"/>
      <c r="AQ126" s="51">
        <f t="shared" si="14"/>
        <v>0</v>
      </c>
      <c r="AR126" s="51">
        <f t="shared" si="15"/>
        <v>0</v>
      </c>
      <c r="AS126" s="48"/>
      <c r="AT126" s="48"/>
      <c r="AU126" s="48"/>
      <c r="AV126" s="48"/>
      <c r="AW126" s="48"/>
      <c r="AX126" s="48"/>
      <c r="AY126" s="48"/>
      <c r="AZ126" s="48"/>
      <c r="BA126" s="48"/>
      <c r="BB126" s="48"/>
      <c r="BC126" s="48"/>
      <c r="BD126" s="43"/>
      <c r="BE126" s="65" t="b">
        <f>IF(B126=0,TRUE,IFERROR(MATCH($B126&amp;", "&amp;$C126&amp;", "&amp;$D126,'1.9 APM lookups'!$K$2:$K$107,0)&gt;0,FALSE))</f>
        <v>1</v>
      </c>
      <c r="BF126" s="66" t="str">
        <f t="shared" si="16"/>
        <v xml:space="preserve">, , </v>
      </c>
    </row>
    <row r="127" spans="1:58">
      <c r="A127" s="69"/>
      <c r="B127" s="41"/>
      <c r="C127" s="41"/>
      <c r="D127" s="41"/>
      <c r="E127" s="42"/>
      <c r="F127" s="42"/>
      <c r="G127" s="41"/>
      <c r="H127" s="120"/>
      <c r="I127" s="41"/>
      <c r="J127" s="41"/>
      <c r="K127" s="93" t="str">
        <f>_xlfn.IFNA(INDEX('1.9 APM lookups'!$B$9:$B$13,MATCH($J127,'1.9 APM lookups'!$A$9:$A$13,0),1),"")</f>
        <v/>
      </c>
      <c r="L127" s="61"/>
      <c r="M127" s="64">
        <f t="shared" si="9"/>
        <v>0</v>
      </c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50">
        <f t="shared" si="10"/>
        <v>0</v>
      </c>
      <c r="Z127" s="48"/>
      <c r="AA127" s="51">
        <f t="shared" si="11"/>
        <v>0</v>
      </c>
      <c r="AB127" s="51">
        <f t="shared" si="12"/>
        <v>0</v>
      </c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123"/>
      <c r="AO127" s="50">
        <f t="shared" si="13"/>
        <v>0</v>
      </c>
      <c r="AP127" s="48"/>
      <c r="AQ127" s="51">
        <f t="shared" si="14"/>
        <v>0</v>
      </c>
      <c r="AR127" s="51">
        <f t="shared" si="15"/>
        <v>0</v>
      </c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3"/>
      <c r="BE127" s="65" t="b">
        <f>IF(B127=0,TRUE,IFERROR(MATCH($B127&amp;", "&amp;$C127&amp;", "&amp;$D127,'1.9 APM lookups'!$K$2:$K$107,0)&gt;0,FALSE))</f>
        <v>1</v>
      </c>
      <c r="BF127" s="66" t="str">
        <f t="shared" si="16"/>
        <v xml:space="preserve">, , </v>
      </c>
    </row>
    <row r="128" spans="1:58">
      <c r="A128" s="69"/>
      <c r="B128" s="41"/>
      <c r="C128" s="41"/>
      <c r="D128" s="41"/>
      <c r="E128" s="42"/>
      <c r="F128" s="42"/>
      <c r="G128" s="41"/>
      <c r="H128" s="120"/>
      <c r="I128" s="41"/>
      <c r="J128" s="41"/>
      <c r="K128" s="93" t="str">
        <f>_xlfn.IFNA(INDEX('1.9 APM lookups'!$B$9:$B$13,MATCH($J128,'1.9 APM lookups'!$A$9:$A$13,0),1),"")</f>
        <v/>
      </c>
      <c r="L128" s="61"/>
      <c r="M128" s="64">
        <f t="shared" si="9"/>
        <v>0</v>
      </c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50">
        <f t="shared" si="10"/>
        <v>0</v>
      </c>
      <c r="Z128" s="48"/>
      <c r="AA128" s="51">
        <f t="shared" si="11"/>
        <v>0</v>
      </c>
      <c r="AB128" s="51">
        <f t="shared" si="12"/>
        <v>0</v>
      </c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123"/>
      <c r="AO128" s="50">
        <f t="shared" si="13"/>
        <v>0</v>
      </c>
      <c r="AP128" s="48"/>
      <c r="AQ128" s="51">
        <f t="shared" si="14"/>
        <v>0</v>
      </c>
      <c r="AR128" s="51">
        <f t="shared" si="15"/>
        <v>0</v>
      </c>
      <c r="AS128" s="48"/>
      <c r="AT128" s="48"/>
      <c r="AU128" s="48"/>
      <c r="AV128" s="48"/>
      <c r="AW128" s="48"/>
      <c r="AX128" s="48"/>
      <c r="AY128" s="48"/>
      <c r="AZ128" s="48"/>
      <c r="BA128" s="48"/>
      <c r="BB128" s="48"/>
      <c r="BC128" s="48"/>
      <c r="BD128" s="43"/>
      <c r="BE128" s="65" t="b">
        <f>IF(B128=0,TRUE,IFERROR(MATCH($B128&amp;", "&amp;$C128&amp;", "&amp;$D128,'1.9 APM lookups'!$K$2:$K$107,0)&gt;0,FALSE))</f>
        <v>1</v>
      </c>
      <c r="BF128" s="66" t="str">
        <f t="shared" si="16"/>
        <v xml:space="preserve">, , </v>
      </c>
    </row>
    <row r="129" spans="1:58">
      <c r="A129" s="69"/>
      <c r="B129" s="41"/>
      <c r="C129" s="41"/>
      <c r="D129" s="41"/>
      <c r="E129" s="42"/>
      <c r="F129" s="42"/>
      <c r="G129" s="41"/>
      <c r="H129" s="120"/>
      <c r="I129" s="41"/>
      <c r="J129" s="41"/>
      <c r="K129" s="93" t="str">
        <f>_xlfn.IFNA(INDEX('1.9 APM lookups'!$B$9:$B$13,MATCH($J129,'1.9 APM lookups'!$A$9:$A$13,0),1),"")</f>
        <v/>
      </c>
      <c r="L129" s="61"/>
      <c r="M129" s="64">
        <f t="shared" si="9"/>
        <v>0</v>
      </c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50">
        <f t="shared" si="10"/>
        <v>0</v>
      </c>
      <c r="Z129" s="48"/>
      <c r="AA129" s="51">
        <f t="shared" si="11"/>
        <v>0</v>
      </c>
      <c r="AB129" s="51">
        <f t="shared" si="12"/>
        <v>0</v>
      </c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123"/>
      <c r="AO129" s="50">
        <f t="shared" si="13"/>
        <v>0</v>
      </c>
      <c r="AP129" s="48"/>
      <c r="AQ129" s="51">
        <f t="shared" si="14"/>
        <v>0</v>
      </c>
      <c r="AR129" s="51">
        <f t="shared" si="15"/>
        <v>0</v>
      </c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3"/>
      <c r="BE129" s="65" t="b">
        <f>IF(B129=0,TRUE,IFERROR(MATCH($B129&amp;", "&amp;$C129&amp;", "&amp;$D129,'1.9 APM lookups'!$K$2:$K$107,0)&gt;0,FALSE))</f>
        <v>1</v>
      </c>
      <c r="BF129" s="66" t="str">
        <f t="shared" si="16"/>
        <v xml:space="preserve">, , </v>
      </c>
    </row>
    <row r="130" spans="1:58">
      <c r="A130" s="69"/>
      <c r="B130" s="41"/>
      <c r="C130" s="41"/>
      <c r="D130" s="41"/>
      <c r="E130" s="42"/>
      <c r="F130" s="42"/>
      <c r="G130" s="41"/>
      <c r="H130" s="120"/>
      <c r="I130" s="41"/>
      <c r="J130" s="41"/>
      <c r="K130" s="93" t="str">
        <f>_xlfn.IFNA(INDEX('1.9 APM lookups'!$B$9:$B$13,MATCH($J130,'1.9 APM lookups'!$A$9:$A$13,0),1),"")</f>
        <v/>
      </c>
      <c r="L130" s="61"/>
      <c r="M130" s="64">
        <f t="shared" si="9"/>
        <v>0</v>
      </c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50">
        <f t="shared" si="10"/>
        <v>0</v>
      </c>
      <c r="Z130" s="48"/>
      <c r="AA130" s="51">
        <f t="shared" si="11"/>
        <v>0</v>
      </c>
      <c r="AB130" s="51">
        <f t="shared" si="12"/>
        <v>0</v>
      </c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123"/>
      <c r="AO130" s="50">
        <f t="shared" si="13"/>
        <v>0</v>
      </c>
      <c r="AP130" s="48"/>
      <c r="AQ130" s="51">
        <f t="shared" si="14"/>
        <v>0</v>
      </c>
      <c r="AR130" s="51">
        <f t="shared" si="15"/>
        <v>0</v>
      </c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3"/>
      <c r="BE130" s="65" t="b">
        <f>IF(B130=0,TRUE,IFERROR(MATCH($B130&amp;", "&amp;$C130&amp;", "&amp;$D130,'1.9 APM lookups'!$K$2:$K$107,0)&gt;0,FALSE))</f>
        <v>1</v>
      </c>
      <c r="BF130" s="66" t="str">
        <f t="shared" si="16"/>
        <v xml:space="preserve">, , </v>
      </c>
    </row>
    <row r="131" spans="1:58">
      <c r="A131" s="69"/>
      <c r="B131" s="41"/>
      <c r="C131" s="41"/>
      <c r="D131" s="41"/>
      <c r="E131" s="42"/>
      <c r="F131" s="42"/>
      <c r="G131" s="41"/>
      <c r="H131" s="120"/>
      <c r="I131" s="41"/>
      <c r="J131" s="41"/>
      <c r="K131" s="93" t="str">
        <f>_xlfn.IFNA(INDEX('1.9 APM lookups'!$B$9:$B$13,MATCH($J131,'1.9 APM lookups'!$A$9:$A$13,0),1),"")</f>
        <v/>
      </c>
      <c r="L131" s="61"/>
      <c r="M131" s="64">
        <f t="shared" si="9"/>
        <v>0</v>
      </c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50">
        <f t="shared" si="10"/>
        <v>0</v>
      </c>
      <c r="Z131" s="48"/>
      <c r="AA131" s="51">
        <f t="shared" si="11"/>
        <v>0</v>
      </c>
      <c r="AB131" s="51">
        <f t="shared" si="12"/>
        <v>0</v>
      </c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123"/>
      <c r="AO131" s="50">
        <f t="shared" si="13"/>
        <v>0</v>
      </c>
      <c r="AP131" s="48"/>
      <c r="AQ131" s="51">
        <f t="shared" si="14"/>
        <v>0</v>
      </c>
      <c r="AR131" s="51">
        <f t="shared" si="15"/>
        <v>0</v>
      </c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3"/>
      <c r="BE131" s="65" t="b">
        <f>IF(B131=0,TRUE,IFERROR(MATCH($B131&amp;", "&amp;$C131&amp;", "&amp;$D131,'1.9 APM lookups'!$K$2:$K$107,0)&gt;0,FALSE))</f>
        <v>1</v>
      </c>
      <c r="BF131" s="66" t="str">
        <f t="shared" si="16"/>
        <v xml:space="preserve">, , </v>
      </c>
    </row>
    <row r="132" spans="1:58">
      <c r="A132" s="69"/>
      <c r="B132" s="41"/>
      <c r="C132" s="41"/>
      <c r="D132" s="41"/>
      <c r="E132" s="42"/>
      <c r="F132" s="42"/>
      <c r="G132" s="41"/>
      <c r="H132" s="120"/>
      <c r="I132" s="41"/>
      <c r="J132" s="41"/>
      <c r="K132" s="93" t="str">
        <f>_xlfn.IFNA(INDEX('1.9 APM lookups'!$B$9:$B$13,MATCH($J132,'1.9 APM lookups'!$A$9:$A$13,0),1),"")</f>
        <v/>
      </c>
      <c r="L132" s="61"/>
      <c r="M132" s="64">
        <f t="shared" si="9"/>
        <v>0</v>
      </c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50">
        <f t="shared" si="10"/>
        <v>0</v>
      </c>
      <c r="Z132" s="48"/>
      <c r="AA132" s="51">
        <f t="shared" si="11"/>
        <v>0</v>
      </c>
      <c r="AB132" s="51">
        <f t="shared" si="12"/>
        <v>0</v>
      </c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123"/>
      <c r="AO132" s="50">
        <f t="shared" si="13"/>
        <v>0</v>
      </c>
      <c r="AP132" s="48"/>
      <c r="AQ132" s="51">
        <f t="shared" si="14"/>
        <v>0</v>
      </c>
      <c r="AR132" s="51">
        <f t="shared" si="15"/>
        <v>0</v>
      </c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3"/>
      <c r="BE132" s="65" t="b">
        <f>IF(B132=0,TRUE,IFERROR(MATCH($B132&amp;", "&amp;$C132&amp;", "&amp;$D132,'1.9 APM lookups'!$K$2:$K$107,0)&gt;0,FALSE))</f>
        <v>1</v>
      </c>
      <c r="BF132" s="66" t="str">
        <f t="shared" si="16"/>
        <v xml:space="preserve">, , </v>
      </c>
    </row>
    <row r="133" spans="1:58">
      <c r="A133" s="69"/>
      <c r="B133" s="41"/>
      <c r="C133" s="41"/>
      <c r="D133" s="41"/>
      <c r="E133" s="42"/>
      <c r="F133" s="42"/>
      <c r="G133" s="41"/>
      <c r="H133" s="120"/>
      <c r="I133" s="41"/>
      <c r="J133" s="41"/>
      <c r="K133" s="93" t="str">
        <f>_xlfn.IFNA(INDEX('1.9 APM lookups'!$B$9:$B$13,MATCH($J133,'1.9 APM lookups'!$A$9:$A$13,0),1),"")</f>
        <v/>
      </c>
      <c r="L133" s="61"/>
      <c r="M133" s="64">
        <f t="shared" si="9"/>
        <v>0</v>
      </c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50">
        <f t="shared" si="10"/>
        <v>0</v>
      </c>
      <c r="Z133" s="48"/>
      <c r="AA133" s="51">
        <f t="shared" si="11"/>
        <v>0</v>
      </c>
      <c r="AB133" s="51">
        <f t="shared" si="12"/>
        <v>0</v>
      </c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123"/>
      <c r="AO133" s="50">
        <f t="shared" si="13"/>
        <v>0</v>
      </c>
      <c r="AP133" s="48"/>
      <c r="AQ133" s="51">
        <f t="shared" si="14"/>
        <v>0</v>
      </c>
      <c r="AR133" s="51">
        <f t="shared" si="15"/>
        <v>0</v>
      </c>
      <c r="AS133" s="48"/>
      <c r="AT133" s="48"/>
      <c r="AU133" s="48"/>
      <c r="AV133" s="48"/>
      <c r="AW133" s="48"/>
      <c r="AX133" s="48"/>
      <c r="AY133" s="48"/>
      <c r="AZ133" s="48"/>
      <c r="BA133" s="48"/>
      <c r="BB133" s="48"/>
      <c r="BC133" s="48"/>
      <c r="BD133" s="43"/>
      <c r="BE133" s="65" t="b">
        <f>IF(B133=0,TRUE,IFERROR(MATCH($B133&amp;", "&amp;$C133&amp;", "&amp;$D133,'1.9 APM lookups'!$K$2:$K$107,0)&gt;0,FALSE))</f>
        <v>1</v>
      </c>
      <c r="BF133" s="66" t="str">
        <f t="shared" si="16"/>
        <v xml:space="preserve">, , </v>
      </c>
    </row>
    <row r="134" spans="1:58">
      <c r="A134" s="69"/>
      <c r="B134" s="41"/>
      <c r="C134" s="41"/>
      <c r="D134" s="41"/>
      <c r="E134" s="42"/>
      <c r="F134" s="42"/>
      <c r="G134" s="41"/>
      <c r="H134" s="120"/>
      <c r="I134" s="41"/>
      <c r="J134" s="41"/>
      <c r="K134" s="93" t="str">
        <f>_xlfn.IFNA(INDEX('1.9 APM lookups'!$B$9:$B$13,MATCH($J134,'1.9 APM lookups'!$A$9:$A$13,0),1),"")</f>
        <v/>
      </c>
      <c r="L134" s="61"/>
      <c r="M134" s="64">
        <f t="shared" si="9"/>
        <v>0</v>
      </c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50">
        <f t="shared" si="10"/>
        <v>0</v>
      </c>
      <c r="Z134" s="48"/>
      <c r="AA134" s="51">
        <f t="shared" si="11"/>
        <v>0</v>
      </c>
      <c r="AB134" s="51">
        <f t="shared" si="12"/>
        <v>0</v>
      </c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123"/>
      <c r="AO134" s="50">
        <f t="shared" si="13"/>
        <v>0</v>
      </c>
      <c r="AP134" s="48"/>
      <c r="AQ134" s="51">
        <f t="shared" si="14"/>
        <v>0</v>
      </c>
      <c r="AR134" s="51">
        <f t="shared" si="15"/>
        <v>0</v>
      </c>
      <c r="AS134" s="48"/>
      <c r="AT134" s="48"/>
      <c r="AU134" s="48"/>
      <c r="AV134" s="48"/>
      <c r="AW134" s="48"/>
      <c r="AX134" s="48"/>
      <c r="AY134" s="48"/>
      <c r="AZ134" s="48"/>
      <c r="BA134" s="48"/>
      <c r="BB134" s="48"/>
      <c r="BC134" s="48"/>
      <c r="BD134" s="43"/>
      <c r="BE134" s="65" t="b">
        <f>IF(B134=0,TRUE,IFERROR(MATCH($B134&amp;", "&amp;$C134&amp;", "&amp;$D134,'1.9 APM lookups'!$K$2:$K$107,0)&gt;0,FALSE))</f>
        <v>1</v>
      </c>
      <c r="BF134" s="66" t="str">
        <f t="shared" si="16"/>
        <v xml:space="preserve">, , </v>
      </c>
    </row>
    <row r="135" spans="1:58">
      <c r="A135" s="69"/>
      <c r="B135" s="41"/>
      <c r="C135" s="41"/>
      <c r="D135" s="41"/>
      <c r="E135" s="42"/>
      <c r="F135" s="42"/>
      <c r="G135" s="41"/>
      <c r="H135" s="120"/>
      <c r="I135" s="41"/>
      <c r="J135" s="41"/>
      <c r="K135" s="93" t="str">
        <f>_xlfn.IFNA(INDEX('1.9 APM lookups'!$B$9:$B$13,MATCH($J135,'1.9 APM lookups'!$A$9:$A$13,0),1),"")</f>
        <v/>
      </c>
      <c r="L135" s="61"/>
      <c r="M135" s="64">
        <f t="shared" si="9"/>
        <v>0</v>
      </c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50">
        <f t="shared" si="10"/>
        <v>0</v>
      </c>
      <c r="Z135" s="48"/>
      <c r="AA135" s="51">
        <f t="shared" si="11"/>
        <v>0</v>
      </c>
      <c r="AB135" s="51">
        <f t="shared" si="12"/>
        <v>0</v>
      </c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123"/>
      <c r="AO135" s="50">
        <f t="shared" si="13"/>
        <v>0</v>
      </c>
      <c r="AP135" s="48"/>
      <c r="AQ135" s="51">
        <f t="shared" si="14"/>
        <v>0</v>
      </c>
      <c r="AR135" s="51">
        <f t="shared" si="15"/>
        <v>0</v>
      </c>
      <c r="AS135" s="48"/>
      <c r="AT135" s="48"/>
      <c r="AU135" s="48"/>
      <c r="AV135" s="48"/>
      <c r="AW135" s="48"/>
      <c r="AX135" s="48"/>
      <c r="AY135" s="48"/>
      <c r="AZ135" s="48"/>
      <c r="BA135" s="48"/>
      <c r="BB135" s="48"/>
      <c r="BC135" s="48"/>
      <c r="BD135" s="43"/>
      <c r="BE135" s="65" t="b">
        <f>IF(B135=0,TRUE,IFERROR(MATCH($B135&amp;", "&amp;$C135&amp;", "&amp;$D135,'1.9 APM lookups'!$K$2:$K$107,0)&gt;0,FALSE))</f>
        <v>1</v>
      </c>
      <c r="BF135" s="66" t="str">
        <f t="shared" si="16"/>
        <v xml:space="preserve">, , </v>
      </c>
    </row>
    <row r="136" spans="1:58">
      <c r="A136" s="69"/>
      <c r="B136" s="41"/>
      <c r="C136" s="41"/>
      <c r="D136" s="41"/>
      <c r="E136" s="42"/>
      <c r="F136" s="42"/>
      <c r="G136" s="41"/>
      <c r="H136" s="120"/>
      <c r="I136" s="41"/>
      <c r="J136" s="41"/>
      <c r="K136" s="93" t="str">
        <f>_xlfn.IFNA(INDEX('1.9 APM lookups'!$B$9:$B$13,MATCH($J136,'1.9 APM lookups'!$A$9:$A$13,0),1),"")</f>
        <v/>
      </c>
      <c r="L136" s="61"/>
      <c r="M136" s="64">
        <f t="shared" si="9"/>
        <v>0</v>
      </c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50">
        <f t="shared" si="10"/>
        <v>0</v>
      </c>
      <c r="Z136" s="48"/>
      <c r="AA136" s="51">
        <f t="shared" si="11"/>
        <v>0</v>
      </c>
      <c r="AB136" s="51">
        <f t="shared" si="12"/>
        <v>0</v>
      </c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123"/>
      <c r="AO136" s="50">
        <f t="shared" si="13"/>
        <v>0</v>
      </c>
      <c r="AP136" s="48"/>
      <c r="AQ136" s="51">
        <f t="shared" si="14"/>
        <v>0</v>
      </c>
      <c r="AR136" s="51">
        <f t="shared" si="15"/>
        <v>0</v>
      </c>
      <c r="AS136" s="48"/>
      <c r="AT136" s="48"/>
      <c r="AU136" s="48"/>
      <c r="AV136" s="48"/>
      <c r="AW136" s="48"/>
      <c r="AX136" s="48"/>
      <c r="AY136" s="48"/>
      <c r="AZ136" s="48"/>
      <c r="BA136" s="48"/>
      <c r="BB136" s="48"/>
      <c r="BC136" s="48"/>
      <c r="BD136" s="43"/>
      <c r="BE136" s="65" t="b">
        <f>IF(B136=0,TRUE,IFERROR(MATCH($B136&amp;", "&amp;$C136&amp;", "&amp;$D136,'1.9 APM lookups'!$K$2:$K$107,0)&gt;0,FALSE))</f>
        <v>1</v>
      </c>
      <c r="BF136" s="66" t="str">
        <f t="shared" si="16"/>
        <v xml:space="preserve">, , </v>
      </c>
    </row>
    <row r="137" spans="1:58">
      <c r="A137" s="69"/>
      <c r="B137" s="41"/>
      <c r="C137" s="41"/>
      <c r="D137" s="41"/>
      <c r="E137" s="42"/>
      <c r="F137" s="42"/>
      <c r="G137" s="41"/>
      <c r="H137" s="120"/>
      <c r="I137" s="41"/>
      <c r="J137" s="41"/>
      <c r="K137" s="93" t="str">
        <f>_xlfn.IFNA(INDEX('1.9 APM lookups'!$B$9:$B$13,MATCH($J137,'1.9 APM lookups'!$A$9:$A$13,0),1),"")</f>
        <v/>
      </c>
      <c r="L137" s="61"/>
      <c r="M137" s="64">
        <f t="shared" si="9"/>
        <v>0</v>
      </c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50">
        <f t="shared" si="10"/>
        <v>0</v>
      </c>
      <c r="Z137" s="48"/>
      <c r="AA137" s="51">
        <f t="shared" si="11"/>
        <v>0</v>
      </c>
      <c r="AB137" s="51">
        <f t="shared" si="12"/>
        <v>0</v>
      </c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123"/>
      <c r="AO137" s="50">
        <f t="shared" si="13"/>
        <v>0</v>
      </c>
      <c r="AP137" s="48"/>
      <c r="AQ137" s="51">
        <f t="shared" si="14"/>
        <v>0</v>
      </c>
      <c r="AR137" s="51">
        <f t="shared" si="15"/>
        <v>0</v>
      </c>
      <c r="AS137" s="48"/>
      <c r="AT137" s="48"/>
      <c r="AU137" s="48"/>
      <c r="AV137" s="48"/>
      <c r="AW137" s="48"/>
      <c r="AX137" s="48"/>
      <c r="AY137" s="48"/>
      <c r="AZ137" s="48"/>
      <c r="BA137" s="48"/>
      <c r="BB137" s="48"/>
      <c r="BC137" s="48"/>
      <c r="BD137" s="43"/>
      <c r="BE137" s="65" t="b">
        <f>IF(B137=0,TRUE,IFERROR(MATCH($B137&amp;", "&amp;$C137&amp;", "&amp;$D137,'1.9 APM lookups'!$K$2:$K$107,0)&gt;0,FALSE))</f>
        <v>1</v>
      </c>
      <c r="BF137" s="66" t="str">
        <f t="shared" si="16"/>
        <v xml:space="preserve">, , </v>
      </c>
    </row>
    <row r="138" spans="1:58">
      <c r="A138" s="69"/>
      <c r="B138" s="41"/>
      <c r="C138" s="41"/>
      <c r="D138" s="41"/>
      <c r="E138" s="42"/>
      <c r="F138" s="42"/>
      <c r="G138" s="41"/>
      <c r="H138" s="120"/>
      <c r="I138" s="41"/>
      <c r="J138" s="41"/>
      <c r="K138" s="93" t="str">
        <f>_xlfn.IFNA(INDEX('1.9 APM lookups'!$B$9:$B$13,MATCH($J138,'1.9 APM lookups'!$A$9:$A$13,0),1),"")</f>
        <v/>
      </c>
      <c r="L138" s="61"/>
      <c r="M138" s="64">
        <f t="shared" ref="M138:M201" si="17">SUM($N138:$X138)</f>
        <v>0</v>
      </c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50">
        <f t="shared" ref="Y138:Y201" si="18">SUM($Z138:$AB138)</f>
        <v>0</v>
      </c>
      <c r="Z138" s="48"/>
      <c r="AA138" s="51">
        <f t="shared" ref="AA138:AA201" si="19">SUM($AC138:$AG138)+SUM($AS138:$AW138)</f>
        <v>0</v>
      </c>
      <c r="AB138" s="51">
        <f t="shared" ref="AB138:AB201" si="20">SUM($AH138:$AM138)+SUM($AX138:$BC138)</f>
        <v>0</v>
      </c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123"/>
      <c r="AO138" s="50">
        <f t="shared" ref="AO138:AO201" si="21">SUM($AP138:$AR138)</f>
        <v>0</v>
      </c>
      <c r="AP138" s="48"/>
      <c r="AQ138" s="51">
        <f t="shared" ref="AQ138:AQ201" si="22">SUM($AS138:$AW138)</f>
        <v>0</v>
      </c>
      <c r="AR138" s="51">
        <f t="shared" ref="AR138:AR201" si="23">SUM($AX138:$BB138)</f>
        <v>0</v>
      </c>
      <c r="AS138" s="48"/>
      <c r="AT138" s="48"/>
      <c r="AU138" s="48"/>
      <c r="AV138" s="48"/>
      <c r="AW138" s="48"/>
      <c r="AX138" s="48"/>
      <c r="AY138" s="48"/>
      <c r="AZ138" s="48"/>
      <c r="BA138" s="48"/>
      <c r="BB138" s="48"/>
      <c r="BC138" s="48"/>
      <c r="BD138" s="43"/>
      <c r="BE138" s="65" t="b">
        <f>IF(B138=0,TRUE,IFERROR(MATCH($B138&amp;", "&amp;$C138&amp;", "&amp;$D138,'1.9 APM lookups'!$K$2:$K$107,0)&gt;0,FALSE))</f>
        <v>1</v>
      </c>
      <c r="BF138" s="66" t="str">
        <f t="shared" ref="BF138:BF201" si="24">B138&amp;", "&amp;C138&amp;", "&amp;D138</f>
        <v xml:space="preserve">, , </v>
      </c>
    </row>
    <row r="139" spans="1:58">
      <c r="A139" s="69"/>
      <c r="B139" s="41"/>
      <c r="C139" s="41"/>
      <c r="D139" s="41"/>
      <c r="E139" s="42"/>
      <c r="F139" s="42"/>
      <c r="G139" s="41"/>
      <c r="H139" s="120"/>
      <c r="I139" s="41"/>
      <c r="J139" s="41"/>
      <c r="K139" s="93" t="str">
        <f>_xlfn.IFNA(INDEX('1.9 APM lookups'!$B$9:$B$13,MATCH($J139,'1.9 APM lookups'!$A$9:$A$13,0),1),"")</f>
        <v/>
      </c>
      <c r="L139" s="61"/>
      <c r="M139" s="64">
        <f t="shared" si="17"/>
        <v>0</v>
      </c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50">
        <f t="shared" si="18"/>
        <v>0</v>
      </c>
      <c r="Z139" s="48"/>
      <c r="AA139" s="51">
        <f t="shared" si="19"/>
        <v>0</v>
      </c>
      <c r="AB139" s="51">
        <f t="shared" si="20"/>
        <v>0</v>
      </c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123"/>
      <c r="AO139" s="50">
        <f t="shared" si="21"/>
        <v>0</v>
      </c>
      <c r="AP139" s="48"/>
      <c r="AQ139" s="51">
        <f t="shared" si="22"/>
        <v>0</v>
      </c>
      <c r="AR139" s="51">
        <f t="shared" si="23"/>
        <v>0</v>
      </c>
      <c r="AS139" s="48"/>
      <c r="AT139" s="48"/>
      <c r="AU139" s="48"/>
      <c r="AV139" s="48"/>
      <c r="AW139" s="48"/>
      <c r="AX139" s="48"/>
      <c r="AY139" s="48"/>
      <c r="AZ139" s="48"/>
      <c r="BA139" s="48"/>
      <c r="BB139" s="48"/>
      <c r="BC139" s="48"/>
      <c r="BD139" s="43"/>
      <c r="BE139" s="65" t="b">
        <f>IF(B139=0,TRUE,IFERROR(MATCH($B139&amp;", "&amp;$C139&amp;", "&amp;$D139,'1.9 APM lookups'!$K$2:$K$107,0)&gt;0,FALSE))</f>
        <v>1</v>
      </c>
      <c r="BF139" s="66" t="str">
        <f t="shared" si="24"/>
        <v xml:space="preserve">, , </v>
      </c>
    </row>
    <row r="140" spans="1:58">
      <c r="A140" s="69"/>
      <c r="B140" s="41"/>
      <c r="C140" s="41"/>
      <c r="D140" s="41"/>
      <c r="E140" s="42"/>
      <c r="F140" s="42"/>
      <c r="G140" s="41"/>
      <c r="H140" s="120"/>
      <c r="I140" s="41"/>
      <c r="J140" s="41"/>
      <c r="K140" s="93" t="str">
        <f>_xlfn.IFNA(INDEX('1.9 APM lookups'!$B$9:$B$13,MATCH($J140,'1.9 APM lookups'!$A$9:$A$13,0),1),"")</f>
        <v/>
      </c>
      <c r="L140" s="61"/>
      <c r="M140" s="64">
        <f t="shared" si="17"/>
        <v>0</v>
      </c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50">
        <f t="shared" si="18"/>
        <v>0</v>
      </c>
      <c r="Z140" s="48"/>
      <c r="AA140" s="51">
        <f t="shared" si="19"/>
        <v>0</v>
      </c>
      <c r="AB140" s="51">
        <f t="shared" si="20"/>
        <v>0</v>
      </c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123"/>
      <c r="AO140" s="50">
        <f t="shared" si="21"/>
        <v>0</v>
      </c>
      <c r="AP140" s="48"/>
      <c r="AQ140" s="51">
        <f t="shared" si="22"/>
        <v>0</v>
      </c>
      <c r="AR140" s="51">
        <f t="shared" si="23"/>
        <v>0</v>
      </c>
      <c r="AS140" s="48"/>
      <c r="AT140" s="48"/>
      <c r="AU140" s="48"/>
      <c r="AV140" s="48"/>
      <c r="AW140" s="48"/>
      <c r="AX140" s="48"/>
      <c r="AY140" s="48"/>
      <c r="AZ140" s="48"/>
      <c r="BA140" s="48"/>
      <c r="BB140" s="48"/>
      <c r="BC140" s="48"/>
      <c r="BD140" s="43"/>
      <c r="BE140" s="65" t="b">
        <f>IF(B140=0,TRUE,IFERROR(MATCH($B140&amp;", "&amp;$C140&amp;", "&amp;$D140,'1.9 APM lookups'!$K$2:$K$107,0)&gt;0,FALSE))</f>
        <v>1</v>
      </c>
      <c r="BF140" s="66" t="str">
        <f t="shared" si="24"/>
        <v xml:space="preserve">, , </v>
      </c>
    </row>
    <row r="141" spans="1:58">
      <c r="A141" s="69"/>
      <c r="B141" s="41"/>
      <c r="C141" s="41"/>
      <c r="D141" s="41"/>
      <c r="E141" s="42"/>
      <c r="F141" s="42"/>
      <c r="G141" s="41"/>
      <c r="H141" s="120"/>
      <c r="I141" s="41"/>
      <c r="J141" s="41"/>
      <c r="K141" s="93" t="str">
        <f>_xlfn.IFNA(INDEX('1.9 APM lookups'!$B$9:$B$13,MATCH($J141,'1.9 APM lookups'!$A$9:$A$13,0),1),"")</f>
        <v/>
      </c>
      <c r="L141" s="61"/>
      <c r="M141" s="64">
        <f t="shared" si="17"/>
        <v>0</v>
      </c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50">
        <f t="shared" si="18"/>
        <v>0</v>
      </c>
      <c r="Z141" s="48"/>
      <c r="AA141" s="51">
        <f t="shared" si="19"/>
        <v>0</v>
      </c>
      <c r="AB141" s="51">
        <f t="shared" si="20"/>
        <v>0</v>
      </c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123"/>
      <c r="AO141" s="50">
        <f t="shared" si="21"/>
        <v>0</v>
      </c>
      <c r="AP141" s="48"/>
      <c r="AQ141" s="51">
        <f t="shared" si="22"/>
        <v>0</v>
      </c>
      <c r="AR141" s="51">
        <f t="shared" si="23"/>
        <v>0</v>
      </c>
      <c r="AS141" s="48"/>
      <c r="AT141" s="48"/>
      <c r="AU141" s="48"/>
      <c r="AV141" s="48"/>
      <c r="AW141" s="48"/>
      <c r="AX141" s="48"/>
      <c r="AY141" s="48"/>
      <c r="AZ141" s="48"/>
      <c r="BA141" s="48"/>
      <c r="BB141" s="48"/>
      <c r="BC141" s="48"/>
      <c r="BD141" s="43"/>
      <c r="BE141" s="65" t="b">
        <f>IF(B141=0,TRUE,IFERROR(MATCH($B141&amp;", "&amp;$C141&amp;", "&amp;$D141,'1.9 APM lookups'!$K$2:$K$107,0)&gt;0,FALSE))</f>
        <v>1</v>
      </c>
      <c r="BF141" s="66" t="str">
        <f t="shared" si="24"/>
        <v xml:space="preserve">, , </v>
      </c>
    </row>
    <row r="142" spans="1:58">
      <c r="A142" s="69"/>
      <c r="B142" s="41"/>
      <c r="C142" s="41"/>
      <c r="D142" s="41"/>
      <c r="E142" s="42"/>
      <c r="F142" s="42"/>
      <c r="G142" s="41"/>
      <c r="H142" s="120"/>
      <c r="I142" s="41"/>
      <c r="J142" s="41"/>
      <c r="K142" s="93" t="str">
        <f>_xlfn.IFNA(INDEX('1.9 APM lookups'!$B$9:$B$13,MATCH($J142,'1.9 APM lookups'!$A$9:$A$13,0),1),"")</f>
        <v/>
      </c>
      <c r="L142" s="61"/>
      <c r="M142" s="64">
        <f t="shared" si="17"/>
        <v>0</v>
      </c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50">
        <f t="shared" si="18"/>
        <v>0</v>
      </c>
      <c r="Z142" s="48"/>
      <c r="AA142" s="51">
        <f t="shared" si="19"/>
        <v>0</v>
      </c>
      <c r="AB142" s="51">
        <f t="shared" si="20"/>
        <v>0</v>
      </c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123"/>
      <c r="AO142" s="50">
        <f t="shared" si="21"/>
        <v>0</v>
      </c>
      <c r="AP142" s="48"/>
      <c r="AQ142" s="51">
        <f t="shared" si="22"/>
        <v>0</v>
      </c>
      <c r="AR142" s="51">
        <f t="shared" si="23"/>
        <v>0</v>
      </c>
      <c r="AS142" s="48"/>
      <c r="AT142" s="48"/>
      <c r="AU142" s="48"/>
      <c r="AV142" s="48"/>
      <c r="AW142" s="48"/>
      <c r="AX142" s="48"/>
      <c r="AY142" s="48"/>
      <c r="AZ142" s="48"/>
      <c r="BA142" s="48"/>
      <c r="BB142" s="48"/>
      <c r="BC142" s="48"/>
      <c r="BD142" s="43"/>
      <c r="BE142" s="65" t="b">
        <f>IF(B142=0,TRUE,IFERROR(MATCH($B142&amp;", "&amp;$C142&amp;", "&amp;$D142,'1.9 APM lookups'!$K$2:$K$107,0)&gt;0,FALSE))</f>
        <v>1</v>
      </c>
      <c r="BF142" s="66" t="str">
        <f t="shared" si="24"/>
        <v xml:space="preserve">, , </v>
      </c>
    </row>
    <row r="143" spans="1:58">
      <c r="A143" s="69"/>
      <c r="B143" s="41"/>
      <c r="C143" s="41"/>
      <c r="D143" s="41"/>
      <c r="E143" s="42"/>
      <c r="F143" s="42"/>
      <c r="G143" s="41"/>
      <c r="H143" s="120"/>
      <c r="I143" s="41"/>
      <c r="J143" s="41"/>
      <c r="K143" s="93" t="str">
        <f>_xlfn.IFNA(INDEX('1.9 APM lookups'!$B$9:$B$13,MATCH($J143,'1.9 APM lookups'!$A$9:$A$13,0),1),"")</f>
        <v/>
      </c>
      <c r="L143" s="61"/>
      <c r="M143" s="64">
        <f t="shared" si="17"/>
        <v>0</v>
      </c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50">
        <f t="shared" si="18"/>
        <v>0</v>
      </c>
      <c r="Z143" s="48"/>
      <c r="AA143" s="51">
        <f t="shared" si="19"/>
        <v>0</v>
      </c>
      <c r="AB143" s="51">
        <f t="shared" si="20"/>
        <v>0</v>
      </c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123"/>
      <c r="AO143" s="50">
        <f t="shared" si="21"/>
        <v>0</v>
      </c>
      <c r="AP143" s="48"/>
      <c r="AQ143" s="51">
        <f t="shared" si="22"/>
        <v>0</v>
      </c>
      <c r="AR143" s="51">
        <f t="shared" si="23"/>
        <v>0</v>
      </c>
      <c r="AS143" s="48"/>
      <c r="AT143" s="48"/>
      <c r="AU143" s="48"/>
      <c r="AV143" s="48"/>
      <c r="AW143" s="48"/>
      <c r="AX143" s="48"/>
      <c r="AY143" s="48"/>
      <c r="AZ143" s="48"/>
      <c r="BA143" s="48"/>
      <c r="BB143" s="48"/>
      <c r="BC143" s="48"/>
      <c r="BD143" s="43"/>
      <c r="BE143" s="65" t="b">
        <f>IF(B143=0,TRUE,IFERROR(MATCH($B143&amp;", "&amp;$C143&amp;", "&amp;$D143,'1.9 APM lookups'!$K$2:$K$107,0)&gt;0,FALSE))</f>
        <v>1</v>
      </c>
      <c r="BF143" s="66" t="str">
        <f t="shared" si="24"/>
        <v xml:space="preserve">, , </v>
      </c>
    </row>
    <row r="144" spans="1:58">
      <c r="A144" s="69"/>
      <c r="B144" s="41"/>
      <c r="C144" s="41"/>
      <c r="D144" s="41"/>
      <c r="E144" s="42"/>
      <c r="F144" s="42"/>
      <c r="G144" s="41"/>
      <c r="H144" s="120"/>
      <c r="I144" s="41"/>
      <c r="J144" s="41"/>
      <c r="K144" s="93" t="str">
        <f>_xlfn.IFNA(INDEX('1.9 APM lookups'!$B$9:$B$13,MATCH($J144,'1.9 APM lookups'!$A$9:$A$13,0),1),"")</f>
        <v/>
      </c>
      <c r="L144" s="61"/>
      <c r="M144" s="64">
        <f t="shared" si="17"/>
        <v>0</v>
      </c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50">
        <f t="shared" si="18"/>
        <v>0</v>
      </c>
      <c r="Z144" s="48"/>
      <c r="AA144" s="51">
        <f t="shared" si="19"/>
        <v>0</v>
      </c>
      <c r="AB144" s="51">
        <f t="shared" si="20"/>
        <v>0</v>
      </c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123"/>
      <c r="AO144" s="50">
        <f t="shared" si="21"/>
        <v>0</v>
      </c>
      <c r="AP144" s="48"/>
      <c r="AQ144" s="51">
        <f t="shared" si="22"/>
        <v>0</v>
      </c>
      <c r="AR144" s="51">
        <f t="shared" si="23"/>
        <v>0</v>
      </c>
      <c r="AS144" s="48"/>
      <c r="AT144" s="48"/>
      <c r="AU144" s="48"/>
      <c r="AV144" s="48"/>
      <c r="AW144" s="48"/>
      <c r="AX144" s="48"/>
      <c r="AY144" s="48"/>
      <c r="AZ144" s="48"/>
      <c r="BA144" s="48"/>
      <c r="BB144" s="48"/>
      <c r="BC144" s="48"/>
      <c r="BD144" s="43"/>
      <c r="BE144" s="65" t="b">
        <f>IF(B144=0,TRUE,IFERROR(MATCH($B144&amp;", "&amp;$C144&amp;", "&amp;$D144,'1.9 APM lookups'!$K$2:$K$107,0)&gt;0,FALSE))</f>
        <v>1</v>
      </c>
      <c r="BF144" s="66" t="str">
        <f t="shared" si="24"/>
        <v xml:space="preserve">, , </v>
      </c>
    </row>
    <row r="145" spans="1:58">
      <c r="A145" s="69"/>
      <c r="B145" s="41"/>
      <c r="C145" s="41"/>
      <c r="D145" s="41"/>
      <c r="E145" s="42"/>
      <c r="F145" s="42"/>
      <c r="G145" s="41"/>
      <c r="H145" s="120"/>
      <c r="I145" s="41"/>
      <c r="J145" s="41"/>
      <c r="K145" s="93" t="str">
        <f>_xlfn.IFNA(INDEX('1.9 APM lookups'!$B$9:$B$13,MATCH($J145,'1.9 APM lookups'!$A$9:$A$13,0),1),"")</f>
        <v/>
      </c>
      <c r="L145" s="61"/>
      <c r="M145" s="64">
        <f t="shared" si="17"/>
        <v>0</v>
      </c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50">
        <f t="shared" si="18"/>
        <v>0</v>
      </c>
      <c r="Z145" s="48"/>
      <c r="AA145" s="51">
        <f t="shared" si="19"/>
        <v>0</v>
      </c>
      <c r="AB145" s="51">
        <f t="shared" si="20"/>
        <v>0</v>
      </c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123"/>
      <c r="AO145" s="50">
        <f t="shared" si="21"/>
        <v>0</v>
      </c>
      <c r="AP145" s="48"/>
      <c r="AQ145" s="51">
        <f t="shared" si="22"/>
        <v>0</v>
      </c>
      <c r="AR145" s="51">
        <f t="shared" si="23"/>
        <v>0</v>
      </c>
      <c r="AS145" s="48"/>
      <c r="AT145" s="48"/>
      <c r="AU145" s="48"/>
      <c r="AV145" s="48"/>
      <c r="AW145" s="48"/>
      <c r="AX145" s="48"/>
      <c r="AY145" s="48"/>
      <c r="AZ145" s="48"/>
      <c r="BA145" s="48"/>
      <c r="BB145" s="48"/>
      <c r="BC145" s="48"/>
      <c r="BD145" s="43"/>
      <c r="BE145" s="65" t="b">
        <f>IF(B145=0,TRUE,IFERROR(MATCH($B145&amp;", "&amp;$C145&amp;", "&amp;$D145,'1.9 APM lookups'!$K$2:$K$107,0)&gt;0,FALSE))</f>
        <v>1</v>
      </c>
      <c r="BF145" s="66" t="str">
        <f t="shared" si="24"/>
        <v xml:space="preserve">, , </v>
      </c>
    </row>
    <row r="146" spans="1:58">
      <c r="A146" s="69"/>
      <c r="B146" s="41"/>
      <c r="C146" s="41"/>
      <c r="D146" s="41"/>
      <c r="E146" s="42"/>
      <c r="F146" s="42"/>
      <c r="G146" s="41"/>
      <c r="H146" s="120"/>
      <c r="I146" s="41"/>
      <c r="J146" s="41"/>
      <c r="K146" s="93" t="str">
        <f>_xlfn.IFNA(INDEX('1.9 APM lookups'!$B$9:$B$13,MATCH($J146,'1.9 APM lookups'!$A$9:$A$13,0),1),"")</f>
        <v/>
      </c>
      <c r="L146" s="61"/>
      <c r="M146" s="64">
        <f t="shared" si="17"/>
        <v>0</v>
      </c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50">
        <f t="shared" si="18"/>
        <v>0</v>
      </c>
      <c r="Z146" s="48"/>
      <c r="AA146" s="51">
        <f t="shared" si="19"/>
        <v>0</v>
      </c>
      <c r="AB146" s="51">
        <f t="shared" si="20"/>
        <v>0</v>
      </c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123"/>
      <c r="AO146" s="50">
        <f t="shared" si="21"/>
        <v>0</v>
      </c>
      <c r="AP146" s="48"/>
      <c r="AQ146" s="51">
        <f t="shared" si="22"/>
        <v>0</v>
      </c>
      <c r="AR146" s="51">
        <f t="shared" si="23"/>
        <v>0</v>
      </c>
      <c r="AS146" s="48"/>
      <c r="AT146" s="48"/>
      <c r="AU146" s="48"/>
      <c r="AV146" s="48"/>
      <c r="AW146" s="48"/>
      <c r="AX146" s="48"/>
      <c r="AY146" s="48"/>
      <c r="AZ146" s="48"/>
      <c r="BA146" s="48"/>
      <c r="BB146" s="48"/>
      <c r="BC146" s="48"/>
      <c r="BD146" s="43"/>
      <c r="BE146" s="65" t="b">
        <f>IF(B146=0,TRUE,IFERROR(MATCH($B146&amp;", "&amp;$C146&amp;", "&amp;$D146,'1.9 APM lookups'!$K$2:$K$107,0)&gt;0,FALSE))</f>
        <v>1</v>
      </c>
      <c r="BF146" s="66" t="str">
        <f t="shared" si="24"/>
        <v xml:space="preserve">, , </v>
      </c>
    </row>
    <row r="147" spans="1:58">
      <c r="A147" s="69"/>
      <c r="B147" s="41"/>
      <c r="C147" s="41"/>
      <c r="D147" s="41"/>
      <c r="E147" s="42"/>
      <c r="F147" s="42"/>
      <c r="G147" s="41"/>
      <c r="H147" s="120"/>
      <c r="I147" s="41"/>
      <c r="J147" s="41"/>
      <c r="K147" s="93" t="str">
        <f>_xlfn.IFNA(INDEX('1.9 APM lookups'!$B$9:$B$13,MATCH($J147,'1.9 APM lookups'!$A$9:$A$13,0),1),"")</f>
        <v/>
      </c>
      <c r="L147" s="61"/>
      <c r="M147" s="64">
        <f t="shared" si="17"/>
        <v>0</v>
      </c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50">
        <f t="shared" si="18"/>
        <v>0</v>
      </c>
      <c r="Z147" s="48"/>
      <c r="AA147" s="51">
        <f t="shared" si="19"/>
        <v>0</v>
      </c>
      <c r="AB147" s="51">
        <f t="shared" si="20"/>
        <v>0</v>
      </c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123"/>
      <c r="AO147" s="50">
        <f t="shared" si="21"/>
        <v>0</v>
      </c>
      <c r="AP147" s="48"/>
      <c r="AQ147" s="51">
        <f t="shared" si="22"/>
        <v>0</v>
      </c>
      <c r="AR147" s="51">
        <f t="shared" si="23"/>
        <v>0</v>
      </c>
      <c r="AS147" s="48"/>
      <c r="AT147" s="48"/>
      <c r="AU147" s="48"/>
      <c r="AV147" s="48"/>
      <c r="AW147" s="48"/>
      <c r="AX147" s="48"/>
      <c r="AY147" s="48"/>
      <c r="AZ147" s="48"/>
      <c r="BA147" s="48"/>
      <c r="BB147" s="48"/>
      <c r="BC147" s="48"/>
      <c r="BD147" s="43"/>
      <c r="BE147" s="65" t="b">
        <f>IF(B147=0,TRUE,IFERROR(MATCH($B147&amp;", "&amp;$C147&amp;", "&amp;$D147,'1.9 APM lookups'!$K$2:$K$107,0)&gt;0,FALSE))</f>
        <v>1</v>
      </c>
      <c r="BF147" s="66" t="str">
        <f t="shared" si="24"/>
        <v xml:space="preserve">, , </v>
      </c>
    </row>
    <row r="148" spans="1:58">
      <c r="A148" s="69"/>
      <c r="B148" s="41"/>
      <c r="C148" s="41"/>
      <c r="D148" s="41"/>
      <c r="E148" s="42"/>
      <c r="F148" s="42"/>
      <c r="G148" s="41"/>
      <c r="H148" s="120"/>
      <c r="I148" s="41"/>
      <c r="J148" s="41"/>
      <c r="K148" s="93" t="str">
        <f>_xlfn.IFNA(INDEX('1.9 APM lookups'!$B$9:$B$13,MATCH($J148,'1.9 APM lookups'!$A$9:$A$13,0),1),"")</f>
        <v/>
      </c>
      <c r="L148" s="61"/>
      <c r="M148" s="64">
        <f t="shared" si="17"/>
        <v>0</v>
      </c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50">
        <f t="shared" si="18"/>
        <v>0</v>
      </c>
      <c r="Z148" s="48"/>
      <c r="AA148" s="51">
        <f t="shared" si="19"/>
        <v>0</v>
      </c>
      <c r="AB148" s="51">
        <f t="shared" si="20"/>
        <v>0</v>
      </c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123"/>
      <c r="AO148" s="50">
        <f t="shared" si="21"/>
        <v>0</v>
      </c>
      <c r="AP148" s="48"/>
      <c r="AQ148" s="51">
        <f t="shared" si="22"/>
        <v>0</v>
      </c>
      <c r="AR148" s="51">
        <f t="shared" si="23"/>
        <v>0</v>
      </c>
      <c r="AS148" s="48"/>
      <c r="AT148" s="48"/>
      <c r="AU148" s="48"/>
      <c r="AV148" s="48"/>
      <c r="AW148" s="48"/>
      <c r="AX148" s="48"/>
      <c r="AY148" s="48"/>
      <c r="AZ148" s="48"/>
      <c r="BA148" s="48"/>
      <c r="BB148" s="48"/>
      <c r="BC148" s="48"/>
      <c r="BD148" s="43"/>
      <c r="BE148" s="65" t="b">
        <f>IF(B148=0,TRUE,IFERROR(MATCH($B148&amp;", "&amp;$C148&amp;", "&amp;$D148,'1.9 APM lookups'!$K$2:$K$107,0)&gt;0,FALSE))</f>
        <v>1</v>
      </c>
      <c r="BF148" s="66" t="str">
        <f t="shared" si="24"/>
        <v xml:space="preserve">, , </v>
      </c>
    </row>
    <row r="149" spans="1:58">
      <c r="A149" s="69"/>
      <c r="B149" s="41"/>
      <c r="C149" s="41"/>
      <c r="D149" s="41"/>
      <c r="E149" s="42"/>
      <c r="F149" s="42"/>
      <c r="G149" s="41"/>
      <c r="H149" s="120"/>
      <c r="I149" s="41"/>
      <c r="J149" s="41"/>
      <c r="K149" s="93" t="str">
        <f>_xlfn.IFNA(INDEX('1.9 APM lookups'!$B$9:$B$13,MATCH($J149,'1.9 APM lookups'!$A$9:$A$13,0),1),"")</f>
        <v/>
      </c>
      <c r="L149" s="61"/>
      <c r="M149" s="64">
        <f t="shared" si="17"/>
        <v>0</v>
      </c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50">
        <f t="shared" si="18"/>
        <v>0</v>
      </c>
      <c r="Z149" s="48"/>
      <c r="AA149" s="51">
        <f t="shared" si="19"/>
        <v>0</v>
      </c>
      <c r="AB149" s="51">
        <f t="shared" si="20"/>
        <v>0</v>
      </c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123"/>
      <c r="AO149" s="50">
        <f t="shared" si="21"/>
        <v>0</v>
      </c>
      <c r="AP149" s="48"/>
      <c r="AQ149" s="51">
        <f t="shared" si="22"/>
        <v>0</v>
      </c>
      <c r="AR149" s="51">
        <f t="shared" si="23"/>
        <v>0</v>
      </c>
      <c r="AS149" s="48"/>
      <c r="AT149" s="48"/>
      <c r="AU149" s="48"/>
      <c r="AV149" s="48"/>
      <c r="AW149" s="48"/>
      <c r="AX149" s="48"/>
      <c r="AY149" s="48"/>
      <c r="AZ149" s="48"/>
      <c r="BA149" s="48"/>
      <c r="BB149" s="48"/>
      <c r="BC149" s="48"/>
      <c r="BD149" s="43"/>
      <c r="BE149" s="65" t="b">
        <f>IF(B149=0,TRUE,IFERROR(MATCH($B149&amp;", "&amp;$C149&amp;", "&amp;$D149,'1.9 APM lookups'!$K$2:$K$107,0)&gt;0,FALSE))</f>
        <v>1</v>
      </c>
      <c r="BF149" s="66" t="str">
        <f t="shared" si="24"/>
        <v xml:space="preserve">, , </v>
      </c>
    </row>
    <row r="150" spans="1:58">
      <c r="A150" s="69"/>
      <c r="B150" s="41"/>
      <c r="C150" s="41"/>
      <c r="D150" s="41"/>
      <c r="E150" s="42"/>
      <c r="F150" s="42"/>
      <c r="G150" s="41"/>
      <c r="H150" s="120"/>
      <c r="I150" s="41"/>
      <c r="J150" s="41"/>
      <c r="K150" s="93" t="str">
        <f>_xlfn.IFNA(INDEX('1.9 APM lookups'!$B$9:$B$13,MATCH($J150,'1.9 APM lookups'!$A$9:$A$13,0),1),"")</f>
        <v/>
      </c>
      <c r="L150" s="61"/>
      <c r="M150" s="64">
        <f t="shared" si="17"/>
        <v>0</v>
      </c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50">
        <f t="shared" si="18"/>
        <v>0</v>
      </c>
      <c r="Z150" s="48"/>
      <c r="AA150" s="51">
        <f t="shared" si="19"/>
        <v>0</v>
      </c>
      <c r="AB150" s="51">
        <f t="shared" si="20"/>
        <v>0</v>
      </c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123"/>
      <c r="AO150" s="50">
        <f t="shared" si="21"/>
        <v>0</v>
      </c>
      <c r="AP150" s="48"/>
      <c r="AQ150" s="51">
        <f t="shared" si="22"/>
        <v>0</v>
      </c>
      <c r="AR150" s="51">
        <f t="shared" si="23"/>
        <v>0</v>
      </c>
      <c r="AS150" s="48"/>
      <c r="AT150" s="48"/>
      <c r="AU150" s="48"/>
      <c r="AV150" s="48"/>
      <c r="AW150" s="48"/>
      <c r="AX150" s="48"/>
      <c r="AY150" s="48"/>
      <c r="AZ150" s="48"/>
      <c r="BA150" s="48"/>
      <c r="BB150" s="48"/>
      <c r="BC150" s="48"/>
      <c r="BD150" s="43"/>
      <c r="BE150" s="65" t="b">
        <f>IF(B150=0,TRUE,IFERROR(MATCH($B150&amp;", "&amp;$C150&amp;", "&amp;$D150,'1.9 APM lookups'!$K$2:$K$107,0)&gt;0,FALSE))</f>
        <v>1</v>
      </c>
      <c r="BF150" s="66" t="str">
        <f t="shared" si="24"/>
        <v xml:space="preserve">, , </v>
      </c>
    </row>
    <row r="151" spans="1:58">
      <c r="A151" s="69"/>
      <c r="B151" s="41"/>
      <c r="C151" s="41"/>
      <c r="D151" s="41"/>
      <c r="E151" s="42"/>
      <c r="F151" s="42"/>
      <c r="G151" s="41"/>
      <c r="H151" s="120"/>
      <c r="I151" s="41"/>
      <c r="J151" s="41"/>
      <c r="K151" s="93" t="str">
        <f>_xlfn.IFNA(INDEX('1.9 APM lookups'!$B$9:$B$13,MATCH($J151,'1.9 APM lookups'!$A$9:$A$13,0),1),"")</f>
        <v/>
      </c>
      <c r="L151" s="61"/>
      <c r="M151" s="64">
        <f t="shared" si="17"/>
        <v>0</v>
      </c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50">
        <f t="shared" si="18"/>
        <v>0</v>
      </c>
      <c r="Z151" s="48"/>
      <c r="AA151" s="51">
        <f t="shared" si="19"/>
        <v>0</v>
      </c>
      <c r="AB151" s="51">
        <f t="shared" si="20"/>
        <v>0</v>
      </c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123"/>
      <c r="AO151" s="50">
        <f t="shared" si="21"/>
        <v>0</v>
      </c>
      <c r="AP151" s="48"/>
      <c r="AQ151" s="51">
        <f t="shared" si="22"/>
        <v>0</v>
      </c>
      <c r="AR151" s="51">
        <f t="shared" si="23"/>
        <v>0</v>
      </c>
      <c r="AS151" s="48"/>
      <c r="AT151" s="48"/>
      <c r="AU151" s="48"/>
      <c r="AV151" s="48"/>
      <c r="AW151" s="48"/>
      <c r="AX151" s="48"/>
      <c r="AY151" s="48"/>
      <c r="AZ151" s="48"/>
      <c r="BA151" s="48"/>
      <c r="BB151" s="48"/>
      <c r="BC151" s="48"/>
      <c r="BD151" s="43"/>
      <c r="BE151" s="65" t="b">
        <f>IF(B151=0,TRUE,IFERROR(MATCH($B151&amp;", "&amp;$C151&amp;", "&amp;$D151,'1.9 APM lookups'!$K$2:$K$107,0)&gt;0,FALSE))</f>
        <v>1</v>
      </c>
      <c r="BF151" s="66" t="str">
        <f t="shared" si="24"/>
        <v xml:space="preserve">, , </v>
      </c>
    </row>
    <row r="152" spans="1:58">
      <c r="A152" s="69"/>
      <c r="B152" s="41"/>
      <c r="C152" s="41"/>
      <c r="D152" s="41"/>
      <c r="E152" s="42"/>
      <c r="F152" s="42"/>
      <c r="G152" s="41"/>
      <c r="H152" s="120"/>
      <c r="I152" s="41"/>
      <c r="J152" s="41"/>
      <c r="K152" s="93" t="str">
        <f>_xlfn.IFNA(INDEX('1.9 APM lookups'!$B$9:$B$13,MATCH($J152,'1.9 APM lookups'!$A$9:$A$13,0),1),"")</f>
        <v/>
      </c>
      <c r="L152" s="61"/>
      <c r="M152" s="64">
        <f t="shared" si="17"/>
        <v>0</v>
      </c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50">
        <f t="shared" si="18"/>
        <v>0</v>
      </c>
      <c r="Z152" s="48"/>
      <c r="AA152" s="51">
        <f t="shared" si="19"/>
        <v>0</v>
      </c>
      <c r="AB152" s="51">
        <f t="shared" si="20"/>
        <v>0</v>
      </c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123"/>
      <c r="AO152" s="50">
        <f t="shared" si="21"/>
        <v>0</v>
      </c>
      <c r="AP152" s="48"/>
      <c r="AQ152" s="51">
        <f t="shared" si="22"/>
        <v>0</v>
      </c>
      <c r="AR152" s="51">
        <f t="shared" si="23"/>
        <v>0</v>
      </c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3"/>
      <c r="BE152" s="65" t="b">
        <f>IF(B152=0,TRUE,IFERROR(MATCH($B152&amp;", "&amp;$C152&amp;", "&amp;$D152,'1.9 APM lookups'!$K$2:$K$107,0)&gt;0,FALSE))</f>
        <v>1</v>
      </c>
      <c r="BF152" s="66" t="str">
        <f t="shared" si="24"/>
        <v xml:space="preserve">, , </v>
      </c>
    </row>
    <row r="153" spans="1:58">
      <c r="A153" s="69"/>
      <c r="B153" s="41"/>
      <c r="C153" s="41"/>
      <c r="D153" s="41"/>
      <c r="E153" s="42"/>
      <c r="F153" s="42"/>
      <c r="G153" s="41"/>
      <c r="H153" s="120"/>
      <c r="I153" s="41"/>
      <c r="J153" s="41"/>
      <c r="K153" s="93" t="str">
        <f>_xlfn.IFNA(INDEX('1.9 APM lookups'!$B$9:$B$13,MATCH($J153,'1.9 APM lookups'!$A$9:$A$13,0),1),"")</f>
        <v/>
      </c>
      <c r="L153" s="61"/>
      <c r="M153" s="64">
        <f t="shared" si="17"/>
        <v>0</v>
      </c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50">
        <f t="shared" si="18"/>
        <v>0</v>
      </c>
      <c r="Z153" s="48"/>
      <c r="AA153" s="51">
        <f t="shared" si="19"/>
        <v>0</v>
      </c>
      <c r="AB153" s="51">
        <f t="shared" si="20"/>
        <v>0</v>
      </c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123"/>
      <c r="AO153" s="50">
        <f t="shared" si="21"/>
        <v>0</v>
      </c>
      <c r="AP153" s="48"/>
      <c r="AQ153" s="51">
        <f t="shared" si="22"/>
        <v>0</v>
      </c>
      <c r="AR153" s="51">
        <f t="shared" si="23"/>
        <v>0</v>
      </c>
      <c r="AS153" s="48"/>
      <c r="AT153" s="48"/>
      <c r="AU153" s="48"/>
      <c r="AV153" s="48"/>
      <c r="AW153" s="48"/>
      <c r="AX153" s="48"/>
      <c r="AY153" s="48"/>
      <c r="AZ153" s="48"/>
      <c r="BA153" s="48"/>
      <c r="BB153" s="48"/>
      <c r="BC153" s="48"/>
      <c r="BD153" s="43"/>
      <c r="BE153" s="65" t="b">
        <f>IF(B153=0,TRUE,IFERROR(MATCH($B153&amp;", "&amp;$C153&amp;", "&amp;$D153,'1.9 APM lookups'!$K$2:$K$107,0)&gt;0,FALSE))</f>
        <v>1</v>
      </c>
      <c r="BF153" s="66" t="str">
        <f t="shared" si="24"/>
        <v xml:space="preserve">, , </v>
      </c>
    </row>
    <row r="154" spans="1:58">
      <c r="A154" s="69"/>
      <c r="B154" s="41"/>
      <c r="C154" s="41"/>
      <c r="D154" s="41"/>
      <c r="E154" s="42"/>
      <c r="F154" s="42"/>
      <c r="G154" s="41"/>
      <c r="H154" s="120"/>
      <c r="I154" s="41"/>
      <c r="J154" s="41"/>
      <c r="K154" s="93" t="str">
        <f>_xlfn.IFNA(INDEX('1.9 APM lookups'!$B$9:$B$13,MATCH($J154,'1.9 APM lookups'!$A$9:$A$13,0),1),"")</f>
        <v/>
      </c>
      <c r="L154" s="61"/>
      <c r="M154" s="64">
        <f t="shared" si="17"/>
        <v>0</v>
      </c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50">
        <f t="shared" si="18"/>
        <v>0</v>
      </c>
      <c r="Z154" s="48"/>
      <c r="AA154" s="51">
        <f t="shared" si="19"/>
        <v>0</v>
      </c>
      <c r="AB154" s="51">
        <f t="shared" si="20"/>
        <v>0</v>
      </c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123"/>
      <c r="AO154" s="50">
        <f t="shared" si="21"/>
        <v>0</v>
      </c>
      <c r="AP154" s="48"/>
      <c r="AQ154" s="51">
        <f t="shared" si="22"/>
        <v>0</v>
      </c>
      <c r="AR154" s="51">
        <f t="shared" si="23"/>
        <v>0</v>
      </c>
      <c r="AS154" s="48"/>
      <c r="AT154" s="48"/>
      <c r="AU154" s="48"/>
      <c r="AV154" s="48"/>
      <c r="AW154" s="48"/>
      <c r="AX154" s="48"/>
      <c r="AY154" s="48"/>
      <c r="AZ154" s="48"/>
      <c r="BA154" s="48"/>
      <c r="BB154" s="48"/>
      <c r="BC154" s="48"/>
      <c r="BD154" s="43"/>
      <c r="BE154" s="65" t="b">
        <f>IF(B154=0,TRUE,IFERROR(MATCH($B154&amp;", "&amp;$C154&amp;", "&amp;$D154,'1.9 APM lookups'!$K$2:$K$107,0)&gt;0,FALSE))</f>
        <v>1</v>
      </c>
      <c r="BF154" s="66" t="str">
        <f t="shared" si="24"/>
        <v xml:space="preserve">, , </v>
      </c>
    </row>
    <row r="155" spans="1:58">
      <c r="A155" s="69"/>
      <c r="B155" s="41"/>
      <c r="C155" s="41"/>
      <c r="D155" s="41"/>
      <c r="E155" s="42"/>
      <c r="F155" s="42"/>
      <c r="G155" s="41"/>
      <c r="H155" s="120"/>
      <c r="I155" s="41"/>
      <c r="J155" s="41"/>
      <c r="K155" s="93" t="str">
        <f>_xlfn.IFNA(INDEX('1.9 APM lookups'!$B$9:$B$13,MATCH($J155,'1.9 APM lookups'!$A$9:$A$13,0),1),"")</f>
        <v/>
      </c>
      <c r="L155" s="61"/>
      <c r="M155" s="64">
        <f t="shared" si="17"/>
        <v>0</v>
      </c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50">
        <f t="shared" si="18"/>
        <v>0</v>
      </c>
      <c r="Z155" s="48"/>
      <c r="AA155" s="51">
        <f t="shared" si="19"/>
        <v>0</v>
      </c>
      <c r="AB155" s="51">
        <f t="shared" si="20"/>
        <v>0</v>
      </c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123"/>
      <c r="AO155" s="50">
        <f t="shared" si="21"/>
        <v>0</v>
      </c>
      <c r="AP155" s="48"/>
      <c r="AQ155" s="51">
        <f t="shared" si="22"/>
        <v>0</v>
      </c>
      <c r="AR155" s="51">
        <f t="shared" si="23"/>
        <v>0</v>
      </c>
      <c r="AS155" s="48"/>
      <c r="AT155" s="48"/>
      <c r="AU155" s="48"/>
      <c r="AV155" s="48"/>
      <c r="AW155" s="48"/>
      <c r="AX155" s="48"/>
      <c r="AY155" s="48"/>
      <c r="AZ155" s="48"/>
      <c r="BA155" s="48"/>
      <c r="BB155" s="48"/>
      <c r="BC155" s="48"/>
      <c r="BD155" s="43"/>
      <c r="BE155" s="65" t="b">
        <f>IF(B155=0,TRUE,IFERROR(MATCH($B155&amp;", "&amp;$C155&amp;", "&amp;$D155,'1.9 APM lookups'!$K$2:$K$107,0)&gt;0,FALSE))</f>
        <v>1</v>
      </c>
      <c r="BF155" s="66" t="str">
        <f t="shared" si="24"/>
        <v xml:space="preserve">, , </v>
      </c>
    </row>
    <row r="156" spans="1:58">
      <c r="A156" s="69"/>
      <c r="B156" s="41"/>
      <c r="C156" s="41"/>
      <c r="D156" s="41"/>
      <c r="E156" s="42"/>
      <c r="F156" s="42"/>
      <c r="G156" s="41"/>
      <c r="H156" s="120"/>
      <c r="I156" s="41"/>
      <c r="J156" s="41"/>
      <c r="K156" s="93" t="str">
        <f>_xlfn.IFNA(INDEX('1.9 APM lookups'!$B$9:$B$13,MATCH($J156,'1.9 APM lookups'!$A$9:$A$13,0),1),"")</f>
        <v/>
      </c>
      <c r="L156" s="61"/>
      <c r="M156" s="64">
        <f t="shared" si="17"/>
        <v>0</v>
      </c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50">
        <f t="shared" si="18"/>
        <v>0</v>
      </c>
      <c r="Z156" s="48"/>
      <c r="AA156" s="51">
        <f t="shared" si="19"/>
        <v>0</v>
      </c>
      <c r="AB156" s="51">
        <f t="shared" si="20"/>
        <v>0</v>
      </c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123"/>
      <c r="AO156" s="50">
        <f t="shared" si="21"/>
        <v>0</v>
      </c>
      <c r="AP156" s="48"/>
      <c r="AQ156" s="51">
        <f t="shared" si="22"/>
        <v>0</v>
      </c>
      <c r="AR156" s="51">
        <f t="shared" si="23"/>
        <v>0</v>
      </c>
      <c r="AS156" s="48"/>
      <c r="AT156" s="48"/>
      <c r="AU156" s="48"/>
      <c r="AV156" s="48"/>
      <c r="AW156" s="48"/>
      <c r="AX156" s="48"/>
      <c r="AY156" s="48"/>
      <c r="AZ156" s="48"/>
      <c r="BA156" s="48"/>
      <c r="BB156" s="48"/>
      <c r="BC156" s="48"/>
      <c r="BD156" s="43"/>
      <c r="BE156" s="65" t="b">
        <f>IF(B156=0,TRUE,IFERROR(MATCH($B156&amp;", "&amp;$C156&amp;", "&amp;$D156,'1.9 APM lookups'!$K$2:$K$107,0)&gt;0,FALSE))</f>
        <v>1</v>
      </c>
      <c r="BF156" s="66" t="str">
        <f t="shared" si="24"/>
        <v xml:space="preserve">, , </v>
      </c>
    </row>
    <row r="157" spans="1:58">
      <c r="A157" s="69"/>
      <c r="B157" s="41"/>
      <c r="C157" s="41"/>
      <c r="D157" s="41"/>
      <c r="E157" s="42"/>
      <c r="F157" s="42"/>
      <c r="G157" s="41"/>
      <c r="H157" s="120"/>
      <c r="I157" s="41"/>
      <c r="J157" s="41"/>
      <c r="K157" s="93" t="str">
        <f>_xlfn.IFNA(INDEX('1.9 APM lookups'!$B$9:$B$13,MATCH($J157,'1.9 APM lookups'!$A$9:$A$13,0),1),"")</f>
        <v/>
      </c>
      <c r="L157" s="61"/>
      <c r="M157" s="64">
        <f t="shared" si="17"/>
        <v>0</v>
      </c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50">
        <f t="shared" si="18"/>
        <v>0</v>
      </c>
      <c r="Z157" s="48"/>
      <c r="AA157" s="51">
        <f t="shared" si="19"/>
        <v>0</v>
      </c>
      <c r="AB157" s="51">
        <f t="shared" si="20"/>
        <v>0</v>
      </c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123"/>
      <c r="AO157" s="50">
        <f t="shared" si="21"/>
        <v>0</v>
      </c>
      <c r="AP157" s="48"/>
      <c r="AQ157" s="51">
        <f t="shared" si="22"/>
        <v>0</v>
      </c>
      <c r="AR157" s="51">
        <f t="shared" si="23"/>
        <v>0</v>
      </c>
      <c r="AS157" s="48"/>
      <c r="AT157" s="48"/>
      <c r="AU157" s="48"/>
      <c r="AV157" s="48"/>
      <c r="AW157" s="48"/>
      <c r="AX157" s="48"/>
      <c r="AY157" s="48"/>
      <c r="AZ157" s="48"/>
      <c r="BA157" s="48"/>
      <c r="BB157" s="48"/>
      <c r="BC157" s="48"/>
      <c r="BD157" s="43"/>
      <c r="BE157" s="65" t="b">
        <f>IF(B157=0,TRUE,IFERROR(MATCH($B157&amp;", "&amp;$C157&amp;", "&amp;$D157,'1.9 APM lookups'!$K$2:$K$107,0)&gt;0,FALSE))</f>
        <v>1</v>
      </c>
      <c r="BF157" s="66" t="str">
        <f t="shared" si="24"/>
        <v xml:space="preserve">, , </v>
      </c>
    </row>
    <row r="158" spans="1:58">
      <c r="A158" s="69"/>
      <c r="B158" s="41"/>
      <c r="C158" s="41"/>
      <c r="D158" s="41"/>
      <c r="E158" s="42"/>
      <c r="F158" s="42"/>
      <c r="G158" s="41"/>
      <c r="H158" s="120"/>
      <c r="I158" s="41"/>
      <c r="J158" s="41"/>
      <c r="K158" s="93" t="str">
        <f>_xlfn.IFNA(INDEX('1.9 APM lookups'!$B$9:$B$13,MATCH($J158,'1.9 APM lookups'!$A$9:$A$13,0),1),"")</f>
        <v/>
      </c>
      <c r="L158" s="61"/>
      <c r="M158" s="64">
        <f t="shared" si="17"/>
        <v>0</v>
      </c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50">
        <f t="shared" si="18"/>
        <v>0</v>
      </c>
      <c r="Z158" s="48"/>
      <c r="AA158" s="51">
        <f t="shared" si="19"/>
        <v>0</v>
      </c>
      <c r="AB158" s="51">
        <f t="shared" si="20"/>
        <v>0</v>
      </c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123"/>
      <c r="AO158" s="50">
        <f t="shared" si="21"/>
        <v>0</v>
      </c>
      <c r="AP158" s="48"/>
      <c r="AQ158" s="51">
        <f t="shared" si="22"/>
        <v>0</v>
      </c>
      <c r="AR158" s="51">
        <f t="shared" si="23"/>
        <v>0</v>
      </c>
      <c r="AS158" s="48"/>
      <c r="AT158" s="48"/>
      <c r="AU158" s="48"/>
      <c r="AV158" s="48"/>
      <c r="AW158" s="48"/>
      <c r="AX158" s="48"/>
      <c r="AY158" s="48"/>
      <c r="AZ158" s="48"/>
      <c r="BA158" s="48"/>
      <c r="BB158" s="48"/>
      <c r="BC158" s="48"/>
      <c r="BD158" s="43"/>
      <c r="BE158" s="65" t="b">
        <f>IF(B158=0,TRUE,IFERROR(MATCH($B158&amp;", "&amp;$C158&amp;", "&amp;$D158,'1.9 APM lookups'!$K$2:$K$107,0)&gt;0,FALSE))</f>
        <v>1</v>
      </c>
      <c r="BF158" s="66" t="str">
        <f t="shared" si="24"/>
        <v xml:space="preserve">, , </v>
      </c>
    </row>
    <row r="159" spans="1:58">
      <c r="A159" s="69"/>
      <c r="B159" s="41"/>
      <c r="C159" s="41"/>
      <c r="D159" s="41"/>
      <c r="E159" s="42"/>
      <c r="F159" s="42"/>
      <c r="G159" s="41"/>
      <c r="H159" s="120"/>
      <c r="I159" s="41"/>
      <c r="J159" s="41"/>
      <c r="K159" s="93" t="str">
        <f>_xlfn.IFNA(INDEX('1.9 APM lookups'!$B$9:$B$13,MATCH($J159,'1.9 APM lookups'!$A$9:$A$13,0),1),"")</f>
        <v/>
      </c>
      <c r="L159" s="61"/>
      <c r="M159" s="64">
        <f t="shared" si="17"/>
        <v>0</v>
      </c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50">
        <f t="shared" si="18"/>
        <v>0</v>
      </c>
      <c r="Z159" s="48"/>
      <c r="AA159" s="51">
        <f t="shared" si="19"/>
        <v>0</v>
      </c>
      <c r="AB159" s="51">
        <f t="shared" si="20"/>
        <v>0</v>
      </c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  <c r="AN159" s="123"/>
      <c r="AO159" s="50">
        <f t="shared" si="21"/>
        <v>0</v>
      </c>
      <c r="AP159" s="48"/>
      <c r="AQ159" s="51">
        <f t="shared" si="22"/>
        <v>0</v>
      </c>
      <c r="AR159" s="51">
        <f t="shared" si="23"/>
        <v>0</v>
      </c>
      <c r="AS159" s="48"/>
      <c r="AT159" s="48"/>
      <c r="AU159" s="48"/>
      <c r="AV159" s="48"/>
      <c r="AW159" s="48"/>
      <c r="AX159" s="48"/>
      <c r="AY159" s="48"/>
      <c r="AZ159" s="48"/>
      <c r="BA159" s="48"/>
      <c r="BB159" s="48"/>
      <c r="BC159" s="48"/>
      <c r="BD159" s="43"/>
      <c r="BE159" s="65" t="b">
        <f>IF(B159=0,TRUE,IFERROR(MATCH($B159&amp;", "&amp;$C159&amp;", "&amp;$D159,'1.9 APM lookups'!$K$2:$K$107,0)&gt;0,FALSE))</f>
        <v>1</v>
      </c>
      <c r="BF159" s="66" t="str">
        <f t="shared" si="24"/>
        <v xml:space="preserve">, , </v>
      </c>
    </row>
    <row r="160" spans="1:58">
      <c r="A160" s="69"/>
      <c r="B160" s="41"/>
      <c r="C160" s="41"/>
      <c r="D160" s="41"/>
      <c r="E160" s="42"/>
      <c r="F160" s="42"/>
      <c r="G160" s="41"/>
      <c r="H160" s="120"/>
      <c r="I160" s="41"/>
      <c r="J160" s="41"/>
      <c r="K160" s="93" t="str">
        <f>_xlfn.IFNA(INDEX('1.9 APM lookups'!$B$9:$B$13,MATCH($J160,'1.9 APM lookups'!$A$9:$A$13,0),1),"")</f>
        <v/>
      </c>
      <c r="L160" s="61"/>
      <c r="M160" s="64">
        <f t="shared" si="17"/>
        <v>0</v>
      </c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50">
        <f t="shared" si="18"/>
        <v>0</v>
      </c>
      <c r="Z160" s="48"/>
      <c r="AA160" s="51">
        <f t="shared" si="19"/>
        <v>0</v>
      </c>
      <c r="AB160" s="51">
        <f t="shared" si="20"/>
        <v>0</v>
      </c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123"/>
      <c r="AO160" s="50">
        <f t="shared" si="21"/>
        <v>0</v>
      </c>
      <c r="AP160" s="48"/>
      <c r="AQ160" s="51">
        <f t="shared" si="22"/>
        <v>0</v>
      </c>
      <c r="AR160" s="51">
        <f t="shared" si="23"/>
        <v>0</v>
      </c>
      <c r="AS160" s="48"/>
      <c r="AT160" s="48"/>
      <c r="AU160" s="48"/>
      <c r="AV160" s="48"/>
      <c r="AW160" s="48"/>
      <c r="AX160" s="48"/>
      <c r="AY160" s="48"/>
      <c r="AZ160" s="48"/>
      <c r="BA160" s="48"/>
      <c r="BB160" s="48"/>
      <c r="BC160" s="48"/>
      <c r="BD160" s="43"/>
      <c r="BE160" s="65" t="b">
        <f>IF(B160=0,TRUE,IFERROR(MATCH($B160&amp;", "&amp;$C160&amp;", "&amp;$D160,'1.9 APM lookups'!$K$2:$K$107,0)&gt;0,FALSE))</f>
        <v>1</v>
      </c>
      <c r="BF160" s="66" t="str">
        <f t="shared" si="24"/>
        <v xml:space="preserve">, , </v>
      </c>
    </row>
    <row r="161" spans="1:58">
      <c r="A161" s="69"/>
      <c r="B161" s="41"/>
      <c r="C161" s="41"/>
      <c r="D161" s="41"/>
      <c r="E161" s="42"/>
      <c r="F161" s="42"/>
      <c r="G161" s="41"/>
      <c r="H161" s="120"/>
      <c r="I161" s="41"/>
      <c r="J161" s="41"/>
      <c r="K161" s="93" t="str">
        <f>_xlfn.IFNA(INDEX('1.9 APM lookups'!$B$9:$B$13,MATCH($J161,'1.9 APM lookups'!$A$9:$A$13,0),1),"")</f>
        <v/>
      </c>
      <c r="L161" s="61"/>
      <c r="M161" s="64">
        <f t="shared" si="17"/>
        <v>0</v>
      </c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50">
        <f t="shared" si="18"/>
        <v>0</v>
      </c>
      <c r="Z161" s="48"/>
      <c r="AA161" s="51">
        <f t="shared" si="19"/>
        <v>0</v>
      </c>
      <c r="AB161" s="51">
        <f t="shared" si="20"/>
        <v>0</v>
      </c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  <c r="AN161" s="123"/>
      <c r="AO161" s="50">
        <f t="shared" si="21"/>
        <v>0</v>
      </c>
      <c r="AP161" s="48"/>
      <c r="AQ161" s="51">
        <f t="shared" si="22"/>
        <v>0</v>
      </c>
      <c r="AR161" s="51">
        <f t="shared" si="23"/>
        <v>0</v>
      </c>
      <c r="AS161" s="48"/>
      <c r="AT161" s="48"/>
      <c r="AU161" s="48"/>
      <c r="AV161" s="48"/>
      <c r="AW161" s="48"/>
      <c r="AX161" s="48"/>
      <c r="AY161" s="48"/>
      <c r="AZ161" s="48"/>
      <c r="BA161" s="48"/>
      <c r="BB161" s="48"/>
      <c r="BC161" s="48"/>
      <c r="BD161" s="43"/>
      <c r="BE161" s="65" t="b">
        <f>IF(B161=0,TRUE,IFERROR(MATCH($B161&amp;", "&amp;$C161&amp;", "&amp;$D161,'1.9 APM lookups'!$K$2:$K$107,0)&gt;0,FALSE))</f>
        <v>1</v>
      </c>
      <c r="BF161" s="66" t="str">
        <f t="shared" si="24"/>
        <v xml:space="preserve">, , </v>
      </c>
    </row>
    <row r="162" spans="1:58">
      <c r="A162" s="69"/>
      <c r="B162" s="41"/>
      <c r="C162" s="41"/>
      <c r="D162" s="41"/>
      <c r="E162" s="42"/>
      <c r="F162" s="42"/>
      <c r="G162" s="41"/>
      <c r="H162" s="120"/>
      <c r="I162" s="41"/>
      <c r="J162" s="41"/>
      <c r="K162" s="93" t="str">
        <f>_xlfn.IFNA(INDEX('1.9 APM lookups'!$B$9:$B$13,MATCH($J162,'1.9 APM lookups'!$A$9:$A$13,0),1),"")</f>
        <v/>
      </c>
      <c r="L162" s="61"/>
      <c r="M162" s="64">
        <f t="shared" si="17"/>
        <v>0</v>
      </c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50">
        <f t="shared" si="18"/>
        <v>0</v>
      </c>
      <c r="Z162" s="48"/>
      <c r="AA162" s="51">
        <f t="shared" si="19"/>
        <v>0</v>
      </c>
      <c r="AB162" s="51">
        <f t="shared" si="20"/>
        <v>0</v>
      </c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123"/>
      <c r="AO162" s="50">
        <f t="shared" si="21"/>
        <v>0</v>
      </c>
      <c r="AP162" s="48"/>
      <c r="AQ162" s="51">
        <f t="shared" si="22"/>
        <v>0</v>
      </c>
      <c r="AR162" s="51">
        <f t="shared" si="23"/>
        <v>0</v>
      </c>
      <c r="AS162" s="48"/>
      <c r="AT162" s="48"/>
      <c r="AU162" s="48"/>
      <c r="AV162" s="48"/>
      <c r="AW162" s="48"/>
      <c r="AX162" s="48"/>
      <c r="AY162" s="48"/>
      <c r="AZ162" s="48"/>
      <c r="BA162" s="48"/>
      <c r="BB162" s="48"/>
      <c r="BC162" s="48"/>
      <c r="BD162" s="43"/>
      <c r="BE162" s="65" t="b">
        <f>IF(B162=0,TRUE,IFERROR(MATCH($B162&amp;", "&amp;$C162&amp;", "&amp;$D162,'1.9 APM lookups'!$K$2:$K$107,0)&gt;0,FALSE))</f>
        <v>1</v>
      </c>
      <c r="BF162" s="66" t="str">
        <f t="shared" si="24"/>
        <v xml:space="preserve">, , </v>
      </c>
    </row>
    <row r="163" spans="1:58">
      <c r="A163" s="69"/>
      <c r="B163" s="41"/>
      <c r="C163" s="41"/>
      <c r="D163" s="41"/>
      <c r="E163" s="42"/>
      <c r="F163" s="42"/>
      <c r="G163" s="41"/>
      <c r="H163" s="120"/>
      <c r="I163" s="41"/>
      <c r="J163" s="41"/>
      <c r="K163" s="93" t="str">
        <f>_xlfn.IFNA(INDEX('1.9 APM lookups'!$B$9:$B$13,MATCH($J163,'1.9 APM lookups'!$A$9:$A$13,0),1),"")</f>
        <v/>
      </c>
      <c r="L163" s="61"/>
      <c r="M163" s="64">
        <f t="shared" si="17"/>
        <v>0</v>
      </c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50">
        <f t="shared" si="18"/>
        <v>0</v>
      </c>
      <c r="Z163" s="48"/>
      <c r="AA163" s="51">
        <f t="shared" si="19"/>
        <v>0</v>
      </c>
      <c r="AB163" s="51">
        <f t="shared" si="20"/>
        <v>0</v>
      </c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123"/>
      <c r="AO163" s="50">
        <f t="shared" si="21"/>
        <v>0</v>
      </c>
      <c r="AP163" s="48"/>
      <c r="AQ163" s="51">
        <f t="shared" si="22"/>
        <v>0</v>
      </c>
      <c r="AR163" s="51">
        <f t="shared" si="23"/>
        <v>0</v>
      </c>
      <c r="AS163" s="48"/>
      <c r="AT163" s="48"/>
      <c r="AU163" s="48"/>
      <c r="AV163" s="48"/>
      <c r="AW163" s="48"/>
      <c r="AX163" s="48"/>
      <c r="AY163" s="48"/>
      <c r="AZ163" s="48"/>
      <c r="BA163" s="48"/>
      <c r="BB163" s="48"/>
      <c r="BC163" s="48"/>
      <c r="BD163" s="43"/>
      <c r="BE163" s="65" t="b">
        <f>IF(B163=0,TRUE,IFERROR(MATCH($B163&amp;", "&amp;$C163&amp;", "&amp;$D163,'1.9 APM lookups'!$K$2:$K$107,0)&gt;0,FALSE))</f>
        <v>1</v>
      </c>
      <c r="BF163" s="66" t="str">
        <f t="shared" si="24"/>
        <v xml:space="preserve">, , </v>
      </c>
    </row>
    <row r="164" spans="1:58">
      <c r="A164" s="69"/>
      <c r="B164" s="41"/>
      <c r="C164" s="41"/>
      <c r="D164" s="41"/>
      <c r="E164" s="42"/>
      <c r="F164" s="42"/>
      <c r="G164" s="41"/>
      <c r="H164" s="120"/>
      <c r="I164" s="41"/>
      <c r="J164" s="41"/>
      <c r="K164" s="93" t="str">
        <f>_xlfn.IFNA(INDEX('1.9 APM lookups'!$B$9:$B$13,MATCH($J164,'1.9 APM lookups'!$A$9:$A$13,0),1),"")</f>
        <v/>
      </c>
      <c r="L164" s="61"/>
      <c r="M164" s="64">
        <f t="shared" si="17"/>
        <v>0</v>
      </c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50">
        <f t="shared" si="18"/>
        <v>0</v>
      </c>
      <c r="Z164" s="48"/>
      <c r="AA164" s="51">
        <f t="shared" si="19"/>
        <v>0</v>
      </c>
      <c r="AB164" s="51">
        <f t="shared" si="20"/>
        <v>0</v>
      </c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123"/>
      <c r="AO164" s="50">
        <f t="shared" si="21"/>
        <v>0</v>
      </c>
      <c r="AP164" s="48"/>
      <c r="AQ164" s="51">
        <f t="shared" si="22"/>
        <v>0</v>
      </c>
      <c r="AR164" s="51">
        <f t="shared" si="23"/>
        <v>0</v>
      </c>
      <c r="AS164" s="48"/>
      <c r="AT164" s="48"/>
      <c r="AU164" s="48"/>
      <c r="AV164" s="48"/>
      <c r="AW164" s="48"/>
      <c r="AX164" s="48"/>
      <c r="AY164" s="48"/>
      <c r="AZ164" s="48"/>
      <c r="BA164" s="48"/>
      <c r="BB164" s="48"/>
      <c r="BC164" s="48"/>
      <c r="BD164" s="43"/>
      <c r="BE164" s="65" t="b">
        <f>IF(B164=0,TRUE,IFERROR(MATCH($B164&amp;", "&amp;$C164&amp;", "&amp;$D164,'1.9 APM lookups'!$K$2:$K$107,0)&gt;0,FALSE))</f>
        <v>1</v>
      </c>
      <c r="BF164" s="66" t="str">
        <f t="shared" si="24"/>
        <v xml:space="preserve">, , </v>
      </c>
    </row>
    <row r="165" spans="1:58">
      <c r="A165" s="69"/>
      <c r="B165" s="41"/>
      <c r="C165" s="41"/>
      <c r="D165" s="41"/>
      <c r="E165" s="42"/>
      <c r="F165" s="42"/>
      <c r="G165" s="41"/>
      <c r="H165" s="120"/>
      <c r="I165" s="41"/>
      <c r="J165" s="41"/>
      <c r="K165" s="93" t="str">
        <f>_xlfn.IFNA(INDEX('1.9 APM lookups'!$B$9:$B$13,MATCH($J165,'1.9 APM lookups'!$A$9:$A$13,0),1),"")</f>
        <v/>
      </c>
      <c r="L165" s="61"/>
      <c r="M165" s="64">
        <f t="shared" si="17"/>
        <v>0</v>
      </c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50">
        <f t="shared" si="18"/>
        <v>0</v>
      </c>
      <c r="Z165" s="48"/>
      <c r="AA165" s="51">
        <f t="shared" si="19"/>
        <v>0</v>
      </c>
      <c r="AB165" s="51">
        <f t="shared" si="20"/>
        <v>0</v>
      </c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123"/>
      <c r="AO165" s="50">
        <f t="shared" si="21"/>
        <v>0</v>
      </c>
      <c r="AP165" s="48"/>
      <c r="AQ165" s="51">
        <f t="shared" si="22"/>
        <v>0</v>
      </c>
      <c r="AR165" s="51">
        <f t="shared" si="23"/>
        <v>0</v>
      </c>
      <c r="AS165" s="48"/>
      <c r="AT165" s="48"/>
      <c r="AU165" s="48"/>
      <c r="AV165" s="48"/>
      <c r="AW165" s="48"/>
      <c r="AX165" s="48"/>
      <c r="AY165" s="48"/>
      <c r="AZ165" s="48"/>
      <c r="BA165" s="48"/>
      <c r="BB165" s="48"/>
      <c r="BC165" s="48"/>
      <c r="BD165" s="43"/>
      <c r="BE165" s="65" t="b">
        <f>IF(B165=0,TRUE,IFERROR(MATCH($B165&amp;", "&amp;$C165&amp;", "&amp;$D165,'1.9 APM lookups'!$K$2:$K$107,0)&gt;0,FALSE))</f>
        <v>1</v>
      </c>
      <c r="BF165" s="66" t="str">
        <f t="shared" si="24"/>
        <v xml:space="preserve">, , </v>
      </c>
    </row>
    <row r="166" spans="1:58">
      <c r="A166" s="69"/>
      <c r="B166" s="41"/>
      <c r="C166" s="41"/>
      <c r="D166" s="41"/>
      <c r="E166" s="42"/>
      <c r="F166" s="42"/>
      <c r="G166" s="41"/>
      <c r="H166" s="120"/>
      <c r="I166" s="41"/>
      <c r="J166" s="41"/>
      <c r="K166" s="93" t="str">
        <f>_xlfn.IFNA(INDEX('1.9 APM lookups'!$B$9:$B$13,MATCH($J166,'1.9 APM lookups'!$A$9:$A$13,0),1),"")</f>
        <v/>
      </c>
      <c r="L166" s="61"/>
      <c r="M166" s="64">
        <f t="shared" si="17"/>
        <v>0</v>
      </c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50">
        <f t="shared" si="18"/>
        <v>0</v>
      </c>
      <c r="Z166" s="48"/>
      <c r="AA166" s="51">
        <f t="shared" si="19"/>
        <v>0</v>
      </c>
      <c r="AB166" s="51">
        <f t="shared" si="20"/>
        <v>0</v>
      </c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123"/>
      <c r="AO166" s="50">
        <f t="shared" si="21"/>
        <v>0</v>
      </c>
      <c r="AP166" s="48"/>
      <c r="AQ166" s="51">
        <f t="shared" si="22"/>
        <v>0</v>
      </c>
      <c r="AR166" s="51">
        <f t="shared" si="23"/>
        <v>0</v>
      </c>
      <c r="AS166" s="48"/>
      <c r="AT166" s="48"/>
      <c r="AU166" s="48"/>
      <c r="AV166" s="48"/>
      <c r="AW166" s="48"/>
      <c r="AX166" s="48"/>
      <c r="AY166" s="48"/>
      <c r="AZ166" s="48"/>
      <c r="BA166" s="48"/>
      <c r="BB166" s="48"/>
      <c r="BC166" s="48"/>
      <c r="BD166" s="43"/>
      <c r="BE166" s="65" t="b">
        <f>IF(B166=0,TRUE,IFERROR(MATCH($B166&amp;", "&amp;$C166&amp;", "&amp;$D166,'1.9 APM lookups'!$K$2:$K$107,0)&gt;0,FALSE))</f>
        <v>1</v>
      </c>
      <c r="BF166" s="66" t="str">
        <f t="shared" si="24"/>
        <v xml:space="preserve">, , </v>
      </c>
    </row>
    <row r="167" spans="1:58">
      <c r="A167" s="69"/>
      <c r="B167" s="41"/>
      <c r="C167" s="41"/>
      <c r="D167" s="41"/>
      <c r="E167" s="42"/>
      <c r="F167" s="42"/>
      <c r="G167" s="41"/>
      <c r="H167" s="120"/>
      <c r="I167" s="41"/>
      <c r="J167" s="41"/>
      <c r="K167" s="93" t="str">
        <f>_xlfn.IFNA(INDEX('1.9 APM lookups'!$B$9:$B$13,MATCH($J167,'1.9 APM lookups'!$A$9:$A$13,0),1),"")</f>
        <v/>
      </c>
      <c r="L167" s="61"/>
      <c r="M167" s="64">
        <f t="shared" si="17"/>
        <v>0</v>
      </c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50">
        <f t="shared" si="18"/>
        <v>0</v>
      </c>
      <c r="Z167" s="48"/>
      <c r="AA167" s="51">
        <f t="shared" si="19"/>
        <v>0</v>
      </c>
      <c r="AB167" s="51">
        <f t="shared" si="20"/>
        <v>0</v>
      </c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123"/>
      <c r="AO167" s="50">
        <f t="shared" si="21"/>
        <v>0</v>
      </c>
      <c r="AP167" s="48"/>
      <c r="AQ167" s="51">
        <f t="shared" si="22"/>
        <v>0</v>
      </c>
      <c r="AR167" s="51">
        <f t="shared" si="23"/>
        <v>0</v>
      </c>
      <c r="AS167" s="48"/>
      <c r="AT167" s="48"/>
      <c r="AU167" s="48"/>
      <c r="AV167" s="48"/>
      <c r="AW167" s="48"/>
      <c r="AX167" s="48"/>
      <c r="AY167" s="48"/>
      <c r="AZ167" s="48"/>
      <c r="BA167" s="48"/>
      <c r="BB167" s="48"/>
      <c r="BC167" s="48"/>
      <c r="BD167" s="43"/>
      <c r="BE167" s="65" t="b">
        <f>IF(B167=0,TRUE,IFERROR(MATCH($B167&amp;", "&amp;$C167&amp;", "&amp;$D167,'1.9 APM lookups'!$K$2:$K$107,0)&gt;0,FALSE))</f>
        <v>1</v>
      </c>
      <c r="BF167" s="66" t="str">
        <f t="shared" si="24"/>
        <v xml:space="preserve">, , </v>
      </c>
    </row>
    <row r="168" spans="1:58">
      <c r="A168" s="69"/>
      <c r="B168" s="41"/>
      <c r="C168" s="41"/>
      <c r="D168" s="41"/>
      <c r="E168" s="42"/>
      <c r="F168" s="42"/>
      <c r="G168" s="41"/>
      <c r="H168" s="120"/>
      <c r="I168" s="41"/>
      <c r="J168" s="41"/>
      <c r="K168" s="93" t="str">
        <f>_xlfn.IFNA(INDEX('1.9 APM lookups'!$B$9:$B$13,MATCH($J168,'1.9 APM lookups'!$A$9:$A$13,0),1),"")</f>
        <v/>
      </c>
      <c r="L168" s="61"/>
      <c r="M168" s="64">
        <f t="shared" si="17"/>
        <v>0</v>
      </c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50">
        <f t="shared" si="18"/>
        <v>0</v>
      </c>
      <c r="Z168" s="48"/>
      <c r="AA168" s="51">
        <f t="shared" si="19"/>
        <v>0</v>
      </c>
      <c r="AB168" s="51">
        <f t="shared" si="20"/>
        <v>0</v>
      </c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123"/>
      <c r="AO168" s="50">
        <f t="shared" si="21"/>
        <v>0</v>
      </c>
      <c r="AP168" s="48"/>
      <c r="AQ168" s="51">
        <f t="shared" si="22"/>
        <v>0</v>
      </c>
      <c r="AR168" s="51">
        <f t="shared" si="23"/>
        <v>0</v>
      </c>
      <c r="AS168" s="48"/>
      <c r="AT168" s="48"/>
      <c r="AU168" s="48"/>
      <c r="AV168" s="48"/>
      <c r="AW168" s="48"/>
      <c r="AX168" s="48"/>
      <c r="AY168" s="48"/>
      <c r="AZ168" s="48"/>
      <c r="BA168" s="48"/>
      <c r="BB168" s="48"/>
      <c r="BC168" s="48"/>
      <c r="BD168" s="43"/>
      <c r="BE168" s="65" t="b">
        <f>IF(B168=0,TRUE,IFERROR(MATCH($B168&amp;", "&amp;$C168&amp;", "&amp;$D168,'1.9 APM lookups'!$K$2:$K$107,0)&gt;0,FALSE))</f>
        <v>1</v>
      </c>
      <c r="BF168" s="66" t="str">
        <f t="shared" si="24"/>
        <v xml:space="preserve">, , </v>
      </c>
    </row>
    <row r="169" spans="1:58">
      <c r="A169" s="69"/>
      <c r="B169" s="41"/>
      <c r="C169" s="41"/>
      <c r="D169" s="41"/>
      <c r="E169" s="42"/>
      <c r="F169" s="42"/>
      <c r="G169" s="41"/>
      <c r="H169" s="120"/>
      <c r="I169" s="41"/>
      <c r="J169" s="41"/>
      <c r="K169" s="93" t="str">
        <f>_xlfn.IFNA(INDEX('1.9 APM lookups'!$B$9:$B$13,MATCH($J169,'1.9 APM lookups'!$A$9:$A$13,0),1),"")</f>
        <v/>
      </c>
      <c r="L169" s="61"/>
      <c r="M169" s="64">
        <f t="shared" si="17"/>
        <v>0</v>
      </c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50">
        <f t="shared" si="18"/>
        <v>0</v>
      </c>
      <c r="Z169" s="48"/>
      <c r="AA169" s="51">
        <f t="shared" si="19"/>
        <v>0</v>
      </c>
      <c r="AB169" s="51">
        <f t="shared" si="20"/>
        <v>0</v>
      </c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  <c r="AN169" s="123"/>
      <c r="AO169" s="50">
        <f t="shared" si="21"/>
        <v>0</v>
      </c>
      <c r="AP169" s="48"/>
      <c r="AQ169" s="51">
        <f t="shared" si="22"/>
        <v>0</v>
      </c>
      <c r="AR169" s="51">
        <f t="shared" si="23"/>
        <v>0</v>
      </c>
      <c r="AS169" s="48"/>
      <c r="AT169" s="48"/>
      <c r="AU169" s="48"/>
      <c r="AV169" s="48"/>
      <c r="AW169" s="48"/>
      <c r="AX169" s="48"/>
      <c r="AY169" s="48"/>
      <c r="AZ169" s="48"/>
      <c r="BA169" s="48"/>
      <c r="BB169" s="48"/>
      <c r="BC169" s="48"/>
      <c r="BD169" s="43"/>
      <c r="BE169" s="65" t="b">
        <f>IF(B169=0,TRUE,IFERROR(MATCH($B169&amp;", "&amp;$C169&amp;", "&amp;$D169,'1.9 APM lookups'!$K$2:$K$107,0)&gt;0,FALSE))</f>
        <v>1</v>
      </c>
      <c r="BF169" s="66" t="str">
        <f t="shared" si="24"/>
        <v xml:space="preserve">, , </v>
      </c>
    </row>
    <row r="170" spans="1:58">
      <c r="A170" s="69"/>
      <c r="B170" s="41"/>
      <c r="C170" s="41"/>
      <c r="D170" s="41"/>
      <c r="E170" s="42"/>
      <c r="F170" s="42"/>
      <c r="G170" s="41"/>
      <c r="H170" s="120"/>
      <c r="I170" s="41"/>
      <c r="J170" s="41"/>
      <c r="K170" s="93" t="str">
        <f>_xlfn.IFNA(INDEX('1.9 APM lookups'!$B$9:$B$13,MATCH($J170,'1.9 APM lookups'!$A$9:$A$13,0),1),"")</f>
        <v/>
      </c>
      <c r="L170" s="61"/>
      <c r="M170" s="64">
        <f t="shared" si="17"/>
        <v>0</v>
      </c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50">
        <f t="shared" si="18"/>
        <v>0</v>
      </c>
      <c r="Z170" s="48"/>
      <c r="AA170" s="51">
        <f t="shared" si="19"/>
        <v>0</v>
      </c>
      <c r="AB170" s="51">
        <f t="shared" si="20"/>
        <v>0</v>
      </c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123"/>
      <c r="AO170" s="50">
        <f t="shared" si="21"/>
        <v>0</v>
      </c>
      <c r="AP170" s="48"/>
      <c r="AQ170" s="51">
        <f t="shared" si="22"/>
        <v>0</v>
      </c>
      <c r="AR170" s="51">
        <f t="shared" si="23"/>
        <v>0</v>
      </c>
      <c r="AS170" s="48"/>
      <c r="AT170" s="48"/>
      <c r="AU170" s="48"/>
      <c r="AV170" s="48"/>
      <c r="AW170" s="48"/>
      <c r="AX170" s="48"/>
      <c r="AY170" s="48"/>
      <c r="AZ170" s="48"/>
      <c r="BA170" s="48"/>
      <c r="BB170" s="48"/>
      <c r="BC170" s="48"/>
      <c r="BD170" s="43"/>
      <c r="BE170" s="65" t="b">
        <f>IF(B170=0,TRUE,IFERROR(MATCH($B170&amp;", "&amp;$C170&amp;", "&amp;$D170,'1.9 APM lookups'!$K$2:$K$107,0)&gt;0,FALSE))</f>
        <v>1</v>
      </c>
      <c r="BF170" s="66" t="str">
        <f t="shared" si="24"/>
        <v xml:space="preserve">, , </v>
      </c>
    </row>
    <row r="171" spans="1:58">
      <c r="A171" s="69"/>
      <c r="B171" s="41"/>
      <c r="C171" s="41"/>
      <c r="D171" s="41"/>
      <c r="E171" s="42"/>
      <c r="F171" s="42"/>
      <c r="G171" s="41"/>
      <c r="H171" s="120"/>
      <c r="I171" s="41"/>
      <c r="J171" s="41"/>
      <c r="K171" s="93" t="str">
        <f>_xlfn.IFNA(INDEX('1.9 APM lookups'!$B$9:$B$13,MATCH($J171,'1.9 APM lookups'!$A$9:$A$13,0),1),"")</f>
        <v/>
      </c>
      <c r="L171" s="61"/>
      <c r="M171" s="64">
        <f t="shared" si="17"/>
        <v>0</v>
      </c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50">
        <f t="shared" si="18"/>
        <v>0</v>
      </c>
      <c r="Z171" s="48"/>
      <c r="AA171" s="51">
        <f t="shared" si="19"/>
        <v>0</v>
      </c>
      <c r="AB171" s="51">
        <f t="shared" si="20"/>
        <v>0</v>
      </c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123"/>
      <c r="AO171" s="50">
        <f t="shared" si="21"/>
        <v>0</v>
      </c>
      <c r="AP171" s="48"/>
      <c r="AQ171" s="51">
        <f t="shared" si="22"/>
        <v>0</v>
      </c>
      <c r="AR171" s="51">
        <f t="shared" si="23"/>
        <v>0</v>
      </c>
      <c r="AS171" s="48"/>
      <c r="AT171" s="48"/>
      <c r="AU171" s="48"/>
      <c r="AV171" s="48"/>
      <c r="AW171" s="48"/>
      <c r="AX171" s="48"/>
      <c r="AY171" s="48"/>
      <c r="AZ171" s="48"/>
      <c r="BA171" s="48"/>
      <c r="BB171" s="48"/>
      <c r="BC171" s="48"/>
      <c r="BD171" s="43"/>
      <c r="BE171" s="65" t="b">
        <f>IF(B171=0,TRUE,IFERROR(MATCH($B171&amp;", "&amp;$C171&amp;", "&amp;$D171,'1.9 APM lookups'!$K$2:$K$107,0)&gt;0,FALSE))</f>
        <v>1</v>
      </c>
      <c r="BF171" s="66" t="str">
        <f t="shared" si="24"/>
        <v xml:space="preserve">, , </v>
      </c>
    </row>
    <row r="172" spans="1:58">
      <c r="A172" s="69"/>
      <c r="B172" s="41"/>
      <c r="C172" s="41"/>
      <c r="D172" s="41"/>
      <c r="E172" s="42"/>
      <c r="F172" s="42"/>
      <c r="G172" s="41"/>
      <c r="H172" s="120"/>
      <c r="I172" s="41"/>
      <c r="J172" s="41"/>
      <c r="K172" s="93" t="str">
        <f>_xlfn.IFNA(INDEX('1.9 APM lookups'!$B$9:$B$13,MATCH($J172,'1.9 APM lookups'!$A$9:$A$13,0),1),"")</f>
        <v/>
      </c>
      <c r="L172" s="61"/>
      <c r="M172" s="64">
        <f t="shared" si="17"/>
        <v>0</v>
      </c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50">
        <f t="shared" si="18"/>
        <v>0</v>
      </c>
      <c r="Z172" s="48"/>
      <c r="AA172" s="51">
        <f t="shared" si="19"/>
        <v>0</v>
      </c>
      <c r="AB172" s="51">
        <f t="shared" si="20"/>
        <v>0</v>
      </c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123"/>
      <c r="AO172" s="50">
        <f t="shared" si="21"/>
        <v>0</v>
      </c>
      <c r="AP172" s="48"/>
      <c r="AQ172" s="51">
        <f t="shared" si="22"/>
        <v>0</v>
      </c>
      <c r="AR172" s="51">
        <f t="shared" si="23"/>
        <v>0</v>
      </c>
      <c r="AS172" s="48"/>
      <c r="AT172" s="48"/>
      <c r="AU172" s="48"/>
      <c r="AV172" s="48"/>
      <c r="AW172" s="48"/>
      <c r="AX172" s="48"/>
      <c r="AY172" s="48"/>
      <c r="AZ172" s="48"/>
      <c r="BA172" s="48"/>
      <c r="BB172" s="48"/>
      <c r="BC172" s="48"/>
      <c r="BD172" s="43"/>
      <c r="BE172" s="65" t="b">
        <f>IF(B172=0,TRUE,IFERROR(MATCH($B172&amp;", "&amp;$C172&amp;", "&amp;$D172,'1.9 APM lookups'!$K$2:$K$107,0)&gt;0,FALSE))</f>
        <v>1</v>
      </c>
      <c r="BF172" s="66" t="str">
        <f t="shared" si="24"/>
        <v xml:space="preserve">, , </v>
      </c>
    </row>
    <row r="173" spans="1:58">
      <c r="A173" s="69"/>
      <c r="B173" s="41"/>
      <c r="C173" s="41"/>
      <c r="D173" s="41"/>
      <c r="E173" s="42"/>
      <c r="F173" s="42"/>
      <c r="G173" s="41"/>
      <c r="H173" s="120"/>
      <c r="I173" s="41"/>
      <c r="J173" s="41"/>
      <c r="K173" s="93" t="str">
        <f>_xlfn.IFNA(INDEX('1.9 APM lookups'!$B$9:$B$13,MATCH($J173,'1.9 APM lookups'!$A$9:$A$13,0),1),"")</f>
        <v/>
      </c>
      <c r="L173" s="61"/>
      <c r="M173" s="64">
        <f t="shared" si="17"/>
        <v>0</v>
      </c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50">
        <f t="shared" si="18"/>
        <v>0</v>
      </c>
      <c r="Z173" s="48"/>
      <c r="AA173" s="51">
        <f t="shared" si="19"/>
        <v>0</v>
      </c>
      <c r="AB173" s="51">
        <f t="shared" si="20"/>
        <v>0</v>
      </c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123"/>
      <c r="AO173" s="50">
        <f t="shared" si="21"/>
        <v>0</v>
      </c>
      <c r="AP173" s="48"/>
      <c r="AQ173" s="51">
        <f t="shared" si="22"/>
        <v>0</v>
      </c>
      <c r="AR173" s="51">
        <f t="shared" si="23"/>
        <v>0</v>
      </c>
      <c r="AS173" s="48"/>
      <c r="AT173" s="48"/>
      <c r="AU173" s="48"/>
      <c r="AV173" s="48"/>
      <c r="AW173" s="48"/>
      <c r="AX173" s="48"/>
      <c r="AY173" s="48"/>
      <c r="AZ173" s="48"/>
      <c r="BA173" s="48"/>
      <c r="BB173" s="48"/>
      <c r="BC173" s="48"/>
      <c r="BD173" s="43"/>
      <c r="BE173" s="65" t="b">
        <f>IF(B173=0,TRUE,IFERROR(MATCH($B173&amp;", "&amp;$C173&amp;", "&amp;$D173,'1.9 APM lookups'!$K$2:$K$107,0)&gt;0,FALSE))</f>
        <v>1</v>
      </c>
      <c r="BF173" s="66" t="str">
        <f t="shared" si="24"/>
        <v xml:space="preserve">, , </v>
      </c>
    </row>
    <row r="174" spans="1:58">
      <c r="A174" s="69"/>
      <c r="B174" s="41"/>
      <c r="C174" s="41"/>
      <c r="D174" s="41"/>
      <c r="E174" s="42"/>
      <c r="F174" s="42"/>
      <c r="G174" s="41"/>
      <c r="H174" s="120"/>
      <c r="I174" s="41"/>
      <c r="J174" s="41"/>
      <c r="K174" s="93" t="str">
        <f>_xlfn.IFNA(INDEX('1.9 APM lookups'!$B$9:$B$13,MATCH($J174,'1.9 APM lookups'!$A$9:$A$13,0),1),"")</f>
        <v/>
      </c>
      <c r="L174" s="61"/>
      <c r="M174" s="64">
        <f t="shared" si="17"/>
        <v>0</v>
      </c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50">
        <f t="shared" si="18"/>
        <v>0</v>
      </c>
      <c r="Z174" s="48"/>
      <c r="AA174" s="51">
        <f t="shared" si="19"/>
        <v>0</v>
      </c>
      <c r="AB174" s="51">
        <f t="shared" si="20"/>
        <v>0</v>
      </c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  <c r="AN174" s="123"/>
      <c r="AO174" s="50">
        <f t="shared" si="21"/>
        <v>0</v>
      </c>
      <c r="AP174" s="48"/>
      <c r="AQ174" s="51">
        <f t="shared" si="22"/>
        <v>0</v>
      </c>
      <c r="AR174" s="51">
        <f t="shared" si="23"/>
        <v>0</v>
      </c>
      <c r="AS174" s="48"/>
      <c r="AT174" s="48"/>
      <c r="AU174" s="48"/>
      <c r="AV174" s="48"/>
      <c r="AW174" s="48"/>
      <c r="AX174" s="48"/>
      <c r="AY174" s="48"/>
      <c r="AZ174" s="48"/>
      <c r="BA174" s="48"/>
      <c r="BB174" s="48"/>
      <c r="BC174" s="48"/>
      <c r="BD174" s="43"/>
      <c r="BE174" s="65" t="b">
        <f>IF(B174=0,TRUE,IFERROR(MATCH($B174&amp;", "&amp;$C174&amp;", "&amp;$D174,'1.9 APM lookups'!$K$2:$K$107,0)&gt;0,FALSE))</f>
        <v>1</v>
      </c>
      <c r="BF174" s="66" t="str">
        <f t="shared" si="24"/>
        <v xml:space="preserve">, , </v>
      </c>
    </row>
    <row r="175" spans="1:58">
      <c r="A175" s="69"/>
      <c r="B175" s="41"/>
      <c r="C175" s="41"/>
      <c r="D175" s="41"/>
      <c r="E175" s="42"/>
      <c r="F175" s="42"/>
      <c r="G175" s="41"/>
      <c r="H175" s="120"/>
      <c r="I175" s="41"/>
      <c r="J175" s="41"/>
      <c r="K175" s="93" t="str">
        <f>_xlfn.IFNA(INDEX('1.9 APM lookups'!$B$9:$B$13,MATCH($J175,'1.9 APM lookups'!$A$9:$A$13,0),1),"")</f>
        <v/>
      </c>
      <c r="L175" s="61"/>
      <c r="M175" s="64">
        <f t="shared" si="17"/>
        <v>0</v>
      </c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50">
        <f t="shared" si="18"/>
        <v>0</v>
      </c>
      <c r="Z175" s="48"/>
      <c r="AA175" s="51">
        <f t="shared" si="19"/>
        <v>0</v>
      </c>
      <c r="AB175" s="51">
        <f t="shared" si="20"/>
        <v>0</v>
      </c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123"/>
      <c r="AO175" s="50">
        <f t="shared" si="21"/>
        <v>0</v>
      </c>
      <c r="AP175" s="48"/>
      <c r="AQ175" s="51">
        <f t="shared" si="22"/>
        <v>0</v>
      </c>
      <c r="AR175" s="51">
        <f t="shared" si="23"/>
        <v>0</v>
      </c>
      <c r="AS175" s="48"/>
      <c r="AT175" s="48"/>
      <c r="AU175" s="48"/>
      <c r="AV175" s="48"/>
      <c r="AW175" s="48"/>
      <c r="AX175" s="48"/>
      <c r="AY175" s="48"/>
      <c r="AZ175" s="48"/>
      <c r="BA175" s="48"/>
      <c r="BB175" s="48"/>
      <c r="BC175" s="48"/>
      <c r="BD175" s="43"/>
      <c r="BE175" s="65" t="b">
        <f>IF(B175=0,TRUE,IFERROR(MATCH($B175&amp;", "&amp;$C175&amp;", "&amp;$D175,'1.9 APM lookups'!$K$2:$K$107,0)&gt;0,FALSE))</f>
        <v>1</v>
      </c>
      <c r="BF175" s="66" t="str">
        <f t="shared" si="24"/>
        <v xml:space="preserve">, , </v>
      </c>
    </row>
    <row r="176" spans="1:58">
      <c r="A176" s="69"/>
      <c r="B176" s="41"/>
      <c r="C176" s="41"/>
      <c r="D176" s="41"/>
      <c r="E176" s="42"/>
      <c r="F176" s="42"/>
      <c r="G176" s="41"/>
      <c r="H176" s="120"/>
      <c r="I176" s="41"/>
      <c r="J176" s="41"/>
      <c r="K176" s="93" t="str">
        <f>_xlfn.IFNA(INDEX('1.9 APM lookups'!$B$9:$B$13,MATCH($J176,'1.9 APM lookups'!$A$9:$A$13,0),1),"")</f>
        <v/>
      </c>
      <c r="L176" s="61"/>
      <c r="M176" s="64">
        <f t="shared" si="17"/>
        <v>0</v>
      </c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50">
        <f t="shared" si="18"/>
        <v>0</v>
      </c>
      <c r="Z176" s="48"/>
      <c r="AA176" s="51">
        <f t="shared" si="19"/>
        <v>0</v>
      </c>
      <c r="AB176" s="51">
        <f t="shared" si="20"/>
        <v>0</v>
      </c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123"/>
      <c r="AO176" s="50">
        <f t="shared" si="21"/>
        <v>0</v>
      </c>
      <c r="AP176" s="48"/>
      <c r="AQ176" s="51">
        <f t="shared" si="22"/>
        <v>0</v>
      </c>
      <c r="AR176" s="51">
        <f t="shared" si="23"/>
        <v>0</v>
      </c>
      <c r="AS176" s="48"/>
      <c r="AT176" s="48"/>
      <c r="AU176" s="48"/>
      <c r="AV176" s="48"/>
      <c r="AW176" s="48"/>
      <c r="AX176" s="48"/>
      <c r="AY176" s="48"/>
      <c r="AZ176" s="48"/>
      <c r="BA176" s="48"/>
      <c r="BB176" s="48"/>
      <c r="BC176" s="48"/>
      <c r="BD176" s="43"/>
      <c r="BE176" s="65" t="b">
        <f>IF(B176=0,TRUE,IFERROR(MATCH($B176&amp;", "&amp;$C176&amp;", "&amp;$D176,'1.9 APM lookups'!$K$2:$K$107,0)&gt;0,FALSE))</f>
        <v>1</v>
      </c>
      <c r="BF176" s="66" t="str">
        <f t="shared" si="24"/>
        <v xml:space="preserve">, , </v>
      </c>
    </row>
    <row r="177" spans="1:58">
      <c r="A177" s="69"/>
      <c r="B177" s="41"/>
      <c r="C177" s="41"/>
      <c r="D177" s="41"/>
      <c r="E177" s="42"/>
      <c r="F177" s="42"/>
      <c r="G177" s="41"/>
      <c r="H177" s="120"/>
      <c r="I177" s="41"/>
      <c r="J177" s="41"/>
      <c r="K177" s="93" t="str">
        <f>_xlfn.IFNA(INDEX('1.9 APM lookups'!$B$9:$B$13,MATCH($J177,'1.9 APM lookups'!$A$9:$A$13,0),1),"")</f>
        <v/>
      </c>
      <c r="L177" s="61"/>
      <c r="M177" s="64">
        <f t="shared" si="17"/>
        <v>0</v>
      </c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50">
        <f t="shared" si="18"/>
        <v>0</v>
      </c>
      <c r="Z177" s="48"/>
      <c r="AA177" s="51">
        <f t="shared" si="19"/>
        <v>0</v>
      </c>
      <c r="AB177" s="51">
        <f t="shared" si="20"/>
        <v>0</v>
      </c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123"/>
      <c r="AO177" s="50">
        <f t="shared" si="21"/>
        <v>0</v>
      </c>
      <c r="AP177" s="48"/>
      <c r="AQ177" s="51">
        <f t="shared" si="22"/>
        <v>0</v>
      </c>
      <c r="AR177" s="51">
        <f t="shared" si="23"/>
        <v>0</v>
      </c>
      <c r="AS177" s="48"/>
      <c r="AT177" s="48"/>
      <c r="AU177" s="48"/>
      <c r="AV177" s="48"/>
      <c r="AW177" s="48"/>
      <c r="AX177" s="48"/>
      <c r="AY177" s="48"/>
      <c r="AZ177" s="48"/>
      <c r="BA177" s="48"/>
      <c r="BB177" s="48"/>
      <c r="BC177" s="48"/>
      <c r="BD177" s="43"/>
      <c r="BE177" s="65" t="b">
        <f>IF(B177=0,TRUE,IFERROR(MATCH($B177&amp;", "&amp;$C177&amp;", "&amp;$D177,'1.9 APM lookups'!$K$2:$K$107,0)&gt;0,FALSE))</f>
        <v>1</v>
      </c>
      <c r="BF177" s="66" t="str">
        <f t="shared" si="24"/>
        <v xml:space="preserve">, , </v>
      </c>
    </row>
    <row r="178" spans="1:58">
      <c r="A178" s="69"/>
      <c r="B178" s="41"/>
      <c r="C178" s="41"/>
      <c r="D178" s="41"/>
      <c r="E178" s="42"/>
      <c r="F178" s="42"/>
      <c r="G178" s="41"/>
      <c r="H178" s="120"/>
      <c r="I178" s="41"/>
      <c r="J178" s="41"/>
      <c r="K178" s="93" t="str">
        <f>_xlfn.IFNA(INDEX('1.9 APM lookups'!$B$9:$B$13,MATCH($J178,'1.9 APM lookups'!$A$9:$A$13,0),1),"")</f>
        <v/>
      </c>
      <c r="L178" s="61"/>
      <c r="M178" s="64">
        <f t="shared" si="17"/>
        <v>0</v>
      </c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50">
        <f t="shared" si="18"/>
        <v>0</v>
      </c>
      <c r="Z178" s="48"/>
      <c r="AA178" s="51">
        <f t="shared" si="19"/>
        <v>0</v>
      </c>
      <c r="AB178" s="51">
        <f t="shared" si="20"/>
        <v>0</v>
      </c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123"/>
      <c r="AO178" s="50">
        <f t="shared" si="21"/>
        <v>0</v>
      </c>
      <c r="AP178" s="48"/>
      <c r="AQ178" s="51">
        <f t="shared" si="22"/>
        <v>0</v>
      </c>
      <c r="AR178" s="51">
        <f t="shared" si="23"/>
        <v>0</v>
      </c>
      <c r="AS178" s="48"/>
      <c r="AT178" s="48"/>
      <c r="AU178" s="48"/>
      <c r="AV178" s="48"/>
      <c r="AW178" s="48"/>
      <c r="AX178" s="48"/>
      <c r="AY178" s="48"/>
      <c r="AZ178" s="48"/>
      <c r="BA178" s="48"/>
      <c r="BB178" s="48"/>
      <c r="BC178" s="48"/>
      <c r="BD178" s="43"/>
      <c r="BE178" s="65" t="b">
        <f>IF(B178=0,TRUE,IFERROR(MATCH($B178&amp;", "&amp;$C178&amp;", "&amp;$D178,'1.9 APM lookups'!$K$2:$K$107,0)&gt;0,FALSE))</f>
        <v>1</v>
      </c>
      <c r="BF178" s="66" t="str">
        <f t="shared" si="24"/>
        <v xml:space="preserve">, , </v>
      </c>
    </row>
    <row r="179" spans="1:58">
      <c r="A179" s="69"/>
      <c r="B179" s="41"/>
      <c r="C179" s="41"/>
      <c r="D179" s="41"/>
      <c r="E179" s="42"/>
      <c r="F179" s="42"/>
      <c r="G179" s="41"/>
      <c r="H179" s="120"/>
      <c r="I179" s="41"/>
      <c r="J179" s="41"/>
      <c r="K179" s="93" t="str">
        <f>_xlfn.IFNA(INDEX('1.9 APM lookups'!$B$9:$B$13,MATCH($J179,'1.9 APM lookups'!$A$9:$A$13,0),1),"")</f>
        <v/>
      </c>
      <c r="L179" s="61"/>
      <c r="M179" s="64">
        <f t="shared" si="17"/>
        <v>0</v>
      </c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50">
        <f t="shared" si="18"/>
        <v>0</v>
      </c>
      <c r="Z179" s="48"/>
      <c r="AA179" s="51">
        <f t="shared" si="19"/>
        <v>0</v>
      </c>
      <c r="AB179" s="51">
        <f t="shared" si="20"/>
        <v>0</v>
      </c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123"/>
      <c r="AO179" s="50">
        <f t="shared" si="21"/>
        <v>0</v>
      </c>
      <c r="AP179" s="48"/>
      <c r="AQ179" s="51">
        <f t="shared" si="22"/>
        <v>0</v>
      </c>
      <c r="AR179" s="51">
        <f t="shared" si="23"/>
        <v>0</v>
      </c>
      <c r="AS179" s="48"/>
      <c r="AT179" s="48"/>
      <c r="AU179" s="48"/>
      <c r="AV179" s="48"/>
      <c r="AW179" s="48"/>
      <c r="AX179" s="48"/>
      <c r="AY179" s="48"/>
      <c r="AZ179" s="48"/>
      <c r="BA179" s="48"/>
      <c r="BB179" s="48"/>
      <c r="BC179" s="48"/>
      <c r="BD179" s="43"/>
      <c r="BE179" s="65" t="b">
        <f>IF(B179=0,TRUE,IFERROR(MATCH($B179&amp;", "&amp;$C179&amp;", "&amp;$D179,'1.9 APM lookups'!$K$2:$K$107,0)&gt;0,FALSE))</f>
        <v>1</v>
      </c>
      <c r="BF179" s="66" t="str">
        <f t="shared" si="24"/>
        <v xml:space="preserve">, , </v>
      </c>
    </row>
    <row r="180" spans="1:58">
      <c r="A180" s="69"/>
      <c r="B180" s="41"/>
      <c r="C180" s="41"/>
      <c r="D180" s="41"/>
      <c r="E180" s="42"/>
      <c r="F180" s="42"/>
      <c r="G180" s="41"/>
      <c r="H180" s="120"/>
      <c r="I180" s="41"/>
      <c r="J180" s="41"/>
      <c r="K180" s="93" t="str">
        <f>_xlfn.IFNA(INDEX('1.9 APM lookups'!$B$9:$B$13,MATCH($J180,'1.9 APM lookups'!$A$9:$A$13,0),1),"")</f>
        <v/>
      </c>
      <c r="L180" s="61"/>
      <c r="M180" s="64">
        <f t="shared" si="17"/>
        <v>0</v>
      </c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50">
        <f t="shared" si="18"/>
        <v>0</v>
      </c>
      <c r="Z180" s="48"/>
      <c r="AA180" s="51">
        <f t="shared" si="19"/>
        <v>0</v>
      </c>
      <c r="AB180" s="51">
        <f t="shared" si="20"/>
        <v>0</v>
      </c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123"/>
      <c r="AO180" s="50">
        <f t="shared" si="21"/>
        <v>0</v>
      </c>
      <c r="AP180" s="48"/>
      <c r="AQ180" s="51">
        <f t="shared" si="22"/>
        <v>0</v>
      </c>
      <c r="AR180" s="51">
        <f t="shared" si="23"/>
        <v>0</v>
      </c>
      <c r="AS180" s="48"/>
      <c r="AT180" s="48"/>
      <c r="AU180" s="48"/>
      <c r="AV180" s="48"/>
      <c r="AW180" s="48"/>
      <c r="AX180" s="48"/>
      <c r="AY180" s="48"/>
      <c r="AZ180" s="48"/>
      <c r="BA180" s="48"/>
      <c r="BB180" s="48"/>
      <c r="BC180" s="48"/>
      <c r="BD180" s="43"/>
      <c r="BE180" s="65" t="b">
        <f>IF(B180=0,TRUE,IFERROR(MATCH($B180&amp;", "&amp;$C180&amp;", "&amp;$D180,'1.9 APM lookups'!$K$2:$K$107,0)&gt;0,FALSE))</f>
        <v>1</v>
      </c>
      <c r="BF180" s="66" t="str">
        <f t="shared" si="24"/>
        <v xml:space="preserve">, , </v>
      </c>
    </row>
    <row r="181" spans="1:58">
      <c r="A181" s="69"/>
      <c r="B181" s="41"/>
      <c r="C181" s="41"/>
      <c r="D181" s="41"/>
      <c r="E181" s="42"/>
      <c r="F181" s="42"/>
      <c r="G181" s="41"/>
      <c r="H181" s="120"/>
      <c r="I181" s="41"/>
      <c r="J181" s="41"/>
      <c r="K181" s="93" t="str">
        <f>_xlfn.IFNA(INDEX('1.9 APM lookups'!$B$9:$B$13,MATCH($J181,'1.9 APM lookups'!$A$9:$A$13,0),1),"")</f>
        <v/>
      </c>
      <c r="L181" s="61"/>
      <c r="M181" s="64">
        <f t="shared" si="17"/>
        <v>0</v>
      </c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50">
        <f t="shared" si="18"/>
        <v>0</v>
      </c>
      <c r="Z181" s="48"/>
      <c r="AA181" s="51">
        <f t="shared" si="19"/>
        <v>0</v>
      </c>
      <c r="AB181" s="51">
        <f t="shared" si="20"/>
        <v>0</v>
      </c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123"/>
      <c r="AO181" s="50">
        <f t="shared" si="21"/>
        <v>0</v>
      </c>
      <c r="AP181" s="48"/>
      <c r="AQ181" s="51">
        <f t="shared" si="22"/>
        <v>0</v>
      </c>
      <c r="AR181" s="51">
        <f t="shared" si="23"/>
        <v>0</v>
      </c>
      <c r="AS181" s="48"/>
      <c r="AT181" s="48"/>
      <c r="AU181" s="48"/>
      <c r="AV181" s="48"/>
      <c r="AW181" s="48"/>
      <c r="AX181" s="48"/>
      <c r="AY181" s="48"/>
      <c r="AZ181" s="48"/>
      <c r="BA181" s="48"/>
      <c r="BB181" s="48"/>
      <c r="BC181" s="48"/>
      <c r="BD181" s="43"/>
      <c r="BE181" s="65" t="b">
        <f>IF(B181=0,TRUE,IFERROR(MATCH($B181&amp;", "&amp;$C181&amp;", "&amp;$D181,'1.9 APM lookups'!$K$2:$K$107,0)&gt;0,FALSE))</f>
        <v>1</v>
      </c>
      <c r="BF181" s="66" t="str">
        <f t="shared" si="24"/>
        <v xml:space="preserve">, , </v>
      </c>
    </row>
    <row r="182" spans="1:58">
      <c r="A182" s="69"/>
      <c r="B182" s="41"/>
      <c r="C182" s="41"/>
      <c r="D182" s="41"/>
      <c r="E182" s="42"/>
      <c r="F182" s="42"/>
      <c r="G182" s="41"/>
      <c r="H182" s="120"/>
      <c r="I182" s="41"/>
      <c r="J182" s="41"/>
      <c r="K182" s="93" t="str">
        <f>_xlfn.IFNA(INDEX('1.9 APM lookups'!$B$9:$B$13,MATCH($J182,'1.9 APM lookups'!$A$9:$A$13,0),1),"")</f>
        <v/>
      </c>
      <c r="L182" s="61"/>
      <c r="M182" s="64">
        <f t="shared" si="17"/>
        <v>0</v>
      </c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50">
        <f t="shared" si="18"/>
        <v>0</v>
      </c>
      <c r="Z182" s="48"/>
      <c r="AA182" s="51">
        <f t="shared" si="19"/>
        <v>0</v>
      </c>
      <c r="AB182" s="51">
        <f t="shared" si="20"/>
        <v>0</v>
      </c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123"/>
      <c r="AO182" s="50">
        <f t="shared" si="21"/>
        <v>0</v>
      </c>
      <c r="AP182" s="48"/>
      <c r="AQ182" s="51">
        <f t="shared" si="22"/>
        <v>0</v>
      </c>
      <c r="AR182" s="51">
        <f t="shared" si="23"/>
        <v>0</v>
      </c>
      <c r="AS182" s="48"/>
      <c r="AT182" s="48"/>
      <c r="AU182" s="48"/>
      <c r="AV182" s="48"/>
      <c r="AW182" s="48"/>
      <c r="AX182" s="48"/>
      <c r="AY182" s="48"/>
      <c r="AZ182" s="48"/>
      <c r="BA182" s="48"/>
      <c r="BB182" s="48"/>
      <c r="BC182" s="48"/>
      <c r="BD182" s="43"/>
      <c r="BE182" s="65" t="b">
        <f>IF(B182=0,TRUE,IFERROR(MATCH($B182&amp;", "&amp;$C182&amp;", "&amp;$D182,'1.9 APM lookups'!$K$2:$K$107,0)&gt;0,FALSE))</f>
        <v>1</v>
      </c>
      <c r="BF182" s="66" t="str">
        <f t="shared" si="24"/>
        <v xml:space="preserve">, , </v>
      </c>
    </row>
    <row r="183" spans="1:58">
      <c r="A183" s="69"/>
      <c r="B183" s="41"/>
      <c r="C183" s="41"/>
      <c r="D183" s="41"/>
      <c r="E183" s="42"/>
      <c r="F183" s="42"/>
      <c r="G183" s="41"/>
      <c r="H183" s="120"/>
      <c r="I183" s="41"/>
      <c r="J183" s="41"/>
      <c r="K183" s="93" t="str">
        <f>_xlfn.IFNA(INDEX('1.9 APM lookups'!$B$9:$B$13,MATCH($J183,'1.9 APM lookups'!$A$9:$A$13,0),1),"")</f>
        <v/>
      </c>
      <c r="L183" s="61"/>
      <c r="M183" s="64">
        <f t="shared" si="17"/>
        <v>0</v>
      </c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50">
        <f t="shared" si="18"/>
        <v>0</v>
      </c>
      <c r="Z183" s="48"/>
      <c r="AA183" s="51">
        <f t="shared" si="19"/>
        <v>0</v>
      </c>
      <c r="AB183" s="51">
        <f t="shared" si="20"/>
        <v>0</v>
      </c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123"/>
      <c r="AO183" s="50">
        <f t="shared" si="21"/>
        <v>0</v>
      </c>
      <c r="AP183" s="48"/>
      <c r="AQ183" s="51">
        <f t="shared" si="22"/>
        <v>0</v>
      </c>
      <c r="AR183" s="51">
        <f t="shared" si="23"/>
        <v>0</v>
      </c>
      <c r="AS183" s="48"/>
      <c r="AT183" s="48"/>
      <c r="AU183" s="48"/>
      <c r="AV183" s="48"/>
      <c r="AW183" s="48"/>
      <c r="AX183" s="48"/>
      <c r="AY183" s="48"/>
      <c r="AZ183" s="48"/>
      <c r="BA183" s="48"/>
      <c r="BB183" s="48"/>
      <c r="BC183" s="48"/>
      <c r="BD183" s="43"/>
      <c r="BE183" s="65" t="b">
        <f>IF(B183=0,TRUE,IFERROR(MATCH($B183&amp;", "&amp;$C183&amp;", "&amp;$D183,'1.9 APM lookups'!$K$2:$K$107,0)&gt;0,FALSE))</f>
        <v>1</v>
      </c>
      <c r="BF183" s="66" t="str">
        <f t="shared" si="24"/>
        <v xml:space="preserve">, , </v>
      </c>
    </row>
    <row r="184" spans="1:58">
      <c r="A184" s="69"/>
      <c r="B184" s="41"/>
      <c r="C184" s="41"/>
      <c r="D184" s="41"/>
      <c r="E184" s="42"/>
      <c r="F184" s="42"/>
      <c r="G184" s="41"/>
      <c r="H184" s="120"/>
      <c r="I184" s="41"/>
      <c r="J184" s="41"/>
      <c r="K184" s="93" t="str">
        <f>_xlfn.IFNA(INDEX('1.9 APM lookups'!$B$9:$B$13,MATCH($J184,'1.9 APM lookups'!$A$9:$A$13,0),1),"")</f>
        <v/>
      </c>
      <c r="L184" s="61"/>
      <c r="M184" s="64">
        <f t="shared" si="17"/>
        <v>0</v>
      </c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50">
        <f t="shared" si="18"/>
        <v>0</v>
      </c>
      <c r="Z184" s="48"/>
      <c r="AA184" s="51">
        <f t="shared" si="19"/>
        <v>0</v>
      </c>
      <c r="AB184" s="51">
        <f t="shared" si="20"/>
        <v>0</v>
      </c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123"/>
      <c r="AO184" s="50">
        <f t="shared" si="21"/>
        <v>0</v>
      </c>
      <c r="AP184" s="48"/>
      <c r="AQ184" s="51">
        <f t="shared" si="22"/>
        <v>0</v>
      </c>
      <c r="AR184" s="51">
        <f t="shared" si="23"/>
        <v>0</v>
      </c>
      <c r="AS184" s="48"/>
      <c r="AT184" s="48"/>
      <c r="AU184" s="48"/>
      <c r="AV184" s="48"/>
      <c r="AW184" s="48"/>
      <c r="AX184" s="48"/>
      <c r="AY184" s="48"/>
      <c r="AZ184" s="48"/>
      <c r="BA184" s="48"/>
      <c r="BB184" s="48"/>
      <c r="BC184" s="48"/>
      <c r="BD184" s="43"/>
      <c r="BE184" s="65" t="b">
        <f>IF(B184=0,TRUE,IFERROR(MATCH($B184&amp;", "&amp;$C184&amp;", "&amp;$D184,'1.9 APM lookups'!$K$2:$K$107,0)&gt;0,FALSE))</f>
        <v>1</v>
      </c>
      <c r="BF184" s="66" t="str">
        <f t="shared" si="24"/>
        <v xml:space="preserve">, , </v>
      </c>
    </row>
    <row r="185" spans="1:58">
      <c r="A185" s="69"/>
      <c r="B185" s="41"/>
      <c r="C185" s="41"/>
      <c r="D185" s="41"/>
      <c r="E185" s="42"/>
      <c r="F185" s="42"/>
      <c r="G185" s="41"/>
      <c r="H185" s="120"/>
      <c r="I185" s="41"/>
      <c r="J185" s="41"/>
      <c r="K185" s="93" t="str">
        <f>_xlfn.IFNA(INDEX('1.9 APM lookups'!$B$9:$B$13,MATCH($J185,'1.9 APM lookups'!$A$9:$A$13,0),1),"")</f>
        <v/>
      </c>
      <c r="L185" s="61"/>
      <c r="M185" s="64">
        <f t="shared" si="17"/>
        <v>0</v>
      </c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50">
        <f t="shared" si="18"/>
        <v>0</v>
      </c>
      <c r="Z185" s="48"/>
      <c r="AA185" s="51">
        <f t="shared" si="19"/>
        <v>0</v>
      </c>
      <c r="AB185" s="51">
        <f t="shared" si="20"/>
        <v>0</v>
      </c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  <c r="AN185" s="123"/>
      <c r="AO185" s="50">
        <f t="shared" si="21"/>
        <v>0</v>
      </c>
      <c r="AP185" s="48"/>
      <c r="AQ185" s="51">
        <f t="shared" si="22"/>
        <v>0</v>
      </c>
      <c r="AR185" s="51">
        <f t="shared" si="23"/>
        <v>0</v>
      </c>
      <c r="AS185" s="48"/>
      <c r="AT185" s="48"/>
      <c r="AU185" s="48"/>
      <c r="AV185" s="48"/>
      <c r="AW185" s="48"/>
      <c r="AX185" s="48"/>
      <c r="AY185" s="48"/>
      <c r="AZ185" s="48"/>
      <c r="BA185" s="48"/>
      <c r="BB185" s="48"/>
      <c r="BC185" s="48"/>
      <c r="BD185" s="43"/>
      <c r="BE185" s="65" t="b">
        <f>IF(B185=0,TRUE,IFERROR(MATCH($B185&amp;", "&amp;$C185&amp;", "&amp;$D185,'1.9 APM lookups'!$K$2:$K$107,0)&gt;0,FALSE))</f>
        <v>1</v>
      </c>
      <c r="BF185" s="66" t="str">
        <f t="shared" si="24"/>
        <v xml:space="preserve">, , </v>
      </c>
    </row>
    <row r="186" spans="1:58">
      <c r="A186" s="69"/>
      <c r="B186" s="41"/>
      <c r="C186" s="41"/>
      <c r="D186" s="41"/>
      <c r="E186" s="42"/>
      <c r="F186" s="42"/>
      <c r="G186" s="41"/>
      <c r="H186" s="120"/>
      <c r="I186" s="41"/>
      <c r="J186" s="41"/>
      <c r="K186" s="93" t="str">
        <f>_xlfn.IFNA(INDEX('1.9 APM lookups'!$B$9:$B$13,MATCH($J186,'1.9 APM lookups'!$A$9:$A$13,0),1),"")</f>
        <v/>
      </c>
      <c r="L186" s="61"/>
      <c r="M186" s="64">
        <f t="shared" si="17"/>
        <v>0</v>
      </c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50">
        <f t="shared" si="18"/>
        <v>0</v>
      </c>
      <c r="Z186" s="48"/>
      <c r="AA186" s="51">
        <f t="shared" si="19"/>
        <v>0</v>
      </c>
      <c r="AB186" s="51">
        <f t="shared" si="20"/>
        <v>0</v>
      </c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123"/>
      <c r="AO186" s="50">
        <f t="shared" si="21"/>
        <v>0</v>
      </c>
      <c r="AP186" s="48"/>
      <c r="AQ186" s="51">
        <f t="shared" si="22"/>
        <v>0</v>
      </c>
      <c r="AR186" s="51">
        <f t="shared" si="23"/>
        <v>0</v>
      </c>
      <c r="AS186" s="48"/>
      <c r="AT186" s="48"/>
      <c r="AU186" s="48"/>
      <c r="AV186" s="48"/>
      <c r="AW186" s="48"/>
      <c r="AX186" s="48"/>
      <c r="AY186" s="48"/>
      <c r="AZ186" s="48"/>
      <c r="BA186" s="48"/>
      <c r="BB186" s="48"/>
      <c r="BC186" s="48"/>
      <c r="BD186" s="43"/>
      <c r="BE186" s="65" t="b">
        <f>IF(B186=0,TRUE,IFERROR(MATCH($B186&amp;", "&amp;$C186&amp;", "&amp;$D186,'1.9 APM lookups'!$K$2:$K$107,0)&gt;0,FALSE))</f>
        <v>1</v>
      </c>
      <c r="BF186" s="66" t="str">
        <f t="shared" si="24"/>
        <v xml:space="preserve">, , </v>
      </c>
    </row>
    <row r="187" spans="1:58">
      <c r="A187" s="69"/>
      <c r="B187" s="41"/>
      <c r="C187" s="41"/>
      <c r="D187" s="41"/>
      <c r="E187" s="42"/>
      <c r="F187" s="42"/>
      <c r="G187" s="41"/>
      <c r="H187" s="120"/>
      <c r="I187" s="41"/>
      <c r="J187" s="41"/>
      <c r="K187" s="93" t="str">
        <f>_xlfn.IFNA(INDEX('1.9 APM lookups'!$B$9:$B$13,MATCH($J187,'1.9 APM lookups'!$A$9:$A$13,0),1),"")</f>
        <v/>
      </c>
      <c r="L187" s="61"/>
      <c r="M187" s="64">
        <f t="shared" si="17"/>
        <v>0</v>
      </c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50">
        <f t="shared" si="18"/>
        <v>0</v>
      </c>
      <c r="Z187" s="48"/>
      <c r="AA187" s="51">
        <f t="shared" si="19"/>
        <v>0</v>
      </c>
      <c r="AB187" s="51">
        <f t="shared" si="20"/>
        <v>0</v>
      </c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123"/>
      <c r="AO187" s="50">
        <f t="shared" si="21"/>
        <v>0</v>
      </c>
      <c r="AP187" s="48"/>
      <c r="AQ187" s="51">
        <f t="shared" si="22"/>
        <v>0</v>
      </c>
      <c r="AR187" s="51">
        <f t="shared" si="23"/>
        <v>0</v>
      </c>
      <c r="AS187" s="48"/>
      <c r="AT187" s="48"/>
      <c r="AU187" s="48"/>
      <c r="AV187" s="48"/>
      <c r="AW187" s="48"/>
      <c r="AX187" s="48"/>
      <c r="AY187" s="48"/>
      <c r="AZ187" s="48"/>
      <c r="BA187" s="48"/>
      <c r="BB187" s="48"/>
      <c r="BC187" s="48"/>
      <c r="BD187" s="43"/>
      <c r="BE187" s="65" t="b">
        <f>IF(B187=0,TRUE,IFERROR(MATCH($B187&amp;", "&amp;$C187&amp;", "&amp;$D187,'1.9 APM lookups'!$K$2:$K$107,0)&gt;0,FALSE))</f>
        <v>1</v>
      </c>
      <c r="BF187" s="66" t="str">
        <f t="shared" si="24"/>
        <v xml:space="preserve">, , </v>
      </c>
    </row>
    <row r="188" spans="1:58">
      <c r="A188" s="69"/>
      <c r="B188" s="41"/>
      <c r="C188" s="41"/>
      <c r="D188" s="41"/>
      <c r="E188" s="42"/>
      <c r="F188" s="42"/>
      <c r="G188" s="41"/>
      <c r="H188" s="120"/>
      <c r="I188" s="41"/>
      <c r="J188" s="41"/>
      <c r="K188" s="93" t="str">
        <f>_xlfn.IFNA(INDEX('1.9 APM lookups'!$B$9:$B$13,MATCH($J188,'1.9 APM lookups'!$A$9:$A$13,0),1),"")</f>
        <v/>
      </c>
      <c r="L188" s="61"/>
      <c r="M188" s="64">
        <f t="shared" si="17"/>
        <v>0</v>
      </c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50">
        <f t="shared" si="18"/>
        <v>0</v>
      </c>
      <c r="Z188" s="48"/>
      <c r="AA188" s="51">
        <f t="shared" si="19"/>
        <v>0</v>
      </c>
      <c r="AB188" s="51">
        <f t="shared" si="20"/>
        <v>0</v>
      </c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123"/>
      <c r="AO188" s="50">
        <f t="shared" si="21"/>
        <v>0</v>
      </c>
      <c r="AP188" s="48"/>
      <c r="AQ188" s="51">
        <f t="shared" si="22"/>
        <v>0</v>
      </c>
      <c r="AR188" s="51">
        <f t="shared" si="23"/>
        <v>0</v>
      </c>
      <c r="AS188" s="48"/>
      <c r="AT188" s="48"/>
      <c r="AU188" s="48"/>
      <c r="AV188" s="48"/>
      <c r="AW188" s="48"/>
      <c r="AX188" s="48"/>
      <c r="AY188" s="48"/>
      <c r="AZ188" s="48"/>
      <c r="BA188" s="48"/>
      <c r="BB188" s="48"/>
      <c r="BC188" s="48"/>
      <c r="BD188" s="43"/>
      <c r="BE188" s="65" t="b">
        <f>IF(B188=0,TRUE,IFERROR(MATCH($B188&amp;", "&amp;$C188&amp;", "&amp;$D188,'1.9 APM lookups'!$K$2:$K$107,0)&gt;0,FALSE))</f>
        <v>1</v>
      </c>
      <c r="BF188" s="66" t="str">
        <f t="shared" si="24"/>
        <v xml:space="preserve">, , </v>
      </c>
    </row>
    <row r="189" spans="1:58">
      <c r="A189" s="69"/>
      <c r="B189" s="41"/>
      <c r="C189" s="41"/>
      <c r="D189" s="41"/>
      <c r="E189" s="42"/>
      <c r="F189" s="42"/>
      <c r="G189" s="41"/>
      <c r="H189" s="120"/>
      <c r="I189" s="41"/>
      <c r="J189" s="41"/>
      <c r="K189" s="93" t="str">
        <f>_xlfn.IFNA(INDEX('1.9 APM lookups'!$B$9:$B$13,MATCH($J189,'1.9 APM lookups'!$A$9:$A$13,0),1),"")</f>
        <v/>
      </c>
      <c r="L189" s="61"/>
      <c r="M189" s="64">
        <f t="shared" si="17"/>
        <v>0</v>
      </c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50">
        <f t="shared" si="18"/>
        <v>0</v>
      </c>
      <c r="Z189" s="48"/>
      <c r="AA189" s="51">
        <f t="shared" si="19"/>
        <v>0</v>
      </c>
      <c r="AB189" s="51">
        <f t="shared" si="20"/>
        <v>0</v>
      </c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123"/>
      <c r="AO189" s="50">
        <f t="shared" si="21"/>
        <v>0</v>
      </c>
      <c r="AP189" s="48"/>
      <c r="AQ189" s="51">
        <f t="shared" si="22"/>
        <v>0</v>
      </c>
      <c r="AR189" s="51">
        <f t="shared" si="23"/>
        <v>0</v>
      </c>
      <c r="AS189" s="48"/>
      <c r="AT189" s="48"/>
      <c r="AU189" s="48"/>
      <c r="AV189" s="48"/>
      <c r="AW189" s="48"/>
      <c r="AX189" s="48"/>
      <c r="AY189" s="48"/>
      <c r="AZ189" s="48"/>
      <c r="BA189" s="48"/>
      <c r="BB189" s="48"/>
      <c r="BC189" s="48"/>
      <c r="BD189" s="43"/>
      <c r="BE189" s="65" t="b">
        <f>IF(B189=0,TRUE,IFERROR(MATCH($B189&amp;", "&amp;$C189&amp;", "&amp;$D189,'1.9 APM lookups'!$K$2:$K$107,0)&gt;0,FALSE))</f>
        <v>1</v>
      </c>
      <c r="BF189" s="66" t="str">
        <f t="shared" si="24"/>
        <v xml:space="preserve">, , </v>
      </c>
    </row>
    <row r="190" spans="1:58">
      <c r="A190" s="69"/>
      <c r="B190" s="41"/>
      <c r="C190" s="41"/>
      <c r="D190" s="41"/>
      <c r="E190" s="42"/>
      <c r="F190" s="42"/>
      <c r="G190" s="41"/>
      <c r="H190" s="120"/>
      <c r="I190" s="41"/>
      <c r="J190" s="41"/>
      <c r="K190" s="93" t="str">
        <f>_xlfn.IFNA(INDEX('1.9 APM lookups'!$B$9:$B$13,MATCH($J190,'1.9 APM lookups'!$A$9:$A$13,0),1),"")</f>
        <v/>
      </c>
      <c r="L190" s="61"/>
      <c r="M190" s="64">
        <f t="shared" si="17"/>
        <v>0</v>
      </c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50">
        <f t="shared" si="18"/>
        <v>0</v>
      </c>
      <c r="Z190" s="48"/>
      <c r="AA190" s="51">
        <f t="shared" si="19"/>
        <v>0</v>
      </c>
      <c r="AB190" s="51">
        <f t="shared" si="20"/>
        <v>0</v>
      </c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123"/>
      <c r="AO190" s="50">
        <f t="shared" si="21"/>
        <v>0</v>
      </c>
      <c r="AP190" s="48"/>
      <c r="AQ190" s="51">
        <f t="shared" si="22"/>
        <v>0</v>
      </c>
      <c r="AR190" s="51">
        <f t="shared" si="23"/>
        <v>0</v>
      </c>
      <c r="AS190" s="48"/>
      <c r="AT190" s="48"/>
      <c r="AU190" s="48"/>
      <c r="AV190" s="48"/>
      <c r="AW190" s="48"/>
      <c r="AX190" s="48"/>
      <c r="AY190" s="48"/>
      <c r="AZ190" s="48"/>
      <c r="BA190" s="48"/>
      <c r="BB190" s="48"/>
      <c r="BC190" s="48"/>
      <c r="BD190" s="43"/>
      <c r="BE190" s="65" t="b">
        <f>IF(B190=0,TRUE,IFERROR(MATCH($B190&amp;", "&amp;$C190&amp;", "&amp;$D190,'1.9 APM lookups'!$K$2:$K$107,0)&gt;0,FALSE))</f>
        <v>1</v>
      </c>
      <c r="BF190" s="66" t="str">
        <f t="shared" si="24"/>
        <v xml:space="preserve">, , </v>
      </c>
    </row>
    <row r="191" spans="1:58">
      <c r="A191" s="69"/>
      <c r="B191" s="41"/>
      <c r="C191" s="41"/>
      <c r="D191" s="41"/>
      <c r="E191" s="42"/>
      <c r="F191" s="42"/>
      <c r="G191" s="41"/>
      <c r="H191" s="120"/>
      <c r="I191" s="41"/>
      <c r="J191" s="41"/>
      <c r="K191" s="93" t="str">
        <f>_xlfn.IFNA(INDEX('1.9 APM lookups'!$B$9:$B$13,MATCH($J191,'1.9 APM lookups'!$A$9:$A$13,0),1),"")</f>
        <v/>
      </c>
      <c r="L191" s="61"/>
      <c r="M191" s="64">
        <f t="shared" si="17"/>
        <v>0</v>
      </c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50">
        <f t="shared" si="18"/>
        <v>0</v>
      </c>
      <c r="Z191" s="48"/>
      <c r="AA191" s="51">
        <f t="shared" si="19"/>
        <v>0</v>
      </c>
      <c r="AB191" s="51">
        <f t="shared" si="20"/>
        <v>0</v>
      </c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123"/>
      <c r="AO191" s="50">
        <f t="shared" si="21"/>
        <v>0</v>
      </c>
      <c r="AP191" s="48"/>
      <c r="AQ191" s="51">
        <f t="shared" si="22"/>
        <v>0</v>
      </c>
      <c r="AR191" s="51">
        <f t="shared" si="23"/>
        <v>0</v>
      </c>
      <c r="AS191" s="48"/>
      <c r="AT191" s="48"/>
      <c r="AU191" s="48"/>
      <c r="AV191" s="48"/>
      <c r="AW191" s="48"/>
      <c r="AX191" s="48"/>
      <c r="AY191" s="48"/>
      <c r="AZ191" s="48"/>
      <c r="BA191" s="48"/>
      <c r="BB191" s="48"/>
      <c r="BC191" s="48"/>
      <c r="BD191" s="43"/>
      <c r="BE191" s="65" t="b">
        <f>IF(B191=0,TRUE,IFERROR(MATCH($B191&amp;", "&amp;$C191&amp;", "&amp;$D191,'1.9 APM lookups'!$K$2:$K$107,0)&gt;0,FALSE))</f>
        <v>1</v>
      </c>
      <c r="BF191" s="66" t="str">
        <f t="shared" si="24"/>
        <v xml:space="preserve">, , </v>
      </c>
    </row>
    <row r="192" spans="1:58">
      <c r="A192" s="69"/>
      <c r="B192" s="41"/>
      <c r="C192" s="41"/>
      <c r="D192" s="41"/>
      <c r="E192" s="42"/>
      <c r="F192" s="42"/>
      <c r="G192" s="41"/>
      <c r="H192" s="120"/>
      <c r="I192" s="41"/>
      <c r="J192" s="41"/>
      <c r="K192" s="93" t="str">
        <f>_xlfn.IFNA(INDEX('1.9 APM lookups'!$B$9:$B$13,MATCH($J192,'1.9 APM lookups'!$A$9:$A$13,0),1),"")</f>
        <v/>
      </c>
      <c r="L192" s="61"/>
      <c r="M192" s="64">
        <f t="shared" si="17"/>
        <v>0</v>
      </c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50">
        <f t="shared" si="18"/>
        <v>0</v>
      </c>
      <c r="Z192" s="48"/>
      <c r="AA192" s="51">
        <f t="shared" si="19"/>
        <v>0</v>
      </c>
      <c r="AB192" s="51">
        <f t="shared" si="20"/>
        <v>0</v>
      </c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123"/>
      <c r="AO192" s="50">
        <f t="shared" si="21"/>
        <v>0</v>
      </c>
      <c r="AP192" s="48"/>
      <c r="AQ192" s="51">
        <f t="shared" si="22"/>
        <v>0</v>
      </c>
      <c r="AR192" s="51">
        <f t="shared" si="23"/>
        <v>0</v>
      </c>
      <c r="AS192" s="48"/>
      <c r="AT192" s="48"/>
      <c r="AU192" s="48"/>
      <c r="AV192" s="48"/>
      <c r="AW192" s="48"/>
      <c r="AX192" s="48"/>
      <c r="AY192" s="48"/>
      <c r="AZ192" s="48"/>
      <c r="BA192" s="48"/>
      <c r="BB192" s="48"/>
      <c r="BC192" s="48"/>
      <c r="BD192" s="43"/>
      <c r="BE192" s="65" t="b">
        <f>IF(B192=0,TRUE,IFERROR(MATCH($B192&amp;", "&amp;$C192&amp;", "&amp;$D192,'1.9 APM lookups'!$K$2:$K$107,0)&gt;0,FALSE))</f>
        <v>1</v>
      </c>
      <c r="BF192" s="66" t="str">
        <f t="shared" si="24"/>
        <v xml:space="preserve">, , </v>
      </c>
    </row>
    <row r="193" spans="1:58">
      <c r="A193" s="69"/>
      <c r="B193" s="41"/>
      <c r="C193" s="41"/>
      <c r="D193" s="41"/>
      <c r="E193" s="42"/>
      <c r="F193" s="42"/>
      <c r="G193" s="41"/>
      <c r="H193" s="120"/>
      <c r="I193" s="41"/>
      <c r="J193" s="41"/>
      <c r="K193" s="93" t="str">
        <f>_xlfn.IFNA(INDEX('1.9 APM lookups'!$B$9:$B$13,MATCH($J193,'1.9 APM lookups'!$A$9:$A$13,0),1),"")</f>
        <v/>
      </c>
      <c r="L193" s="61"/>
      <c r="M193" s="64">
        <f t="shared" si="17"/>
        <v>0</v>
      </c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50">
        <f t="shared" si="18"/>
        <v>0</v>
      </c>
      <c r="Z193" s="48"/>
      <c r="AA193" s="51">
        <f t="shared" si="19"/>
        <v>0</v>
      </c>
      <c r="AB193" s="51">
        <f t="shared" si="20"/>
        <v>0</v>
      </c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123"/>
      <c r="AO193" s="50">
        <f t="shared" si="21"/>
        <v>0</v>
      </c>
      <c r="AP193" s="48"/>
      <c r="AQ193" s="51">
        <f t="shared" si="22"/>
        <v>0</v>
      </c>
      <c r="AR193" s="51">
        <f t="shared" si="23"/>
        <v>0</v>
      </c>
      <c r="AS193" s="48"/>
      <c r="AT193" s="48"/>
      <c r="AU193" s="48"/>
      <c r="AV193" s="48"/>
      <c r="AW193" s="48"/>
      <c r="AX193" s="48"/>
      <c r="AY193" s="48"/>
      <c r="AZ193" s="48"/>
      <c r="BA193" s="48"/>
      <c r="BB193" s="48"/>
      <c r="BC193" s="48"/>
      <c r="BD193" s="43"/>
      <c r="BE193" s="65" t="b">
        <f>IF(B193=0,TRUE,IFERROR(MATCH($B193&amp;", "&amp;$C193&amp;", "&amp;$D193,'1.9 APM lookups'!$K$2:$K$107,0)&gt;0,FALSE))</f>
        <v>1</v>
      </c>
      <c r="BF193" s="66" t="str">
        <f t="shared" si="24"/>
        <v xml:space="preserve">, , </v>
      </c>
    </row>
    <row r="194" spans="1:58">
      <c r="A194" s="69"/>
      <c r="B194" s="41"/>
      <c r="C194" s="41"/>
      <c r="D194" s="41"/>
      <c r="E194" s="42"/>
      <c r="F194" s="42"/>
      <c r="G194" s="41"/>
      <c r="H194" s="120"/>
      <c r="I194" s="41"/>
      <c r="J194" s="41"/>
      <c r="K194" s="93" t="str">
        <f>_xlfn.IFNA(INDEX('1.9 APM lookups'!$B$9:$B$13,MATCH($J194,'1.9 APM lookups'!$A$9:$A$13,0),1),"")</f>
        <v/>
      </c>
      <c r="L194" s="61"/>
      <c r="M194" s="64">
        <f t="shared" si="17"/>
        <v>0</v>
      </c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50">
        <f t="shared" si="18"/>
        <v>0</v>
      </c>
      <c r="Z194" s="48"/>
      <c r="AA194" s="51">
        <f t="shared" si="19"/>
        <v>0</v>
      </c>
      <c r="AB194" s="51">
        <f t="shared" si="20"/>
        <v>0</v>
      </c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123"/>
      <c r="AO194" s="50">
        <f t="shared" si="21"/>
        <v>0</v>
      </c>
      <c r="AP194" s="48"/>
      <c r="AQ194" s="51">
        <f t="shared" si="22"/>
        <v>0</v>
      </c>
      <c r="AR194" s="51">
        <f t="shared" si="23"/>
        <v>0</v>
      </c>
      <c r="AS194" s="48"/>
      <c r="AT194" s="48"/>
      <c r="AU194" s="48"/>
      <c r="AV194" s="48"/>
      <c r="AW194" s="48"/>
      <c r="AX194" s="48"/>
      <c r="AY194" s="48"/>
      <c r="AZ194" s="48"/>
      <c r="BA194" s="48"/>
      <c r="BB194" s="48"/>
      <c r="BC194" s="48"/>
      <c r="BD194" s="43"/>
      <c r="BE194" s="65" t="b">
        <f>IF(B194=0,TRUE,IFERROR(MATCH($B194&amp;", "&amp;$C194&amp;", "&amp;$D194,'1.9 APM lookups'!$K$2:$K$107,0)&gt;0,FALSE))</f>
        <v>1</v>
      </c>
      <c r="BF194" s="66" t="str">
        <f t="shared" si="24"/>
        <v xml:space="preserve">, , </v>
      </c>
    </row>
    <row r="195" spans="1:58">
      <c r="A195" s="69"/>
      <c r="B195" s="41"/>
      <c r="C195" s="41"/>
      <c r="D195" s="41"/>
      <c r="E195" s="42"/>
      <c r="F195" s="42"/>
      <c r="G195" s="41"/>
      <c r="H195" s="120"/>
      <c r="I195" s="41"/>
      <c r="J195" s="41"/>
      <c r="K195" s="93" t="str">
        <f>_xlfn.IFNA(INDEX('1.9 APM lookups'!$B$9:$B$13,MATCH($J195,'1.9 APM lookups'!$A$9:$A$13,0),1),"")</f>
        <v/>
      </c>
      <c r="L195" s="61"/>
      <c r="M195" s="64">
        <f t="shared" si="17"/>
        <v>0</v>
      </c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50">
        <f t="shared" si="18"/>
        <v>0</v>
      </c>
      <c r="Z195" s="48"/>
      <c r="AA195" s="51">
        <f t="shared" si="19"/>
        <v>0</v>
      </c>
      <c r="AB195" s="51">
        <f t="shared" si="20"/>
        <v>0</v>
      </c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123"/>
      <c r="AO195" s="50">
        <f t="shared" si="21"/>
        <v>0</v>
      </c>
      <c r="AP195" s="48"/>
      <c r="AQ195" s="51">
        <f t="shared" si="22"/>
        <v>0</v>
      </c>
      <c r="AR195" s="51">
        <f t="shared" si="23"/>
        <v>0</v>
      </c>
      <c r="AS195" s="48"/>
      <c r="AT195" s="48"/>
      <c r="AU195" s="48"/>
      <c r="AV195" s="48"/>
      <c r="AW195" s="48"/>
      <c r="AX195" s="48"/>
      <c r="AY195" s="48"/>
      <c r="AZ195" s="48"/>
      <c r="BA195" s="48"/>
      <c r="BB195" s="48"/>
      <c r="BC195" s="48"/>
      <c r="BD195" s="43"/>
      <c r="BE195" s="65" t="b">
        <f>IF(B195=0,TRUE,IFERROR(MATCH($B195&amp;", "&amp;$C195&amp;", "&amp;$D195,'1.9 APM lookups'!$K$2:$K$107,0)&gt;0,FALSE))</f>
        <v>1</v>
      </c>
      <c r="BF195" s="66" t="str">
        <f t="shared" si="24"/>
        <v xml:space="preserve">, , </v>
      </c>
    </row>
    <row r="196" spans="1:58">
      <c r="A196" s="69"/>
      <c r="B196" s="41"/>
      <c r="C196" s="41"/>
      <c r="D196" s="41"/>
      <c r="E196" s="42"/>
      <c r="F196" s="42"/>
      <c r="G196" s="41"/>
      <c r="H196" s="120"/>
      <c r="I196" s="41"/>
      <c r="J196" s="41"/>
      <c r="K196" s="93" t="str">
        <f>_xlfn.IFNA(INDEX('1.9 APM lookups'!$B$9:$B$13,MATCH($J196,'1.9 APM lookups'!$A$9:$A$13,0),1),"")</f>
        <v/>
      </c>
      <c r="L196" s="61"/>
      <c r="M196" s="64">
        <f t="shared" si="17"/>
        <v>0</v>
      </c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50">
        <f t="shared" si="18"/>
        <v>0</v>
      </c>
      <c r="Z196" s="48"/>
      <c r="AA196" s="51">
        <f t="shared" si="19"/>
        <v>0</v>
      </c>
      <c r="AB196" s="51">
        <f t="shared" si="20"/>
        <v>0</v>
      </c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123"/>
      <c r="AO196" s="50">
        <f t="shared" si="21"/>
        <v>0</v>
      </c>
      <c r="AP196" s="48"/>
      <c r="AQ196" s="51">
        <f t="shared" si="22"/>
        <v>0</v>
      </c>
      <c r="AR196" s="51">
        <f t="shared" si="23"/>
        <v>0</v>
      </c>
      <c r="AS196" s="48"/>
      <c r="AT196" s="48"/>
      <c r="AU196" s="48"/>
      <c r="AV196" s="48"/>
      <c r="AW196" s="48"/>
      <c r="AX196" s="48"/>
      <c r="AY196" s="48"/>
      <c r="AZ196" s="48"/>
      <c r="BA196" s="48"/>
      <c r="BB196" s="48"/>
      <c r="BC196" s="48"/>
      <c r="BD196" s="43"/>
      <c r="BE196" s="65" t="b">
        <f>IF(B196=0,TRUE,IFERROR(MATCH($B196&amp;", "&amp;$C196&amp;", "&amp;$D196,'1.9 APM lookups'!$K$2:$K$107,0)&gt;0,FALSE))</f>
        <v>1</v>
      </c>
      <c r="BF196" s="66" t="str">
        <f t="shared" si="24"/>
        <v xml:space="preserve">, , </v>
      </c>
    </row>
    <row r="197" spans="1:58">
      <c r="A197" s="69"/>
      <c r="B197" s="41"/>
      <c r="C197" s="41"/>
      <c r="D197" s="41"/>
      <c r="E197" s="42"/>
      <c r="F197" s="42"/>
      <c r="G197" s="41"/>
      <c r="H197" s="120"/>
      <c r="I197" s="41"/>
      <c r="J197" s="41"/>
      <c r="K197" s="93" t="str">
        <f>_xlfn.IFNA(INDEX('1.9 APM lookups'!$B$9:$B$13,MATCH($J197,'1.9 APM lookups'!$A$9:$A$13,0),1),"")</f>
        <v/>
      </c>
      <c r="L197" s="61"/>
      <c r="M197" s="64">
        <f t="shared" si="17"/>
        <v>0</v>
      </c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50">
        <f t="shared" si="18"/>
        <v>0</v>
      </c>
      <c r="Z197" s="48"/>
      <c r="AA197" s="51">
        <f t="shared" si="19"/>
        <v>0</v>
      </c>
      <c r="AB197" s="51">
        <f t="shared" si="20"/>
        <v>0</v>
      </c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123"/>
      <c r="AO197" s="50">
        <f t="shared" si="21"/>
        <v>0</v>
      </c>
      <c r="AP197" s="48"/>
      <c r="AQ197" s="51">
        <f t="shared" si="22"/>
        <v>0</v>
      </c>
      <c r="AR197" s="51">
        <f t="shared" si="23"/>
        <v>0</v>
      </c>
      <c r="AS197" s="48"/>
      <c r="AT197" s="48"/>
      <c r="AU197" s="48"/>
      <c r="AV197" s="48"/>
      <c r="AW197" s="48"/>
      <c r="AX197" s="48"/>
      <c r="AY197" s="48"/>
      <c r="AZ197" s="48"/>
      <c r="BA197" s="48"/>
      <c r="BB197" s="48"/>
      <c r="BC197" s="48"/>
      <c r="BD197" s="43"/>
      <c r="BE197" s="65" t="b">
        <f>IF(B197=0,TRUE,IFERROR(MATCH($B197&amp;", "&amp;$C197&amp;", "&amp;$D197,'1.9 APM lookups'!$K$2:$K$107,0)&gt;0,FALSE))</f>
        <v>1</v>
      </c>
      <c r="BF197" s="66" t="str">
        <f t="shared" si="24"/>
        <v xml:space="preserve">, , </v>
      </c>
    </row>
    <row r="198" spans="1:58">
      <c r="A198" s="69"/>
      <c r="B198" s="41"/>
      <c r="C198" s="41"/>
      <c r="D198" s="41"/>
      <c r="E198" s="42"/>
      <c r="F198" s="42"/>
      <c r="G198" s="41"/>
      <c r="H198" s="120"/>
      <c r="I198" s="41"/>
      <c r="J198" s="41"/>
      <c r="K198" s="93" t="str">
        <f>_xlfn.IFNA(INDEX('1.9 APM lookups'!$B$9:$B$13,MATCH($J198,'1.9 APM lookups'!$A$9:$A$13,0),1),"")</f>
        <v/>
      </c>
      <c r="L198" s="61"/>
      <c r="M198" s="64">
        <f t="shared" si="17"/>
        <v>0</v>
      </c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50">
        <f t="shared" si="18"/>
        <v>0</v>
      </c>
      <c r="Z198" s="48"/>
      <c r="AA198" s="51">
        <f t="shared" si="19"/>
        <v>0</v>
      </c>
      <c r="AB198" s="51">
        <f t="shared" si="20"/>
        <v>0</v>
      </c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123"/>
      <c r="AO198" s="50">
        <f t="shared" si="21"/>
        <v>0</v>
      </c>
      <c r="AP198" s="48"/>
      <c r="AQ198" s="51">
        <f t="shared" si="22"/>
        <v>0</v>
      </c>
      <c r="AR198" s="51">
        <f t="shared" si="23"/>
        <v>0</v>
      </c>
      <c r="AS198" s="48"/>
      <c r="AT198" s="48"/>
      <c r="AU198" s="48"/>
      <c r="AV198" s="48"/>
      <c r="AW198" s="48"/>
      <c r="AX198" s="48"/>
      <c r="AY198" s="48"/>
      <c r="AZ198" s="48"/>
      <c r="BA198" s="48"/>
      <c r="BB198" s="48"/>
      <c r="BC198" s="48"/>
      <c r="BD198" s="43"/>
      <c r="BE198" s="65" t="b">
        <f>IF(B198=0,TRUE,IFERROR(MATCH($B198&amp;", "&amp;$C198&amp;", "&amp;$D198,'1.9 APM lookups'!$K$2:$K$107,0)&gt;0,FALSE))</f>
        <v>1</v>
      </c>
      <c r="BF198" s="66" t="str">
        <f t="shared" si="24"/>
        <v xml:space="preserve">, , </v>
      </c>
    </row>
    <row r="199" spans="1:58">
      <c r="A199" s="69"/>
      <c r="B199" s="41"/>
      <c r="C199" s="41"/>
      <c r="D199" s="41"/>
      <c r="E199" s="42"/>
      <c r="F199" s="42"/>
      <c r="G199" s="41"/>
      <c r="H199" s="120"/>
      <c r="I199" s="41"/>
      <c r="J199" s="41"/>
      <c r="K199" s="93" t="str">
        <f>_xlfn.IFNA(INDEX('1.9 APM lookups'!$B$9:$B$13,MATCH($J199,'1.9 APM lookups'!$A$9:$A$13,0),1),"")</f>
        <v/>
      </c>
      <c r="L199" s="61"/>
      <c r="M199" s="64">
        <f t="shared" si="17"/>
        <v>0</v>
      </c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50">
        <f t="shared" si="18"/>
        <v>0</v>
      </c>
      <c r="Z199" s="48"/>
      <c r="AA199" s="51">
        <f t="shared" si="19"/>
        <v>0</v>
      </c>
      <c r="AB199" s="51">
        <f t="shared" si="20"/>
        <v>0</v>
      </c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123"/>
      <c r="AO199" s="50">
        <f t="shared" si="21"/>
        <v>0</v>
      </c>
      <c r="AP199" s="48"/>
      <c r="AQ199" s="51">
        <f t="shared" si="22"/>
        <v>0</v>
      </c>
      <c r="AR199" s="51">
        <f t="shared" si="23"/>
        <v>0</v>
      </c>
      <c r="AS199" s="48"/>
      <c r="AT199" s="48"/>
      <c r="AU199" s="48"/>
      <c r="AV199" s="48"/>
      <c r="AW199" s="48"/>
      <c r="AX199" s="48"/>
      <c r="AY199" s="48"/>
      <c r="AZ199" s="48"/>
      <c r="BA199" s="48"/>
      <c r="BB199" s="48"/>
      <c r="BC199" s="48"/>
      <c r="BD199" s="43"/>
      <c r="BE199" s="65" t="b">
        <f>IF(B199=0,TRUE,IFERROR(MATCH($B199&amp;", "&amp;$C199&amp;", "&amp;$D199,'1.9 APM lookups'!$K$2:$K$107,0)&gt;0,FALSE))</f>
        <v>1</v>
      </c>
      <c r="BF199" s="66" t="str">
        <f t="shared" si="24"/>
        <v xml:space="preserve">, , </v>
      </c>
    </row>
    <row r="200" spans="1:58">
      <c r="A200" s="69"/>
      <c r="B200" s="41"/>
      <c r="C200" s="41"/>
      <c r="D200" s="41"/>
      <c r="E200" s="42"/>
      <c r="F200" s="42"/>
      <c r="G200" s="41"/>
      <c r="H200" s="120"/>
      <c r="I200" s="41"/>
      <c r="J200" s="41"/>
      <c r="K200" s="93" t="str">
        <f>_xlfn.IFNA(INDEX('1.9 APM lookups'!$B$9:$B$13,MATCH($J200,'1.9 APM lookups'!$A$9:$A$13,0),1),"")</f>
        <v/>
      </c>
      <c r="L200" s="61"/>
      <c r="M200" s="64">
        <f t="shared" si="17"/>
        <v>0</v>
      </c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50">
        <f t="shared" si="18"/>
        <v>0</v>
      </c>
      <c r="Z200" s="48"/>
      <c r="AA200" s="51">
        <f t="shared" si="19"/>
        <v>0</v>
      </c>
      <c r="AB200" s="51">
        <f t="shared" si="20"/>
        <v>0</v>
      </c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123"/>
      <c r="AO200" s="50">
        <f t="shared" si="21"/>
        <v>0</v>
      </c>
      <c r="AP200" s="48"/>
      <c r="AQ200" s="51">
        <f t="shared" si="22"/>
        <v>0</v>
      </c>
      <c r="AR200" s="51">
        <f t="shared" si="23"/>
        <v>0</v>
      </c>
      <c r="AS200" s="48"/>
      <c r="AT200" s="48"/>
      <c r="AU200" s="48"/>
      <c r="AV200" s="48"/>
      <c r="AW200" s="48"/>
      <c r="AX200" s="48"/>
      <c r="AY200" s="48"/>
      <c r="AZ200" s="48"/>
      <c r="BA200" s="48"/>
      <c r="BB200" s="48"/>
      <c r="BC200" s="48"/>
      <c r="BD200" s="43"/>
      <c r="BE200" s="65" t="b">
        <f>IF(B200=0,TRUE,IFERROR(MATCH($B200&amp;", "&amp;$C200&amp;", "&amp;$D200,'1.9 APM lookups'!$K$2:$K$107,0)&gt;0,FALSE))</f>
        <v>1</v>
      </c>
      <c r="BF200" s="66" t="str">
        <f t="shared" si="24"/>
        <v xml:space="preserve">, , </v>
      </c>
    </row>
    <row r="201" spans="1:58">
      <c r="A201" s="69"/>
      <c r="B201" s="41"/>
      <c r="C201" s="41"/>
      <c r="D201" s="41"/>
      <c r="E201" s="42"/>
      <c r="F201" s="42"/>
      <c r="G201" s="41"/>
      <c r="H201" s="120"/>
      <c r="I201" s="41"/>
      <c r="J201" s="41"/>
      <c r="K201" s="93" t="str">
        <f>_xlfn.IFNA(INDEX('1.9 APM lookups'!$B$9:$B$13,MATCH($J201,'1.9 APM lookups'!$A$9:$A$13,0),1),"")</f>
        <v/>
      </c>
      <c r="L201" s="61"/>
      <c r="M201" s="64">
        <f t="shared" si="17"/>
        <v>0</v>
      </c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50">
        <f t="shared" si="18"/>
        <v>0</v>
      </c>
      <c r="Z201" s="48"/>
      <c r="AA201" s="51">
        <f t="shared" si="19"/>
        <v>0</v>
      </c>
      <c r="AB201" s="51">
        <f t="shared" si="20"/>
        <v>0</v>
      </c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123"/>
      <c r="AO201" s="50">
        <f t="shared" si="21"/>
        <v>0</v>
      </c>
      <c r="AP201" s="48"/>
      <c r="AQ201" s="51">
        <f t="shared" si="22"/>
        <v>0</v>
      </c>
      <c r="AR201" s="51">
        <f t="shared" si="23"/>
        <v>0</v>
      </c>
      <c r="AS201" s="48"/>
      <c r="AT201" s="48"/>
      <c r="AU201" s="48"/>
      <c r="AV201" s="48"/>
      <c r="AW201" s="48"/>
      <c r="AX201" s="48"/>
      <c r="AY201" s="48"/>
      <c r="AZ201" s="48"/>
      <c r="BA201" s="48"/>
      <c r="BB201" s="48"/>
      <c r="BC201" s="48"/>
      <c r="BD201" s="43"/>
      <c r="BE201" s="65" t="b">
        <f>IF(B201=0,TRUE,IFERROR(MATCH($B201&amp;", "&amp;$C201&amp;", "&amp;$D201,'1.9 APM lookups'!$K$2:$K$107,0)&gt;0,FALSE))</f>
        <v>1</v>
      </c>
      <c r="BF201" s="66" t="str">
        <f t="shared" si="24"/>
        <v xml:space="preserve">, , </v>
      </c>
    </row>
    <row r="202" spans="1:58">
      <c r="A202" s="69"/>
      <c r="B202" s="41"/>
      <c r="C202" s="41"/>
      <c r="D202" s="41"/>
      <c r="E202" s="42"/>
      <c r="F202" s="42"/>
      <c r="G202" s="41"/>
      <c r="H202" s="120"/>
      <c r="I202" s="41"/>
      <c r="J202" s="41"/>
      <c r="K202" s="93" t="str">
        <f>_xlfn.IFNA(INDEX('1.9 APM lookups'!$B$9:$B$13,MATCH($J202,'1.9 APM lookups'!$A$9:$A$13,0),1),"")</f>
        <v/>
      </c>
      <c r="L202" s="61"/>
      <c r="M202" s="64">
        <f t="shared" ref="M202:M265" si="25">SUM($N202:$X202)</f>
        <v>0</v>
      </c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50">
        <f t="shared" ref="Y202:Y265" si="26">SUM($Z202:$AB202)</f>
        <v>0</v>
      </c>
      <c r="Z202" s="48"/>
      <c r="AA202" s="51">
        <f t="shared" ref="AA202:AA265" si="27">SUM($AC202:$AG202)+SUM($AS202:$AW202)</f>
        <v>0</v>
      </c>
      <c r="AB202" s="51">
        <f t="shared" ref="AB202:AB265" si="28">SUM($AH202:$AM202)+SUM($AX202:$BC202)</f>
        <v>0</v>
      </c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  <c r="AN202" s="123"/>
      <c r="AO202" s="50">
        <f t="shared" ref="AO202:AO265" si="29">SUM($AP202:$AR202)</f>
        <v>0</v>
      </c>
      <c r="AP202" s="48"/>
      <c r="AQ202" s="51">
        <f t="shared" ref="AQ202:AQ265" si="30">SUM($AS202:$AW202)</f>
        <v>0</v>
      </c>
      <c r="AR202" s="51">
        <f t="shared" ref="AR202:AR265" si="31">SUM($AX202:$BB202)</f>
        <v>0</v>
      </c>
      <c r="AS202" s="48"/>
      <c r="AT202" s="48"/>
      <c r="AU202" s="48"/>
      <c r="AV202" s="48"/>
      <c r="AW202" s="48"/>
      <c r="AX202" s="48"/>
      <c r="AY202" s="48"/>
      <c r="AZ202" s="48"/>
      <c r="BA202" s="48"/>
      <c r="BB202" s="48"/>
      <c r="BC202" s="48"/>
      <c r="BD202" s="43"/>
      <c r="BE202" s="65" t="b">
        <f>IF(B202=0,TRUE,IFERROR(MATCH($B202&amp;", "&amp;$C202&amp;", "&amp;$D202,'1.9 APM lookups'!$K$2:$K$107,0)&gt;0,FALSE))</f>
        <v>1</v>
      </c>
      <c r="BF202" s="66" t="str">
        <f t="shared" ref="BF202:BF265" si="32">B202&amp;", "&amp;C202&amp;", "&amp;D202</f>
        <v xml:space="preserve">, , </v>
      </c>
    </row>
    <row r="203" spans="1:58">
      <c r="A203" s="69"/>
      <c r="B203" s="41"/>
      <c r="C203" s="41"/>
      <c r="D203" s="41"/>
      <c r="E203" s="42"/>
      <c r="F203" s="42"/>
      <c r="G203" s="41"/>
      <c r="H203" s="120"/>
      <c r="I203" s="41"/>
      <c r="J203" s="41"/>
      <c r="K203" s="93" t="str">
        <f>_xlfn.IFNA(INDEX('1.9 APM lookups'!$B$9:$B$13,MATCH($J203,'1.9 APM lookups'!$A$9:$A$13,0),1),"")</f>
        <v/>
      </c>
      <c r="L203" s="61"/>
      <c r="M203" s="64">
        <f t="shared" si="25"/>
        <v>0</v>
      </c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50">
        <f t="shared" si="26"/>
        <v>0</v>
      </c>
      <c r="Z203" s="48"/>
      <c r="AA203" s="51">
        <f t="shared" si="27"/>
        <v>0</v>
      </c>
      <c r="AB203" s="51">
        <f t="shared" si="28"/>
        <v>0</v>
      </c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123"/>
      <c r="AO203" s="50">
        <f t="shared" si="29"/>
        <v>0</v>
      </c>
      <c r="AP203" s="48"/>
      <c r="AQ203" s="51">
        <f t="shared" si="30"/>
        <v>0</v>
      </c>
      <c r="AR203" s="51">
        <f t="shared" si="31"/>
        <v>0</v>
      </c>
      <c r="AS203" s="48"/>
      <c r="AT203" s="48"/>
      <c r="AU203" s="48"/>
      <c r="AV203" s="48"/>
      <c r="AW203" s="48"/>
      <c r="AX203" s="48"/>
      <c r="AY203" s="48"/>
      <c r="AZ203" s="48"/>
      <c r="BA203" s="48"/>
      <c r="BB203" s="48"/>
      <c r="BC203" s="48"/>
      <c r="BD203" s="43"/>
      <c r="BE203" s="65" t="b">
        <f>IF(B203=0,TRUE,IFERROR(MATCH($B203&amp;", "&amp;$C203&amp;", "&amp;$D203,'1.9 APM lookups'!$K$2:$K$107,0)&gt;0,FALSE))</f>
        <v>1</v>
      </c>
      <c r="BF203" s="66" t="str">
        <f t="shared" si="32"/>
        <v xml:space="preserve">, , </v>
      </c>
    </row>
    <row r="204" spans="1:58">
      <c r="A204" s="69"/>
      <c r="B204" s="41"/>
      <c r="C204" s="41"/>
      <c r="D204" s="41"/>
      <c r="E204" s="42"/>
      <c r="F204" s="42"/>
      <c r="G204" s="41"/>
      <c r="H204" s="120"/>
      <c r="I204" s="41"/>
      <c r="J204" s="41"/>
      <c r="K204" s="93" t="str">
        <f>_xlfn.IFNA(INDEX('1.9 APM lookups'!$B$9:$B$13,MATCH($J204,'1.9 APM lookups'!$A$9:$A$13,0),1),"")</f>
        <v/>
      </c>
      <c r="L204" s="61"/>
      <c r="M204" s="64">
        <f t="shared" si="25"/>
        <v>0</v>
      </c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50">
        <f t="shared" si="26"/>
        <v>0</v>
      </c>
      <c r="Z204" s="48"/>
      <c r="AA204" s="51">
        <f t="shared" si="27"/>
        <v>0</v>
      </c>
      <c r="AB204" s="51">
        <f t="shared" si="28"/>
        <v>0</v>
      </c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  <c r="AM204" s="48"/>
      <c r="AN204" s="123"/>
      <c r="AO204" s="50">
        <f t="shared" si="29"/>
        <v>0</v>
      </c>
      <c r="AP204" s="48"/>
      <c r="AQ204" s="51">
        <f t="shared" si="30"/>
        <v>0</v>
      </c>
      <c r="AR204" s="51">
        <f t="shared" si="31"/>
        <v>0</v>
      </c>
      <c r="AS204" s="48"/>
      <c r="AT204" s="48"/>
      <c r="AU204" s="48"/>
      <c r="AV204" s="48"/>
      <c r="AW204" s="48"/>
      <c r="AX204" s="48"/>
      <c r="AY204" s="48"/>
      <c r="AZ204" s="48"/>
      <c r="BA204" s="48"/>
      <c r="BB204" s="48"/>
      <c r="BC204" s="48"/>
      <c r="BD204" s="43"/>
      <c r="BE204" s="65" t="b">
        <f>IF(B204=0,TRUE,IFERROR(MATCH($B204&amp;", "&amp;$C204&amp;", "&amp;$D204,'1.9 APM lookups'!$K$2:$K$107,0)&gt;0,FALSE))</f>
        <v>1</v>
      </c>
      <c r="BF204" s="66" t="str">
        <f t="shared" si="32"/>
        <v xml:space="preserve">, , </v>
      </c>
    </row>
    <row r="205" spans="1:58">
      <c r="A205" s="69"/>
      <c r="B205" s="41"/>
      <c r="C205" s="41"/>
      <c r="D205" s="41"/>
      <c r="E205" s="42"/>
      <c r="F205" s="42"/>
      <c r="G205" s="41"/>
      <c r="H205" s="120"/>
      <c r="I205" s="41"/>
      <c r="J205" s="41"/>
      <c r="K205" s="93" t="str">
        <f>_xlfn.IFNA(INDEX('1.9 APM lookups'!$B$9:$B$13,MATCH($J205,'1.9 APM lookups'!$A$9:$A$13,0),1),"")</f>
        <v/>
      </c>
      <c r="L205" s="61"/>
      <c r="M205" s="64">
        <f t="shared" si="25"/>
        <v>0</v>
      </c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50">
        <f t="shared" si="26"/>
        <v>0</v>
      </c>
      <c r="Z205" s="48"/>
      <c r="AA205" s="51">
        <f t="shared" si="27"/>
        <v>0</v>
      </c>
      <c r="AB205" s="51">
        <f t="shared" si="28"/>
        <v>0</v>
      </c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123"/>
      <c r="AO205" s="50">
        <f t="shared" si="29"/>
        <v>0</v>
      </c>
      <c r="AP205" s="48"/>
      <c r="AQ205" s="51">
        <f t="shared" si="30"/>
        <v>0</v>
      </c>
      <c r="AR205" s="51">
        <f t="shared" si="31"/>
        <v>0</v>
      </c>
      <c r="AS205" s="48"/>
      <c r="AT205" s="48"/>
      <c r="AU205" s="48"/>
      <c r="AV205" s="48"/>
      <c r="AW205" s="48"/>
      <c r="AX205" s="48"/>
      <c r="AY205" s="48"/>
      <c r="AZ205" s="48"/>
      <c r="BA205" s="48"/>
      <c r="BB205" s="48"/>
      <c r="BC205" s="48"/>
      <c r="BD205" s="43"/>
      <c r="BE205" s="65" t="b">
        <f>IF(B205=0,TRUE,IFERROR(MATCH($B205&amp;", "&amp;$C205&amp;", "&amp;$D205,'1.9 APM lookups'!$K$2:$K$107,0)&gt;0,FALSE))</f>
        <v>1</v>
      </c>
      <c r="BF205" s="66" t="str">
        <f t="shared" si="32"/>
        <v xml:space="preserve">, , </v>
      </c>
    </row>
    <row r="206" spans="1:58">
      <c r="A206" s="69"/>
      <c r="B206" s="41"/>
      <c r="C206" s="41"/>
      <c r="D206" s="41"/>
      <c r="E206" s="42"/>
      <c r="F206" s="42"/>
      <c r="G206" s="41"/>
      <c r="H206" s="120"/>
      <c r="I206" s="41"/>
      <c r="J206" s="41"/>
      <c r="K206" s="93" t="str">
        <f>_xlfn.IFNA(INDEX('1.9 APM lookups'!$B$9:$B$13,MATCH($J206,'1.9 APM lookups'!$A$9:$A$13,0),1),"")</f>
        <v/>
      </c>
      <c r="L206" s="61"/>
      <c r="M206" s="64">
        <f t="shared" si="25"/>
        <v>0</v>
      </c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50">
        <f t="shared" si="26"/>
        <v>0</v>
      </c>
      <c r="Z206" s="48"/>
      <c r="AA206" s="51">
        <f t="shared" si="27"/>
        <v>0</v>
      </c>
      <c r="AB206" s="51">
        <f t="shared" si="28"/>
        <v>0</v>
      </c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  <c r="AN206" s="123"/>
      <c r="AO206" s="50">
        <f t="shared" si="29"/>
        <v>0</v>
      </c>
      <c r="AP206" s="48"/>
      <c r="AQ206" s="51">
        <f t="shared" si="30"/>
        <v>0</v>
      </c>
      <c r="AR206" s="51">
        <f t="shared" si="31"/>
        <v>0</v>
      </c>
      <c r="AS206" s="48"/>
      <c r="AT206" s="48"/>
      <c r="AU206" s="48"/>
      <c r="AV206" s="48"/>
      <c r="AW206" s="48"/>
      <c r="AX206" s="48"/>
      <c r="AY206" s="48"/>
      <c r="AZ206" s="48"/>
      <c r="BA206" s="48"/>
      <c r="BB206" s="48"/>
      <c r="BC206" s="48"/>
      <c r="BD206" s="43"/>
      <c r="BE206" s="65" t="b">
        <f>IF(B206=0,TRUE,IFERROR(MATCH($B206&amp;", "&amp;$C206&amp;", "&amp;$D206,'1.9 APM lookups'!$K$2:$K$107,0)&gt;0,FALSE))</f>
        <v>1</v>
      </c>
      <c r="BF206" s="66" t="str">
        <f t="shared" si="32"/>
        <v xml:space="preserve">, , </v>
      </c>
    </row>
    <row r="207" spans="1:58">
      <c r="A207" s="69"/>
      <c r="B207" s="41"/>
      <c r="C207" s="41"/>
      <c r="D207" s="41"/>
      <c r="E207" s="42"/>
      <c r="F207" s="42"/>
      <c r="G207" s="41"/>
      <c r="H207" s="120"/>
      <c r="I207" s="41"/>
      <c r="J207" s="41"/>
      <c r="K207" s="93" t="str">
        <f>_xlfn.IFNA(INDEX('1.9 APM lookups'!$B$9:$B$13,MATCH($J207,'1.9 APM lookups'!$A$9:$A$13,0),1),"")</f>
        <v/>
      </c>
      <c r="L207" s="61"/>
      <c r="M207" s="64">
        <f t="shared" si="25"/>
        <v>0</v>
      </c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50">
        <f t="shared" si="26"/>
        <v>0</v>
      </c>
      <c r="Z207" s="48"/>
      <c r="AA207" s="51">
        <f t="shared" si="27"/>
        <v>0</v>
      </c>
      <c r="AB207" s="51">
        <f t="shared" si="28"/>
        <v>0</v>
      </c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  <c r="AN207" s="123"/>
      <c r="AO207" s="50">
        <f t="shared" si="29"/>
        <v>0</v>
      </c>
      <c r="AP207" s="48"/>
      <c r="AQ207" s="51">
        <f t="shared" si="30"/>
        <v>0</v>
      </c>
      <c r="AR207" s="51">
        <f t="shared" si="31"/>
        <v>0</v>
      </c>
      <c r="AS207" s="48"/>
      <c r="AT207" s="48"/>
      <c r="AU207" s="48"/>
      <c r="AV207" s="48"/>
      <c r="AW207" s="48"/>
      <c r="AX207" s="48"/>
      <c r="AY207" s="48"/>
      <c r="AZ207" s="48"/>
      <c r="BA207" s="48"/>
      <c r="BB207" s="48"/>
      <c r="BC207" s="48"/>
      <c r="BD207" s="43"/>
      <c r="BE207" s="65" t="b">
        <f>IF(B207=0,TRUE,IFERROR(MATCH($B207&amp;", "&amp;$C207&amp;", "&amp;$D207,'1.9 APM lookups'!$K$2:$K$107,0)&gt;0,FALSE))</f>
        <v>1</v>
      </c>
      <c r="BF207" s="66" t="str">
        <f t="shared" si="32"/>
        <v xml:space="preserve">, , </v>
      </c>
    </row>
    <row r="208" spans="1:58">
      <c r="A208" s="69"/>
      <c r="B208" s="41"/>
      <c r="C208" s="41"/>
      <c r="D208" s="41"/>
      <c r="E208" s="42"/>
      <c r="F208" s="42"/>
      <c r="G208" s="41"/>
      <c r="H208" s="120"/>
      <c r="I208" s="41"/>
      <c r="J208" s="41"/>
      <c r="K208" s="93" t="str">
        <f>_xlfn.IFNA(INDEX('1.9 APM lookups'!$B$9:$B$13,MATCH($J208,'1.9 APM lookups'!$A$9:$A$13,0),1),"")</f>
        <v/>
      </c>
      <c r="L208" s="61"/>
      <c r="M208" s="64">
        <f t="shared" si="25"/>
        <v>0</v>
      </c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50">
        <f t="shared" si="26"/>
        <v>0</v>
      </c>
      <c r="Z208" s="48"/>
      <c r="AA208" s="51">
        <f t="shared" si="27"/>
        <v>0</v>
      </c>
      <c r="AB208" s="51">
        <f t="shared" si="28"/>
        <v>0</v>
      </c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123"/>
      <c r="AO208" s="50">
        <f t="shared" si="29"/>
        <v>0</v>
      </c>
      <c r="AP208" s="48"/>
      <c r="AQ208" s="51">
        <f t="shared" si="30"/>
        <v>0</v>
      </c>
      <c r="AR208" s="51">
        <f t="shared" si="31"/>
        <v>0</v>
      </c>
      <c r="AS208" s="48"/>
      <c r="AT208" s="48"/>
      <c r="AU208" s="48"/>
      <c r="AV208" s="48"/>
      <c r="AW208" s="48"/>
      <c r="AX208" s="48"/>
      <c r="AY208" s="48"/>
      <c r="AZ208" s="48"/>
      <c r="BA208" s="48"/>
      <c r="BB208" s="48"/>
      <c r="BC208" s="48"/>
      <c r="BD208" s="43"/>
      <c r="BE208" s="65" t="b">
        <f>IF(B208=0,TRUE,IFERROR(MATCH($B208&amp;", "&amp;$C208&amp;", "&amp;$D208,'1.9 APM lookups'!$K$2:$K$107,0)&gt;0,FALSE))</f>
        <v>1</v>
      </c>
      <c r="BF208" s="66" t="str">
        <f t="shared" si="32"/>
        <v xml:space="preserve">, , </v>
      </c>
    </row>
    <row r="209" spans="1:58">
      <c r="A209" s="69"/>
      <c r="B209" s="41"/>
      <c r="C209" s="41"/>
      <c r="D209" s="41"/>
      <c r="E209" s="42"/>
      <c r="F209" s="42"/>
      <c r="G209" s="41"/>
      <c r="H209" s="120"/>
      <c r="I209" s="41"/>
      <c r="J209" s="41"/>
      <c r="K209" s="93" t="str">
        <f>_xlfn.IFNA(INDEX('1.9 APM lookups'!$B$9:$B$13,MATCH($J209,'1.9 APM lookups'!$A$9:$A$13,0),1),"")</f>
        <v/>
      </c>
      <c r="L209" s="61"/>
      <c r="M209" s="64">
        <f t="shared" si="25"/>
        <v>0</v>
      </c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50">
        <f t="shared" si="26"/>
        <v>0</v>
      </c>
      <c r="Z209" s="48"/>
      <c r="AA209" s="51">
        <f t="shared" si="27"/>
        <v>0</v>
      </c>
      <c r="AB209" s="51">
        <f t="shared" si="28"/>
        <v>0</v>
      </c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  <c r="AM209" s="48"/>
      <c r="AN209" s="123"/>
      <c r="AO209" s="50">
        <f t="shared" si="29"/>
        <v>0</v>
      </c>
      <c r="AP209" s="48"/>
      <c r="AQ209" s="51">
        <f t="shared" si="30"/>
        <v>0</v>
      </c>
      <c r="AR209" s="51">
        <f t="shared" si="31"/>
        <v>0</v>
      </c>
      <c r="AS209" s="48"/>
      <c r="AT209" s="48"/>
      <c r="AU209" s="48"/>
      <c r="AV209" s="48"/>
      <c r="AW209" s="48"/>
      <c r="AX209" s="48"/>
      <c r="AY209" s="48"/>
      <c r="AZ209" s="48"/>
      <c r="BA209" s="48"/>
      <c r="BB209" s="48"/>
      <c r="BC209" s="48"/>
      <c r="BD209" s="43"/>
      <c r="BE209" s="65" t="b">
        <f>IF(B209=0,TRUE,IFERROR(MATCH($B209&amp;", "&amp;$C209&amp;", "&amp;$D209,'1.9 APM lookups'!$K$2:$K$107,0)&gt;0,FALSE))</f>
        <v>1</v>
      </c>
      <c r="BF209" s="66" t="str">
        <f t="shared" si="32"/>
        <v xml:space="preserve">, , </v>
      </c>
    </row>
    <row r="210" spans="1:58">
      <c r="A210" s="69"/>
      <c r="B210" s="41"/>
      <c r="C210" s="41"/>
      <c r="D210" s="41"/>
      <c r="E210" s="42"/>
      <c r="F210" s="42"/>
      <c r="G210" s="41"/>
      <c r="H210" s="120"/>
      <c r="I210" s="41"/>
      <c r="J210" s="41"/>
      <c r="K210" s="93" t="str">
        <f>_xlfn.IFNA(INDEX('1.9 APM lookups'!$B$9:$B$13,MATCH($J210,'1.9 APM lookups'!$A$9:$A$13,0),1),"")</f>
        <v/>
      </c>
      <c r="L210" s="61"/>
      <c r="M210" s="64">
        <f t="shared" si="25"/>
        <v>0</v>
      </c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50">
        <f t="shared" si="26"/>
        <v>0</v>
      </c>
      <c r="Z210" s="48"/>
      <c r="AA210" s="51">
        <f t="shared" si="27"/>
        <v>0</v>
      </c>
      <c r="AB210" s="51">
        <f t="shared" si="28"/>
        <v>0</v>
      </c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123"/>
      <c r="AO210" s="50">
        <f t="shared" si="29"/>
        <v>0</v>
      </c>
      <c r="AP210" s="48"/>
      <c r="AQ210" s="51">
        <f t="shared" si="30"/>
        <v>0</v>
      </c>
      <c r="AR210" s="51">
        <f t="shared" si="31"/>
        <v>0</v>
      </c>
      <c r="AS210" s="48"/>
      <c r="AT210" s="48"/>
      <c r="AU210" s="48"/>
      <c r="AV210" s="48"/>
      <c r="AW210" s="48"/>
      <c r="AX210" s="48"/>
      <c r="AY210" s="48"/>
      <c r="AZ210" s="48"/>
      <c r="BA210" s="48"/>
      <c r="BB210" s="48"/>
      <c r="BC210" s="48"/>
      <c r="BD210" s="43"/>
      <c r="BE210" s="65" t="b">
        <f>IF(B210=0,TRUE,IFERROR(MATCH($B210&amp;", "&amp;$C210&amp;", "&amp;$D210,'1.9 APM lookups'!$K$2:$K$107,0)&gt;0,FALSE))</f>
        <v>1</v>
      </c>
      <c r="BF210" s="66" t="str">
        <f t="shared" si="32"/>
        <v xml:space="preserve">, , </v>
      </c>
    </row>
    <row r="211" spans="1:58">
      <c r="A211" s="69"/>
      <c r="B211" s="41"/>
      <c r="C211" s="41"/>
      <c r="D211" s="41"/>
      <c r="E211" s="42"/>
      <c r="F211" s="42"/>
      <c r="G211" s="41"/>
      <c r="H211" s="120"/>
      <c r="I211" s="41"/>
      <c r="J211" s="41"/>
      <c r="K211" s="93" t="str">
        <f>_xlfn.IFNA(INDEX('1.9 APM lookups'!$B$9:$B$13,MATCH($J211,'1.9 APM lookups'!$A$9:$A$13,0),1),"")</f>
        <v/>
      </c>
      <c r="L211" s="61"/>
      <c r="M211" s="64">
        <f t="shared" si="25"/>
        <v>0</v>
      </c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50">
        <f t="shared" si="26"/>
        <v>0</v>
      </c>
      <c r="Z211" s="48"/>
      <c r="AA211" s="51">
        <f t="shared" si="27"/>
        <v>0</v>
      </c>
      <c r="AB211" s="51">
        <f t="shared" si="28"/>
        <v>0</v>
      </c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123"/>
      <c r="AO211" s="50">
        <f t="shared" si="29"/>
        <v>0</v>
      </c>
      <c r="AP211" s="48"/>
      <c r="AQ211" s="51">
        <f t="shared" si="30"/>
        <v>0</v>
      </c>
      <c r="AR211" s="51">
        <f t="shared" si="31"/>
        <v>0</v>
      </c>
      <c r="AS211" s="48"/>
      <c r="AT211" s="48"/>
      <c r="AU211" s="48"/>
      <c r="AV211" s="48"/>
      <c r="AW211" s="48"/>
      <c r="AX211" s="48"/>
      <c r="AY211" s="48"/>
      <c r="AZ211" s="48"/>
      <c r="BA211" s="48"/>
      <c r="BB211" s="48"/>
      <c r="BC211" s="48"/>
      <c r="BD211" s="43"/>
      <c r="BE211" s="65" t="b">
        <f>IF(B211=0,TRUE,IFERROR(MATCH($B211&amp;", "&amp;$C211&amp;", "&amp;$D211,'1.9 APM lookups'!$K$2:$K$107,0)&gt;0,FALSE))</f>
        <v>1</v>
      </c>
      <c r="BF211" s="66" t="str">
        <f t="shared" si="32"/>
        <v xml:space="preserve">, , </v>
      </c>
    </row>
    <row r="212" spans="1:58">
      <c r="A212" s="69"/>
      <c r="B212" s="41"/>
      <c r="C212" s="41"/>
      <c r="D212" s="41"/>
      <c r="E212" s="42"/>
      <c r="F212" s="42"/>
      <c r="G212" s="41"/>
      <c r="H212" s="120"/>
      <c r="I212" s="41"/>
      <c r="J212" s="41"/>
      <c r="K212" s="93" t="str">
        <f>_xlfn.IFNA(INDEX('1.9 APM lookups'!$B$9:$B$13,MATCH($J212,'1.9 APM lookups'!$A$9:$A$13,0),1),"")</f>
        <v/>
      </c>
      <c r="L212" s="61"/>
      <c r="M212" s="64">
        <f t="shared" si="25"/>
        <v>0</v>
      </c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50">
        <f t="shared" si="26"/>
        <v>0</v>
      </c>
      <c r="Z212" s="48"/>
      <c r="AA212" s="51">
        <f t="shared" si="27"/>
        <v>0</v>
      </c>
      <c r="AB212" s="51">
        <f t="shared" si="28"/>
        <v>0</v>
      </c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123"/>
      <c r="AO212" s="50">
        <f t="shared" si="29"/>
        <v>0</v>
      </c>
      <c r="AP212" s="48"/>
      <c r="AQ212" s="51">
        <f t="shared" si="30"/>
        <v>0</v>
      </c>
      <c r="AR212" s="51">
        <f t="shared" si="31"/>
        <v>0</v>
      </c>
      <c r="AS212" s="48"/>
      <c r="AT212" s="48"/>
      <c r="AU212" s="48"/>
      <c r="AV212" s="48"/>
      <c r="AW212" s="48"/>
      <c r="AX212" s="48"/>
      <c r="AY212" s="48"/>
      <c r="AZ212" s="48"/>
      <c r="BA212" s="48"/>
      <c r="BB212" s="48"/>
      <c r="BC212" s="48"/>
      <c r="BD212" s="43"/>
      <c r="BE212" s="65" t="b">
        <f>IF(B212=0,TRUE,IFERROR(MATCH($B212&amp;", "&amp;$C212&amp;", "&amp;$D212,'1.9 APM lookups'!$K$2:$K$107,0)&gt;0,FALSE))</f>
        <v>1</v>
      </c>
      <c r="BF212" s="66" t="str">
        <f t="shared" si="32"/>
        <v xml:space="preserve">, , </v>
      </c>
    </row>
    <row r="213" spans="1:58">
      <c r="A213" s="69"/>
      <c r="B213" s="41"/>
      <c r="C213" s="41"/>
      <c r="D213" s="41"/>
      <c r="E213" s="42"/>
      <c r="F213" s="42"/>
      <c r="G213" s="41"/>
      <c r="H213" s="120"/>
      <c r="I213" s="41"/>
      <c r="J213" s="41"/>
      <c r="K213" s="93" t="str">
        <f>_xlfn.IFNA(INDEX('1.9 APM lookups'!$B$9:$B$13,MATCH($J213,'1.9 APM lookups'!$A$9:$A$13,0),1),"")</f>
        <v/>
      </c>
      <c r="L213" s="61"/>
      <c r="M213" s="64">
        <f t="shared" si="25"/>
        <v>0</v>
      </c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50">
        <f t="shared" si="26"/>
        <v>0</v>
      </c>
      <c r="Z213" s="48"/>
      <c r="AA213" s="51">
        <f t="shared" si="27"/>
        <v>0</v>
      </c>
      <c r="AB213" s="51">
        <f t="shared" si="28"/>
        <v>0</v>
      </c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123"/>
      <c r="AO213" s="50">
        <f t="shared" si="29"/>
        <v>0</v>
      </c>
      <c r="AP213" s="48"/>
      <c r="AQ213" s="51">
        <f t="shared" si="30"/>
        <v>0</v>
      </c>
      <c r="AR213" s="51">
        <f t="shared" si="31"/>
        <v>0</v>
      </c>
      <c r="AS213" s="48"/>
      <c r="AT213" s="48"/>
      <c r="AU213" s="48"/>
      <c r="AV213" s="48"/>
      <c r="AW213" s="48"/>
      <c r="AX213" s="48"/>
      <c r="AY213" s="48"/>
      <c r="AZ213" s="48"/>
      <c r="BA213" s="48"/>
      <c r="BB213" s="48"/>
      <c r="BC213" s="48"/>
      <c r="BD213" s="43"/>
      <c r="BE213" s="65" t="b">
        <f>IF(B213=0,TRUE,IFERROR(MATCH($B213&amp;", "&amp;$C213&amp;", "&amp;$D213,'1.9 APM lookups'!$K$2:$K$107,0)&gt;0,FALSE))</f>
        <v>1</v>
      </c>
      <c r="BF213" s="66" t="str">
        <f t="shared" si="32"/>
        <v xml:space="preserve">, , </v>
      </c>
    </row>
    <row r="214" spans="1:58">
      <c r="A214" s="69"/>
      <c r="B214" s="41"/>
      <c r="C214" s="41"/>
      <c r="D214" s="41"/>
      <c r="E214" s="42"/>
      <c r="F214" s="42"/>
      <c r="G214" s="41"/>
      <c r="H214" s="120"/>
      <c r="I214" s="41"/>
      <c r="J214" s="41"/>
      <c r="K214" s="93" t="str">
        <f>_xlfn.IFNA(INDEX('1.9 APM lookups'!$B$9:$B$13,MATCH($J214,'1.9 APM lookups'!$A$9:$A$13,0),1),"")</f>
        <v/>
      </c>
      <c r="L214" s="61"/>
      <c r="M214" s="64">
        <f t="shared" si="25"/>
        <v>0</v>
      </c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50">
        <f t="shared" si="26"/>
        <v>0</v>
      </c>
      <c r="Z214" s="48"/>
      <c r="AA214" s="51">
        <f t="shared" si="27"/>
        <v>0</v>
      </c>
      <c r="AB214" s="51">
        <f t="shared" si="28"/>
        <v>0</v>
      </c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123"/>
      <c r="AO214" s="50">
        <f t="shared" si="29"/>
        <v>0</v>
      </c>
      <c r="AP214" s="48"/>
      <c r="AQ214" s="51">
        <f t="shared" si="30"/>
        <v>0</v>
      </c>
      <c r="AR214" s="51">
        <f t="shared" si="31"/>
        <v>0</v>
      </c>
      <c r="AS214" s="48"/>
      <c r="AT214" s="48"/>
      <c r="AU214" s="48"/>
      <c r="AV214" s="48"/>
      <c r="AW214" s="48"/>
      <c r="AX214" s="48"/>
      <c r="AY214" s="48"/>
      <c r="AZ214" s="48"/>
      <c r="BA214" s="48"/>
      <c r="BB214" s="48"/>
      <c r="BC214" s="48"/>
      <c r="BD214" s="43"/>
      <c r="BE214" s="65" t="b">
        <f>IF(B214=0,TRUE,IFERROR(MATCH($B214&amp;", "&amp;$C214&amp;", "&amp;$D214,'1.9 APM lookups'!$K$2:$K$107,0)&gt;0,FALSE))</f>
        <v>1</v>
      </c>
      <c r="BF214" s="66" t="str">
        <f t="shared" si="32"/>
        <v xml:space="preserve">, , </v>
      </c>
    </row>
    <row r="215" spans="1:58">
      <c r="A215" s="69"/>
      <c r="B215" s="41"/>
      <c r="C215" s="41"/>
      <c r="D215" s="41"/>
      <c r="E215" s="42"/>
      <c r="F215" s="42"/>
      <c r="G215" s="41"/>
      <c r="H215" s="120"/>
      <c r="I215" s="41"/>
      <c r="J215" s="41"/>
      <c r="K215" s="93" t="str">
        <f>_xlfn.IFNA(INDEX('1.9 APM lookups'!$B$9:$B$13,MATCH($J215,'1.9 APM lookups'!$A$9:$A$13,0),1),"")</f>
        <v/>
      </c>
      <c r="L215" s="61"/>
      <c r="M215" s="64">
        <f t="shared" si="25"/>
        <v>0</v>
      </c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50">
        <f t="shared" si="26"/>
        <v>0</v>
      </c>
      <c r="Z215" s="48"/>
      <c r="AA215" s="51">
        <f t="shared" si="27"/>
        <v>0</v>
      </c>
      <c r="AB215" s="51">
        <f t="shared" si="28"/>
        <v>0</v>
      </c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123"/>
      <c r="AO215" s="50">
        <f t="shared" si="29"/>
        <v>0</v>
      </c>
      <c r="AP215" s="48"/>
      <c r="AQ215" s="51">
        <f t="shared" si="30"/>
        <v>0</v>
      </c>
      <c r="AR215" s="51">
        <f t="shared" si="31"/>
        <v>0</v>
      </c>
      <c r="AS215" s="48"/>
      <c r="AT215" s="48"/>
      <c r="AU215" s="48"/>
      <c r="AV215" s="48"/>
      <c r="AW215" s="48"/>
      <c r="AX215" s="48"/>
      <c r="AY215" s="48"/>
      <c r="AZ215" s="48"/>
      <c r="BA215" s="48"/>
      <c r="BB215" s="48"/>
      <c r="BC215" s="48"/>
      <c r="BD215" s="43"/>
      <c r="BE215" s="65" t="b">
        <f>IF(B215=0,TRUE,IFERROR(MATCH($B215&amp;", "&amp;$C215&amp;", "&amp;$D215,'1.9 APM lookups'!$K$2:$K$107,0)&gt;0,FALSE))</f>
        <v>1</v>
      </c>
      <c r="BF215" s="66" t="str">
        <f t="shared" si="32"/>
        <v xml:space="preserve">, , </v>
      </c>
    </row>
    <row r="216" spans="1:58">
      <c r="A216" s="69"/>
      <c r="B216" s="41"/>
      <c r="C216" s="41"/>
      <c r="D216" s="41"/>
      <c r="E216" s="42"/>
      <c r="F216" s="42"/>
      <c r="G216" s="41"/>
      <c r="H216" s="120"/>
      <c r="I216" s="41"/>
      <c r="J216" s="41"/>
      <c r="K216" s="93" t="str">
        <f>_xlfn.IFNA(INDEX('1.9 APM lookups'!$B$9:$B$13,MATCH($J216,'1.9 APM lookups'!$A$9:$A$13,0),1),"")</f>
        <v/>
      </c>
      <c r="L216" s="61"/>
      <c r="M216" s="64">
        <f t="shared" si="25"/>
        <v>0</v>
      </c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50">
        <f t="shared" si="26"/>
        <v>0</v>
      </c>
      <c r="Z216" s="48"/>
      <c r="AA216" s="51">
        <f t="shared" si="27"/>
        <v>0</v>
      </c>
      <c r="AB216" s="51">
        <f t="shared" si="28"/>
        <v>0</v>
      </c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123"/>
      <c r="AO216" s="50">
        <f t="shared" si="29"/>
        <v>0</v>
      </c>
      <c r="AP216" s="48"/>
      <c r="AQ216" s="51">
        <f t="shared" si="30"/>
        <v>0</v>
      </c>
      <c r="AR216" s="51">
        <f t="shared" si="31"/>
        <v>0</v>
      </c>
      <c r="AS216" s="48"/>
      <c r="AT216" s="48"/>
      <c r="AU216" s="48"/>
      <c r="AV216" s="48"/>
      <c r="AW216" s="48"/>
      <c r="AX216" s="48"/>
      <c r="AY216" s="48"/>
      <c r="AZ216" s="48"/>
      <c r="BA216" s="48"/>
      <c r="BB216" s="48"/>
      <c r="BC216" s="48"/>
      <c r="BD216" s="43"/>
      <c r="BE216" s="65" t="b">
        <f>IF(B216=0,TRUE,IFERROR(MATCH($B216&amp;", "&amp;$C216&amp;", "&amp;$D216,'1.9 APM lookups'!$K$2:$K$107,0)&gt;0,FALSE))</f>
        <v>1</v>
      </c>
      <c r="BF216" s="66" t="str">
        <f t="shared" si="32"/>
        <v xml:space="preserve">, , </v>
      </c>
    </row>
    <row r="217" spans="1:58">
      <c r="A217" s="69"/>
      <c r="B217" s="41"/>
      <c r="C217" s="41"/>
      <c r="D217" s="41"/>
      <c r="E217" s="42"/>
      <c r="F217" s="42"/>
      <c r="G217" s="41"/>
      <c r="H217" s="120"/>
      <c r="I217" s="41"/>
      <c r="J217" s="41"/>
      <c r="K217" s="93" t="str">
        <f>_xlfn.IFNA(INDEX('1.9 APM lookups'!$B$9:$B$13,MATCH($J217,'1.9 APM lookups'!$A$9:$A$13,0),1),"")</f>
        <v/>
      </c>
      <c r="L217" s="61"/>
      <c r="M217" s="64">
        <f t="shared" si="25"/>
        <v>0</v>
      </c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50">
        <f t="shared" si="26"/>
        <v>0</v>
      </c>
      <c r="Z217" s="48"/>
      <c r="AA217" s="51">
        <f t="shared" si="27"/>
        <v>0</v>
      </c>
      <c r="AB217" s="51">
        <f t="shared" si="28"/>
        <v>0</v>
      </c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123"/>
      <c r="AO217" s="50">
        <f t="shared" si="29"/>
        <v>0</v>
      </c>
      <c r="AP217" s="48"/>
      <c r="AQ217" s="51">
        <f t="shared" si="30"/>
        <v>0</v>
      </c>
      <c r="AR217" s="51">
        <f t="shared" si="31"/>
        <v>0</v>
      </c>
      <c r="AS217" s="48"/>
      <c r="AT217" s="48"/>
      <c r="AU217" s="48"/>
      <c r="AV217" s="48"/>
      <c r="AW217" s="48"/>
      <c r="AX217" s="48"/>
      <c r="AY217" s="48"/>
      <c r="AZ217" s="48"/>
      <c r="BA217" s="48"/>
      <c r="BB217" s="48"/>
      <c r="BC217" s="48"/>
      <c r="BD217" s="43"/>
      <c r="BE217" s="65" t="b">
        <f>IF(B217=0,TRUE,IFERROR(MATCH($B217&amp;", "&amp;$C217&amp;", "&amp;$D217,'1.9 APM lookups'!$K$2:$K$107,0)&gt;0,FALSE))</f>
        <v>1</v>
      </c>
      <c r="BF217" s="66" t="str">
        <f t="shared" si="32"/>
        <v xml:space="preserve">, , </v>
      </c>
    </row>
    <row r="218" spans="1:58">
      <c r="A218" s="69"/>
      <c r="B218" s="41"/>
      <c r="C218" s="41"/>
      <c r="D218" s="41"/>
      <c r="E218" s="42"/>
      <c r="F218" s="42"/>
      <c r="G218" s="41"/>
      <c r="H218" s="120"/>
      <c r="I218" s="41"/>
      <c r="J218" s="41"/>
      <c r="K218" s="93" t="str">
        <f>_xlfn.IFNA(INDEX('1.9 APM lookups'!$B$9:$B$13,MATCH($J218,'1.9 APM lookups'!$A$9:$A$13,0),1),"")</f>
        <v/>
      </c>
      <c r="L218" s="61"/>
      <c r="M218" s="64">
        <f t="shared" si="25"/>
        <v>0</v>
      </c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50">
        <f t="shared" si="26"/>
        <v>0</v>
      </c>
      <c r="Z218" s="48"/>
      <c r="AA218" s="51">
        <f t="shared" si="27"/>
        <v>0</v>
      </c>
      <c r="AB218" s="51">
        <f t="shared" si="28"/>
        <v>0</v>
      </c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123"/>
      <c r="AO218" s="50">
        <f t="shared" si="29"/>
        <v>0</v>
      </c>
      <c r="AP218" s="48"/>
      <c r="AQ218" s="51">
        <f t="shared" si="30"/>
        <v>0</v>
      </c>
      <c r="AR218" s="51">
        <f t="shared" si="31"/>
        <v>0</v>
      </c>
      <c r="AS218" s="48"/>
      <c r="AT218" s="48"/>
      <c r="AU218" s="48"/>
      <c r="AV218" s="48"/>
      <c r="AW218" s="48"/>
      <c r="AX218" s="48"/>
      <c r="AY218" s="48"/>
      <c r="AZ218" s="48"/>
      <c r="BA218" s="48"/>
      <c r="BB218" s="48"/>
      <c r="BC218" s="48"/>
      <c r="BD218" s="43"/>
      <c r="BE218" s="65" t="b">
        <f>IF(B218=0,TRUE,IFERROR(MATCH($B218&amp;", "&amp;$C218&amp;", "&amp;$D218,'1.9 APM lookups'!$K$2:$K$107,0)&gt;0,FALSE))</f>
        <v>1</v>
      </c>
      <c r="BF218" s="66" t="str">
        <f t="shared" si="32"/>
        <v xml:space="preserve">, , </v>
      </c>
    </row>
    <row r="219" spans="1:58">
      <c r="A219" s="69"/>
      <c r="B219" s="41"/>
      <c r="C219" s="41"/>
      <c r="D219" s="41"/>
      <c r="E219" s="42"/>
      <c r="F219" s="42"/>
      <c r="G219" s="41"/>
      <c r="H219" s="120"/>
      <c r="I219" s="41"/>
      <c r="J219" s="41"/>
      <c r="K219" s="93" t="str">
        <f>_xlfn.IFNA(INDEX('1.9 APM lookups'!$B$9:$B$13,MATCH($J219,'1.9 APM lookups'!$A$9:$A$13,0),1),"")</f>
        <v/>
      </c>
      <c r="L219" s="61"/>
      <c r="M219" s="64">
        <f t="shared" si="25"/>
        <v>0</v>
      </c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50">
        <f t="shared" si="26"/>
        <v>0</v>
      </c>
      <c r="Z219" s="48"/>
      <c r="AA219" s="51">
        <f t="shared" si="27"/>
        <v>0</v>
      </c>
      <c r="AB219" s="51">
        <f t="shared" si="28"/>
        <v>0</v>
      </c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123"/>
      <c r="AO219" s="50">
        <f t="shared" si="29"/>
        <v>0</v>
      </c>
      <c r="AP219" s="48"/>
      <c r="AQ219" s="51">
        <f t="shared" si="30"/>
        <v>0</v>
      </c>
      <c r="AR219" s="51">
        <f t="shared" si="31"/>
        <v>0</v>
      </c>
      <c r="AS219" s="48"/>
      <c r="AT219" s="48"/>
      <c r="AU219" s="48"/>
      <c r="AV219" s="48"/>
      <c r="AW219" s="48"/>
      <c r="AX219" s="48"/>
      <c r="AY219" s="48"/>
      <c r="AZ219" s="48"/>
      <c r="BA219" s="48"/>
      <c r="BB219" s="48"/>
      <c r="BC219" s="48"/>
      <c r="BD219" s="43"/>
      <c r="BE219" s="65" t="b">
        <f>IF(B219=0,TRUE,IFERROR(MATCH($B219&amp;", "&amp;$C219&amp;", "&amp;$D219,'1.9 APM lookups'!$K$2:$K$107,0)&gt;0,FALSE))</f>
        <v>1</v>
      </c>
      <c r="BF219" s="66" t="str">
        <f t="shared" si="32"/>
        <v xml:space="preserve">, , </v>
      </c>
    </row>
    <row r="220" spans="1:58">
      <c r="A220" s="69"/>
      <c r="B220" s="41"/>
      <c r="C220" s="41"/>
      <c r="D220" s="41"/>
      <c r="E220" s="42"/>
      <c r="F220" s="42"/>
      <c r="G220" s="41"/>
      <c r="H220" s="120"/>
      <c r="I220" s="41"/>
      <c r="J220" s="41"/>
      <c r="K220" s="93" t="str">
        <f>_xlfn.IFNA(INDEX('1.9 APM lookups'!$B$9:$B$13,MATCH($J220,'1.9 APM lookups'!$A$9:$A$13,0),1),"")</f>
        <v/>
      </c>
      <c r="L220" s="61"/>
      <c r="M220" s="64">
        <f t="shared" si="25"/>
        <v>0</v>
      </c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50">
        <f t="shared" si="26"/>
        <v>0</v>
      </c>
      <c r="Z220" s="48"/>
      <c r="AA220" s="51">
        <f t="shared" si="27"/>
        <v>0</v>
      </c>
      <c r="AB220" s="51">
        <f t="shared" si="28"/>
        <v>0</v>
      </c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123"/>
      <c r="AO220" s="50">
        <f t="shared" si="29"/>
        <v>0</v>
      </c>
      <c r="AP220" s="48"/>
      <c r="AQ220" s="51">
        <f t="shared" si="30"/>
        <v>0</v>
      </c>
      <c r="AR220" s="51">
        <f t="shared" si="31"/>
        <v>0</v>
      </c>
      <c r="AS220" s="48"/>
      <c r="AT220" s="48"/>
      <c r="AU220" s="48"/>
      <c r="AV220" s="48"/>
      <c r="AW220" s="48"/>
      <c r="AX220" s="48"/>
      <c r="AY220" s="48"/>
      <c r="AZ220" s="48"/>
      <c r="BA220" s="48"/>
      <c r="BB220" s="48"/>
      <c r="BC220" s="48"/>
      <c r="BD220" s="43"/>
      <c r="BE220" s="65" t="b">
        <f>IF(B220=0,TRUE,IFERROR(MATCH($B220&amp;", "&amp;$C220&amp;", "&amp;$D220,'1.9 APM lookups'!$K$2:$K$107,0)&gt;0,FALSE))</f>
        <v>1</v>
      </c>
      <c r="BF220" s="66" t="str">
        <f t="shared" si="32"/>
        <v xml:space="preserve">, , </v>
      </c>
    </row>
    <row r="221" spans="1:58">
      <c r="A221" s="69"/>
      <c r="B221" s="41"/>
      <c r="C221" s="41"/>
      <c r="D221" s="41"/>
      <c r="E221" s="42"/>
      <c r="F221" s="42"/>
      <c r="G221" s="41"/>
      <c r="H221" s="120"/>
      <c r="I221" s="41"/>
      <c r="J221" s="41"/>
      <c r="K221" s="93" t="str">
        <f>_xlfn.IFNA(INDEX('1.9 APM lookups'!$B$9:$B$13,MATCH($J221,'1.9 APM lookups'!$A$9:$A$13,0),1),"")</f>
        <v/>
      </c>
      <c r="L221" s="61"/>
      <c r="M221" s="64">
        <f t="shared" si="25"/>
        <v>0</v>
      </c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50">
        <f t="shared" si="26"/>
        <v>0</v>
      </c>
      <c r="Z221" s="48"/>
      <c r="AA221" s="51">
        <f t="shared" si="27"/>
        <v>0</v>
      </c>
      <c r="AB221" s="51">
        <f t="shared" si="28"/>
        <v>0</v>
      </c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123"/>
      <c r="AO221" s="50">
        <f t="shared" si="29"/>
        <v>0</v>
      </c>
      <c r="AP221" s="48"/>
      <c r="AQ221" s="51">
        <f t="shared" si="30"/>
        <v>0</v>
      </c>
      <c r="AR221" s="51">
        <f t="shared" si="31"/>
        <v>0</v>
      </c>
      <c r="AS221" s="48"/>
      <c r="AT221" s="48"/>
      <c r="AU221" s="48"/>
      <c r="AV221" s="48"/>
      <c r="AW221" s="48"/>
      <c r="AX221" s="48"/>
      <c r="AY221" s="48"/>
      <c r="AZ221" s="48"/>
      <c r="BA221" s="48"/>
      <c r="BB221" s="48"/>
      <c r="BC221" s="48"/>
      <c r="BD221" s="43"/>
      <c r="BE221" s="65" t="b">
        <f>IF(B221=0,TRUE,IFERROR(MATCH($B221&amp;", "&amp;$C221&amp;", "&amp;$D221,'1.9 APM lookups'!$K$2:$K$107,0)&gt;0,FALSE))</f>
        <v>1</v>
      </c>
      <c r="BF221" s="66" t="str">
        <f t="shared" si="32"/>
        <v xml:space="preserve">, , </v>
      </c>
    </row>
    <row r="222" spans="1:58">
      <c r="A222" s="69"/>
      <c r="B222" s="41"/>
      <c r="C222" s="41"/>
      <c r="D222" s="41"/>
      <c r="E222" s="42"/>
      <c r="F222" s="42"/>
      <c r="G222" s="41"/>
      <c r="H222" s="120"/>
      <c r="I222" s="41"/>
      <c r="J222" s="41"/>
      <c r="K222" s="93" t="str">
        <f>_xlfn.IFNA(INDEX('1.9 APM lookups'!$B$9:$B$13,MATCH($J222,'1.9 APM lookups'!$A$9:$A$13,0),1),"")</f>
        <v/>
      </c>
      <c r="L222" s="61"/>
      <c r="M222" s="64">
        <f t="shared" si="25"/>
        <v>0</v>
      </c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50">
        <f t="shared" si="26"/>
        <v>0</v>
      </c>
      <c r="Z222" s="48"/>
      <c r="AA222" s="51">
        <f t="shared" si="27"/>
        <v>0</v>
      </c>
      <c r="AB222" s="51">
        <f t="shared" si="28"/>
        <v>0</v>
      </c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123"/>
      <c r="AO222" s="50">
        <f t="shared" si="29"/>
        <v>0</v>
      </c>
      <c r="AP222" s="48"/>
      <c r="AQ222" s="51">
        <f t="shared" si="30"/>
        <v>0</v>
      </c>
      <c r="AR222" s="51">
        <f t="shared" si="31"/>
        <v>0</v>
      </c>
      <c r="AS222" s="48"/>
      <c r="AT222" s="48"/>
      <c r="AU222" s="48"/>
      <c r="AV222" s="48"/>
      <c r="AW222" s="48"/>
      <c r="AX222" s="48"/>
      <c r="AY222" s="48"/>
      <c r="AZ222" s="48"/>
      <c r="BA222" s="48"/>
      <c r="BB222" s="48"/>
      <c r="BC222" s="48"/>
      <c r="BD222" s="43"/>
      <c r="BE222" s="65" t="b">
        <f>IF(B222=0,TRUE,IFERROR(MATCH($B222&amp;", "&amp;$C222&amp;", "&amp;$D222,'1.9 APM lookups'!$K$2:$K$107,0)&gt;0,FALSE))</f>
        <v>1</v>
      </c>
      <c r="BF222" s="66" t="str">
        <f t="shared" si="32"/>
        <v xml:space="preserve">, , </v>
      </c>
    </row>
    <row r="223" spans="1:58">
      <c r="A223" s="69"/>
      <c r="B223" s="41"/>
      <c r="C223" s="41"/>
      <c r="D223" s="41"/>
      <c r="E223" s="42"/>
      <c r="F223" s="42"/>
      <c r="G223" s="41"/>
      <c r="H223" s="120"/>
      <c r="I223" s="41"/>
      <c r="J223" s="41"/>
      <c r="K223" s="93" t="str">
        <f>_xlfn.IFNA(INDEX('1.9 APM lookups'!$B$9:$B$13,MATCH($J223,'1.9 APM lookups'!$A$9:$A$13,0),1),"")</f>
        <v/>
      </c>
      <c r="L223" s="61"/>
      <c r="M223" s="64">
        <f t="shared" si="25"/>
        <v>0</v>
      </c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50">
        <f t="shared" si="26"/>
        <v>0</v>
      </c>
      <c r="Z223" s="48"/>
      <c r="AA223" s="51">
        <f t="shared" si="27"/>
        <v>0</v>
      </c>
      <c r="AB223" s="51">
        <f t="shared" si="28"/>
        <v>0</v>
      </c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123"/>
      <c r="AO223" s="50">
        <f t="shared" si="29"/>
        <v>0</v>
      </c>
      <c r="AP223" s="48"/>
      <c r="AQ223" s="51">
        <f t="shared" si="30"/>
        <v>0</v>
      </c>
      <c r="AR223" s="51">
        <f t="shared" si="31"/>
        <v>0</v>
      </c>
      <c r="AS223" s="48"/>
      <c r="AT223" s="48"/>
      <c r="AU223" s="48"/>
      <c r="AV223" s="48"/>
      <c r="AW223" s="48"/>
      <c r="AX223" s="48"/>
      <c r="AY223" s="48"/>
      <c r="AZ223" s="48"/>
      <c r="BA223" s="48"/>
      <c r="BB223" s="48"/>
      <c r="BC223" s="48"/>
      <c r="BD223" s="43"/>
      <c r="BE223" s="65" t="b">
        <f>IF(B223=0,TRUE,IFERROR(MATCH($B223&amp;", "&amp;$C223&amp;", "&amp;$D223,'1.9 APM lookups'!$K$2:$K$107,0)&gt;0,FALSE))</f>
        <v>1</v>
      </c>
      <c r="BF223" s="66" t="str">
        <f t="shared" si="32"/>
        <v xml:space="preserve">, , </v>
      </c>
    </row>
    <row r="224" spans="1:58">
      <c r="A224" s="69"/>
      <c r="B224" s="41"/>
      <c r="C224" s="41"/>
      <c r="D224" s="41"/>
      <c r="E224" s="42"/>
      <c r="F224" s="42"/>
      <c r="G224" s="41"/>
      <c r="H224" s="120"/>
      <c r="I224" s="41"/>
      <c r="J224" s="41"/>
      <c r="K224" s="93" t="str">
        <f>_xlfn.IFNA(INDEX('1.9 APM lookups'!$B$9:$B$13,MATCH($J224,'1.9 APM lookups'!$A$9:$A$13,0),1),"")</f>
        <v/>
      </c>
      <c r="L224" s="61"/>
      <c r="M224" s="64">
        <f t="shared" si="25"/>
        <v>0</v>
      </c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50">
        <f t="shared" si="26"/>
        <v>0</v>
      </c>
      <c r="Z224" s="48"/>
      <c r="AA224" s="51">
        <f t="shared" si="27"/>
        <v>0</v>
      </c>
      <c r="AB224" s="51">
        <f t="shared" si="28"/>
        <v>0</v>
      </c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123"/>
      <c r="AO224" s="50">
        <f t="shared" si="29"/>
        <v>0</v>
      </c>
      <c r="AP224" s="48"/>
      <c r="AQ224" s="51">
        <f t="shared" si="30"/>
        <v>0</v>
      </c>
      <c r="AR224" s="51">
        <f t="shared" si="31"/>
        <v>0</v>
      </c>
      <c r="AS224" s="48"/>
      <c r="AT224" s="48"/>
      <c r="AU224" s="48"/>
      <c r="AV224" s="48"/>
      <c r="AW224" s="48"/>
      <c r="AX224" s="48"/>
      <c r="AY224" s="48"/>
      <c r="AZ224" s="48"/>
      <c r="BA224" s="48"/>
      <c r="BB224" s="48"/>
      <c r="BC224" s="48"/>
      <c r="BD224" s="43"/>
      <c r="BE224" s="65" t="b">
        <f>IF(B224=0,TRUE,IFERROR(MATCH($B224&amp;", "&amp;$C224&amp;", "&amp;$D224,'1.9 APM lookups'!$K$2:$K$107,0)&gt;0,FALSE))</f>
        <v>1</v>
      </c>
      <c r="BF224" s="66" t="str">
        <f t="shared" si="32"/>
        <v xml:space="preserve">, , </v>
      </c>
    </row>
    <row r="225" spans="1:58">
      <c r="A225" s="69"/>
      <c r="B225" s="41"/>
      <c r="C225" s="41"/>
      <c r="D225" s="41"/>
      <c r="E225" s="42"/>
      <c r="F225" s="42"/>
      <c r="G225" s="41"/>
      <c r="H225" s="120"/>
      <c r="I225" s="41"/>
      <c r="J225" s="41"/>
      <c r="K225" s="93" t="str">
        <f>_xlfn.IFNA(INDEX('1.9 APM lookups'!$B$9:$B$13,MATCH($J225,'1.9 APM lookups'!$A$9:$A$13,0),1),"")</f>
        <v/>
      </c>
      <c r="L225" s="61"/>
      <c r="M225" s="64">
        <f t="shared" si="25"/>
        <v>0</v>
      </c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50">
        <f t="shared" si="26"/>
        <v>0</v>
      </c>
      <c r="Z225" s="48"/>
      <c r="AA225" s="51">
        <f t="shared" si="27"/>
        <v>0</v>
      </c>
      <c r="AB225" s="51">
        <f t="shared" si="28"/>
        <v>0</v>
      </c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123"/>
      <c r="AO225" s="50">
        <f t="shared" si="29"/>
        <v>0</v>
      </c>
      <c r="AP225" s="48"/>
      <c r="AQ225" s="51">
        <f t="shared" si="30"/>
        <v>0</v>
      </c>
      <c r="AR225" s="51">
        <f t="shared" si="31"/>
        <v>0</v>
      </c>
      <c r="AS225" s="48"/>
      <c r="AT225" s="48"/>
      <c r="AU225" s="48"/>
      <c r="AV225" s="48"/>
      <c r="AW225" s="48"/>
      <c r="AX225" s="48"/>
      <c r="AY225" s="48"/>
      <c r="AZ225" s="48"/>
      <c r="BA225" s="48"/>
      <c r="BB225" s="48"/>
      <c r="BC225" s="48"/>
      <c r="BD225" s="43"/>
      <c r="BE225" s="65" t="b">
        <f>IF(B225=0,TRUE,IFERROR(MATCH($B225&amp;", "&amp;$C225&amp;", "&amp;$D225,'1.9 APM lookups'!$K$2:$K$107,0)&gt;0,FALSE))</f>
        <v>1</v>
      </c>
      <c r="BF225" s="66" t="str">
        <f t="shared" si="32"/>
        <v xml:space="preserve">, , </v>
      </c>
    </row>
    <row r="226" spans="1:58">
      <c r="A226" s="69"/>
      <c r="B226" s="41"/>
      <c r="C226" s="41"/>
      <c r="D226" s="41"/>
      <c r="E226" s="42"/>
      <c r="F226" s="42"/>
      <c r="G226" s="41"/>
      <c r="H226" s="120"/>
      <c r="I226" s="41"/>
      <c r="J226" s="41"/>
      <c r="K226" s="93" t="str">
        <f>_xlfn.IFNA(INDEX('1.9 APM lookups'!$B$9:$B$13,MATCH($J226,'1.9 APM lookups'!$A$9:$A$13,0),1),"")</f>
        <v/>
      </c>
      <c r="L226" s="61"/>
      <c r="M226" s="64">
        <f t="shared" si="25"/>
        <v>0</v>
      </c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50">
        <f t="shared" si="26"/>
        <v>0</v>
      </c>
      <c r="Z226" s="48"/>
      <c r="AA226" s="51">
        <f t="shared" si="27"/>
        <v>0</v>
      </c>
      <c r="AB226" s="51">
        <f t="shared" si="28"/>
        <v>0</v>
      </c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123"/>
      <c r="AO226" s="50">
        <f t="shared" si="29"/>
        <v>0</v>
      </c>
      <c r="AP226" s="48"/>
      <c r="AQ226" s="51">
        <f t="shared" si="30"/>
        <v>0</v>
      </c>
      <c r="AR226" s="51">
        <f t="shared" si="31"/>
        <v>0</v>
      </c>
      <c r="AS226" s="48"/>
      <c r="AT226" s="48"/>
      <c r="AU226" s="48"/>
      <c r="AV226" s="48"/>
      <c r="AW226" s="48"/>
      <c r="AX226" s="48"/>
      <c r="AY226" s="48"/>
      <c r="AZ226" s="48"/>
      <c r="BA226" s="48"/>
      <c r="BB226" s="48"/>
      <c r="BC226" s="48"/>
      <c r="BD226" s="43"/>
      <c r="BE226" s="65" t="b">
        <f>IF(B226=0,TRUE,IFERROR(MATCH($B226&amp;", "&amp;$C226&amp;", "&amp;$D226,'1.9 APM lookups'!$K$2:$K$107,0)&gt;0,FALSE))</f>
        <v>1</v>
      </c>
      <c r="BF226" s="66" t="str">
        <f t="shared" si="32"/>
        <v xml:space="preserve">, , </v>
      </c>
    </row>
    <row r="227" spans="1:58">
      <c r="A227" s="69"/>
      <c r="B227" s="41"/>
      <c r="C227" s="41"/>
      <c r="D227" s="41"/>
      <c r="E227" s="42"/>
      <c r="F227" s="42"/>
      <c r="G227" s="41"/>
      <c r="H227" s="120"/>
      <c r="I227" s="41"/>
      <c r="J227" s="41"/>
      <c r="K227" s="93" t="str">
        <f>_xlfn.IFNA(INDEX('1.9 APM lookups'!$B$9:$B$13,MATCH($J227,'1.9 APM lookups'!$A$9:$A$13,0),1),"")</f>
        <v/>
      </c>
      <c r="L227" s="61"/>
      <c r="M227" s="64">
        <f t="shared" si="25"/>
        <v>0</v>
      </c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50">
        <f t="shared" si="26"/>
        <v>0</v>
      </c>
      <c r="Z227" s="48"/>
      <c r="AA227" s="51">
        <f t="shared" si="27"/>
        <v>0</v>
      </c>
      <c r="AB227" s="51">
        <f t="shared" si="28"/>
        <v>0</v>
      </c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123"/>
      <c r="AO227" s="50">
        <f t="shared" si="29"/>
        <v>0</v>
      </c>
      <c r="AP227" s="48"/>
      <c r="AQ227" s="51">
        <f t="shared" si="30"/>
        <v>0</v>
      </c>
      <c r="AR227" s="51">
        <f t="shared" si="31"/>
        <v>0</v>
      </c>
      <c r="AS227" s="48"/>
      <c r="AT227" s="48"/>
      <c r="AU227" s="48"/>
      <c r="AV227" s="48"/>
      <c r="AW227" s="48"/>
      <c r="AX227" s="48"/>
      <c r="AY227" s="48"/>
      <c r="AZ227" s="48"/>
      <c r="BA227" s="48"/>
      <c r="BB227" s="48"/>
      <c r="BC227" s="48"/>
      <c r="BD227" s="43"/>
      <c r="BE227" s="65" t="b">
        <f>IF(B227=0,TRUE,IFERROR(MATCH($B227&amp;", "&amp;$C227&amp;", "&amp;$D227,'1.9 APM lookups'!$K$2:$K$107,0)&gt;0,FALSE))</f>
        <v>1</v>
      </c>
      <c r="BF227" s="66" t="str">
        <f t="shared" si="32"/>
        <v xml:space="preserve">, , </v>
      </c>
    </row>
    <row r="228" spans="1:58">
      <c r="A228" s="69"/>
      <c r="B228" s="41"/>
      <c r="C228" s="41"/>
      <c r="D228" s="41"/>
      <c r="E228" s="42"/>
      <c r="F228" s="42"/>
      <c r="G228" s="41"/>
      <c r="H228" s="120"/>
      <c r="I228" s="41"/>
      <c r="J228" s="41"/>
      <c r="K228" s="93" t="str">
        <f>_xlfn.IFNA(INDEX('1.9 APM lookups'!$B$9:$B$13,MATCH($J228,'1.9 APM lookups'!$A$9:$A$13,0),1),"")</f>
        <v/>
      </c>
      <c r="L228" s="61"/>
      <c r="M228" s="64">
        <f t="shared" si="25"/>
        <v>0</v>
      </c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50">
        <f t="shared" si="26"/>
        <v>0</v>
      </c>
      <c r="Z228" s="48"/>
      <c r="AA228" s="51">
        <f t="shared" si="27"/>
        <v>0</v>
      </c>
      <c r="AB228" s="51">
        <f t="shared" si="28"/>
        <v>0</v>
      </c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123"/>
      <c r="AO228" s="50">
        <f t="shared" si="29"/>
        <v>0</v>
      </c>
      <c r="AP228" s="48"/>
      <c r="AQ228" s="51">
        <f t="shared" si="30"/>
        <v>0</v>
      </c>
      <c r="AR228" s="51">
        <f t="shared" si="31"/>
        <v>0</v>
      </c>
      <c r="AS228" s="48"/>
      <c r="AT228" s="48"/>
      <c r="AU228" s="48"/>
      <c r="AV228" s="48"/>
      <c r="AW228" s="48"/>
      <c r="AX228" s="48"/>
      <c r="AY228" s="48"/>
      <c r="AZ228" s="48"/>
      <c r="BA228" s="48"/>
      <c r="BB228" s="48"/>
      <c r="BC228" s="48"/>
      <c r="BD228" s="43"/>
      <c r="BE228" s="65" t="b">
        <f>IF(B228=0,TRUE,IFERROR(MATCH($B228&amp;", "&amp;$C228&amp;", "&amp;$D228,'1.9 APM lookups'!$K$2:$K$107,0)&gt;0,FALSE))</f>
        <v>1</v>
      </c>
      <c r="BF228" s="66" t="str">
        <f t="shared" si="32"/>
        <v xml:space="preserve">, , </v>
      </c>
    </row>
    <row r="229" spans="1:58">
      <c r="A229" s="69"/>
      <c r="B229" s="41"/>
      <c r="C229" s="41"/>
      <c r="D229" s="41"/>
      <c r="E229" s="42"/>
      <c r="F229" s="42"/>
      <c r="G229" s="41"/>
      <c r="H229" s="120"/>
      <c r="I229" s="41"/>
      <c r="J229" s="41"/>
      <c r="K229" s="93" t="str">
        <f>_xlfn.IFNA(INDEX('1.9 APM lookups'!$B$9:$B$13,MATCH($J229,'1.9 APM lookups'!$A$9:$A$13,0),1),"")</f>
        <v/>
      </c>
      <c r="L229" s="61"/>
      <c r="M229" s="64">
        <f t="shared" si="25"/>
        <v>0</v>
      </c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50">
        <f t="shared" si="26"/>
        <v>0</v>
      </c>
      <c r="Z229" s="48"/>
      <c r="AA229" s="51">
        <f t="shared" si="27"/>
        <v>0</v>
      </c>
      <c r="AB229" s="51">
        <f t="shared" si="28"/>
        <v>0</v>
      </c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123"/>
      <c r="AO229" s="50">
        <f t="shared" si="29"/>
        <v>0</v>
      </c>
      <c r="AP229" s="48"/>
      <c r="AQ229" s="51">
        <f t="shared" si="30"/>
        <v>0</v>
      </c>
      <c r="AR229" s="51">
        <f t="shared" si="31"/>
        <v>0</v>
      </c>
      <c r="AS229" s="48"/>
      <c r="AT229" s="48"/>
      <c r="AU229" s="48"/>
      <c r="AV229" s="48"/>
      <c r="AW229" s="48"/>
      <c r="AX229" s="48"/>
      <c r="AY229" s="48"/>
      <c r="AZ229" s="48"/>
      <c r="BA229" s="48"/>
      <c r="BB229" s="48"/>
      <c r="BC229" s="48"/>
      <c r="BD229" s="43"/>
      <c r="BE229" s="65" t="b">
        <f>IF(B229=0,TRUE,IFERROR(MATCH($B229&amp;", "&amp;$C229&amp;", "&amp;$D229,'1.9 APM lookups'!$K$2:$K$107,0)&gt;0,FALSE))</f>
        <v>1</v>
      </c>
      <c r="BF229" s="66" t="str">
        <f t="shared" si="32"/>
        <v xml:space="preserve">, , </v>
      </c>
    </row>
    <row r="230" spans="1:58">
      <c r="A230" s="69"/>
      <c r="B230" s="41"/>
      <c r="C230" s="41"/>
      <c r="D230" s="41"/>
      <c r="E230" s="42"/>
      <c r="F230" s="42"/>
      <c r="G230" s="41"/>
      <c r="H230" s="120"/>
      <c r="I230" s="41"/>
      <c r="J230" s="41"/>
      <c r="K230" s="93" t="str">
        <f>_xlfn.IFNA(INDEX('1.9 APM lookups'!$B$9:$B$13,MATCH($J230,'1.9 APM lookups'!$A$9:$A$13,0),1),"")</f>
        <v/>
      </c>
      <c r="L230" s="61"/>
      <c r="M230" s="64">
        <f t="shared" si="25"/>
        <v>0</v>
      </c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50">
        <f t="shared" si="26"/>
        <v>0</v>
      </c>
      <c r="Z230" s="48"/>
      <c r="AA230" s="51">
        <f t="shared" si="27"/>
        <v>0</v>
      </c>
      <c r="AB230" s="51">
        <f t="shared" si="28"/>
        <v>0</v>
      </c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  <c r="AN230" s="123"/>
      <c r="AO230" s="50">
        <f t="shared" si="29"/>
        <v>0</v>
      </c>
      <c r="AP230" s="48"/>
      <c r="AQ230" s="51">
        <f t="shared" si="30"/>
        <v>0</v>
      </c>
      <c r="AR230" s="51">
        <f t="shared" si="31"/>
        <v>0</v>
      </c>
      <c r="AS230" s="48"/>
      <c r="AT230" s="48"/>
      <c r="AU230" s="48"/>
      <c r="AV230" s="48"/>
      <c r="AW230" s="48"/>
      <c r="AX230" s="48"/>
      <c r="AY230" s="48"/>
      <c r="AZ230" s="48"/>
      <c r="BA230" s="48"/>
      <c r="BB230" s="48"/>
      <c r="BC230" s="48"/>
      <c r="BD230" s="43"/>
      <c r="BE230" s="65" t="b">
        <f>IF(B230=0,TRUE,IFERROR(MATCH($B230&amp;", "&amp;$C230&amp;", "&amp;$D230,'1.9 APM lookups'!$K$2:$K$107,0)&gt;0,FALSE))</f>
        <v>1</v>
      </c>
      <c r="BF230" s="66" t="str">
        <f t="shared" si="32"/>
        <v xml:space="preserve">, , </v>
      </c>
    </row>
    <row r="231" spans="1:58">
      <c r="A231" s="69"/>
      <c r="B231" s="41"/>
      <c r="C231" s="41"/>
      <c r="D231" s="41"/>
      <c r="E231" s="42"/>
      <c r="F231" s="42"/>
      <c r="G231" s="41"/>
      <c r="H231" s="120"/>
      <c r="I231" s="41"/>
      <c r="J231" s="41"/>
      <c r="K231" s="93" t="str">
        <f>_xlfn.IFNA(INDEX('1.9 APM lookups'!$B$9:$B$13,MATCH($J231,'1.9 APM lookups'!$A$9:$A$13,0),1),"")</f>
        <v/>
      </c>
      <c r="L231" s="61"/>
      <c r="M231" s="64">
        <f t="shared" si="25"/>
        <v>0</v>
      </c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50">
        <f t="shared" si="26"/>
        <v>0</v>
      </c>
      <c r="Z231" s="48"/>
      <c r="AA231" s="51">
        <f t="shared" si="27"/>
        <v>0</v>
      </c>
      <c r="AB231" s="51">
        <f t="shared" si="28"/>
        <v>0</v>
      </c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  <c r="AN231" s="123"/>
      <c r="AO231" s="50">
        <f t="shared" si="29"/>
        <v>0</v>
      </c>
      <c r="AP231" s="48"/>
      <c r="AQ231" s="51">
        <f t="shared" si="30"/>
        <v>0</v>
      </c>
      <c r="AR231" s="51">
        <f t="shared" si="31"/>
        <v>0</v>
      </c>
      <c r="AS231" s="48"/>
      <c r="AT231" s="48"/>
      <c r="AU231" s="48"/>
      <c r="AV231" s="48"/>
      <c r="AW231" s="48"/>
      <c r="AX231" s="48"/>
      <c r="AY231" s="48"/>
      <c r="AZ231" s="48"/>
      <c r="BA231" s="48"/>
      <c r="BB231" s="48"/>
      <c r="BC231" s="48"/>
      <c r="BD231" s="43"/>
      <c r="BE231" s="65" t="b">
        <f>IF(B231=0,TRUE,IFERROR(MATCH($B231&amp;", "&amp;$C231&amp;", "&amp;$D231,'1.9 APM lookups'!$K$2:$K$107,0)&gt;0,FALSE))</f>
        <v>1</v>
      </c>
      <c r="BF231" s="66" t="str">
        <f t="shared" si="32"/>
        <v xml:space="preserve">, , </v>
      </c>
    </row>
    <row r="232" spans="1:58">
      <c r="A232" s="69"/>
      <c r="B232" s="41"/>
      <c r="C232" s="41"/>
      <c r="D232" s="41"/>
      <c r="E232" s="42"/>
      <c r="F232" s="42"/>
      <c r="G232" s="41"/>
      <c r="H232" s="120"/>
      <c r="I232" s="41"/>
      <c r="J232" s="41"/>
      <c r="K232" s="93" t="str">
        <f>_xlfn.IFNA(INDEX('1.9 APM lookups'!$B$9:$B$13,MATCH($J232,'1.9 APM lookups'!$A$9:$A$13,0),1),"")</f>
        <v/>
      </c>
      <c r="L232" s="61"/>
      <c r="M232" s="64">
        <f t="shared" si="25"/>
        <v>0</v>
      </c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50">
        <f t="shared" si="26"/>
        <v>0</v>
      </c>
      <c r="Z232" s="48"/>
      <c r="AA232" s="51">
        <f t="shared" si="27"/>
        <v>0</v>
      </c>
      <c r="AB232" s="51">
        <f t="shared" si="28"/>
        <v>0</v>
      </c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123"/>
      <c r="AO232" s="50">
        <f t="shared" si="29"/>
        <v>0</v>
      </c>
      <c r="AP232" s="48"/>
      <c r="AQ232" s="51">
        <f t="shared" si="30"/>
        <v>0</v>
      </c>
      <c r="AR232" s="51">
        <f t="shared" si="31"/>
        <v>0</v>
      </c>
      <c r="AS232" s="48"/>
      <c r="AT232" s="48"/>
      <c r="AU232" s="48"/>
      <c r="AV232" s="48"/>
      <c r="AW232" s="48"/>
      <c r="AX232" s="48"/>
      <c r="AY232" s="48"/>
      <c r="AZ232" s="48"/>
      <c r="BA232" s="48"/>
      <c r="BB232" s="48"/>
      <c r="BC232" s="48"/>
      <c r="BD232" s="43"/>
      <c r="BE232" s="65" t="b">
        <f>IF(B232=0,TRUE,IFERROR(MATCH($B232&amp;", "&amp;$C232&amp;", "&amp;$D232,'1.9 APM lookups'!$K$2:$K$107,0)&gt;0,FALSE))</f>
        <v>1</v>
      </c>
      <c r="BF232" s="66" t="str">
        <f t="shared" si="32"/>
        <v xml:space="preserve">, , </v>
      </c>
    </row>
    <row r="233" spans="1:58">
      <c r="A233" s="69"/>
      <c r="B233" s="41"/>
      <c r="C233" s="41"/>
      <c r="D233" s="41"/>
      <c r="E233" s="42"/>
      <c r="F233" s="42"/>
      <c r="G233" s="41"/>
      <c r="H233" s="120"/>
      <c r="I233" s="41"/>
      <c r="J233" s="41"/>
      <c r="K233" s="93" t="str">
        <f>_xlfn.IFNA(INDEX('1.9 APM lookups'!$B$9:$B$13,MATCH($J233,'1.9 APM lookups'!$A$9:$A$13,0),1),"")</f>
        <v/>
      </c>
      <c r="L233" s="61"/>
      <c r="M233" s="64">
        <f t="shared" si="25"/>
        <v>0</v>
      </c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50">
        <f t="shared" si="26"/>
        <v>0</v>
      </c>
      <c r="Z233" s="48"/>
      <c r="AA233" s="51">
        <f t="shared" si="27"/>
        <v>0</v>
      </c>
      <c r="AB233" s="51">
        <f t="shared" si="28"/>
        <v>0</v>
      </c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123"/>
      <c r="AO233" s="50">
        <f t="shared" si="29"/>
        <v>0</v>
      </c>
      <c r="AP233" s="48"/>
      <c r="AQ233" s="51">
        <f t="shared" si="30"/>
        <v>0</v>
      </c>
      <c r="AR233" s="51">
        <f t="shared" si="31"/>
        <v>0</v>
      </c>
      <c r="AS233" s="48"/>
      <c r="AT233" s="48"/>
      <c r="AU233" s="48"/>
      <c r="AV233" s="48"/>
      <c r="AW233" s="48"/>
      <c r="AX233" s="48"/>
      <c r="AY233" s="48"/>
      <c r="AZ233" s="48"/>
      <c r="BA233" s="48"/>
      <c r="BB233" s="48"/>
      <c r="BC233" s="48"/>
      <c r="BD233" s="43"/>
      <c r="BE233" s="65" t="b">
        <f>IF(B233=0,TRUE,IFERROR(MATCH($B233&amp;", "&amp;$C233&amp;", "&amp;$D233,'1.9 APM lookups'!$K$2:$K$107,0)&gt;0,FALSE))</f>
        <v>1</v>
      </c>
      <c r="BF233" s="66" t="str">
        <f t="shared" si="32"/>
        <v xml:space="preserve">, , </v>
      </c>
    </row>
    <row r="234" spans="1:58">
      <c r="A234" s="69"/>
      <c r="B234" s="41"/>
      <c r="C234" s="41"/>
      <c r="D234" s="41"/>
      <c r="E234" s="42"/>
      <c r="F234" s="42"/>
      <c r="G234" s="41"/>
      <c r="H234" s="120"/>
      <c r="I234" s="41"/>
      <c r="J234" s="41"/>
      <c r="K234" s="93" t="str">
        <f>_xlfn.IFNA(INDEX('1.9 APM lookups'!$B$9:$B$13,MATCH($J234,'1.9 APM lookups'!$A$9:$A$13,0),1),"")</f>
        <v/>
      </c>
      <c r="L234" s="61"/>
      <c r="M234" s="64">
        <f t="shared" si="25"/>
        <v>0</v>
      </c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50">
        <f t="shared" si="26"/>
        <v>0</v>
      </c>
      <c r="Z234" s="48"/>
      <c r="AA234" s="51">
        <f t="shared" si="27"/>
        <v>0</v>
      </c>
      <c r="AB234" s="51">
        <f t="shared" si="28"/>
        <v>0</v>
      </c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123"/>
      <c r="AO234" s="50">
        <f t="shared" si="29"/>
        <v>0</v>
      </c>
      <c r="AP234" s="48"/>
      <c r="AQ234" s="51">
        <f t="shared" si="30"/>
        <v>0</v>
      </c>
      <c r="AR234" s="51">
        <f t="shared" si="31"/>
        <v>0</v>
      </c>
      <c r="AS234" s="48"/>
      <c r="AT234" s="48"/>
      <c r="AU234" s="48"/>
      <c r="AV234" s="48"/>
      <c r="AW234" s="48"/>
      <c r="AX234" s="48"/>
      <c r="AY234" s="48"/>
      <c r="AZ234" s="48"/>
      <c r="BA234" s="48"/>
      <c r="BB234" s="48"/>
      <c r="BC234" s="48"/>
      <c r="BD234" s="43"/>
      <c r="BE234" s="65" t="b">
        <f>IF(B234=0,TRUE,IFERROR(MATCH($B234&amp;", "&amp;$C234&amp;", "&amp;$D234,'1.9 APM lookups'!$K$2:$K$107,0)&gt;0,FALSE))</f>
        <v>1</v>
      </c>
      <c r="BF234" s="66" t="str">
        <f t="shared" si="32"/>
        <v xml:space="preserve">, , </v>
      </c>
    </row>
    <row r="235" spans="1:58">
      <c r="A235" s="69"/>
      <c r="B235" s="41"/>
      <c r="C235" s="41"/>
      <c r="D235" s="41"/>
      <c r="E235" s="42"/>
      <c r="F235" s="42"/>
      <c r="G235" s="41"/>
      <c r="H235" s="120"/>
      <c r="I235" s="41"/>
      <c r="J235" s="41"/>
      <c r="K235" s="93" t="str">
        <f>_xlfn.IFNA(INDEX('1.9 APM lookups'!$B$9:$B$13,MATCH($J235,'1.9 APM lookups'!$A$9:$A$13,0),1),"")</f>
        <v/>
      </c>
      <c r="L235" s="61"/>
      <c r="M235" s="64">
        <f t="shared" si="25"/>
        <v>0</v>
      </c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50">
        <f t="shared" si="26"/>
        <v>0</v>
      </c>
      <c r="Z235" s="48"/>
      <c r="AA235" s="51">
        <f t="shared" si="27"/>
        <v>0</v>
      </c>
      <c r="AB235" s="51">
        <f t="shared" si="28"/>
        <v>0</v>
      </c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123"/>
      <c r="AO235" s="50">
        <f t="shared" si="29"/>
        <v>0</v>
      </c>
      <c r="AP235" s="48"/>
      <c r="AQ235" s="51">
        <f t="shared" si="30"/>
        <v>0</v>
      </c>
      <c r="AR235" s="51">
        <f t="shared" si="31"/>
        <v>0</v>
      </c>
      <c r="AS235" s="48"/>
      <c r="AT235" s="48"/>
      <c r="AU235" s="48"/>
      <c r="AV235" s="48"/>
      <c r="AW235" s="48"/>
      <c r="AX235" s="48"/>
      <c r="AY235" s="48"/>
      <c r="AZ235" s="48"/>
      <c r="BA235" s="48"/>
      <c r="BB235" s="48"/>
      <c r="BC235" s="48"/>
      <c r="BD235" s="43"/>
      <c r="BE235" s="65" t="b">
        <f>IF(B235=0,TRUE,IFERROR(MATCH($B235&amp;", "&amp;$C235&amp;", "&amp;$D235,'1.9 APM lookups'!$K$2:$K$107,0)&gt;0,FALSE))</f>
        <v>1</v>
      </c>
      <c r="BF235" s="66" t="str">
        <f t="shared" si="32"/>
        <v xml:space="preserve">, , </v>
      </c>
    </row>
    <row r="236" spans="1:58">
      <c r="A236" s="69"/>
      <c r="B236" s="41"/>
      <c r="C236" s="41"/>
      <c r="D236" s="41"/>
      <c r="E236" s="42"/>
      <c r="F236" s="42"/>
      <c r="G236" s="41"/>
      <c r="H236" s="120"/>
      <c r="I236" s="41"/>
      <c r="J236" s="41"/>
      <c r="K236" s="93" t="str">
        <f>_xlfn.IFNA(INDEX('1.9 APM lookups'!$B$9:$B$13,MATCH($J236,'1.9 APM lookups'!$A$9:$A$13,0),1),"")</f>
        <v/>
      </c>
      <c r="L236" s="61"/>
      <c r="M236" s="64">
        <f t="shared" si="25"/>
        <v>0</v>
      </c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50">
        <f t="shared" si="26"/>
        <v>0</v>
      </c>
      <c r="Z236" s="48"/>
      <c r="AA236" s="51">
        <f t="shared" si="27"/>
        <v>0</v>
      </c>
      <c r="AB236" s="51">
        <f t="shared" si="28"/>
        <v>0</v>
      </c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  <c r="AN236" s="123"/>
      <c r="AO236" s="50">
        <f t="shared" si="29"/>
        <v>0</v>
      </c>
      <c r="AP236" s="48"/>
      <c r="AQ236" s="51">
        <f t="shared" si="30"/>
        <v>0</v>
      </c>
      <c r="AR236" s="51">
        <f t="shared" si="31"/>
        <v>0</v>
      </c>
      <c r="AS236" s="48"/>
      <c r="AT236" s="48"/>
      <c r="AU236" s="48"/>
      <c r="AV236" s="48"/>
      <c r="AW236" s="48"/>
      <c r="AX236" s="48"/>
      <c r="AY236" s="48"/>
      <c r="AZ236" s="48"/>
      <c r="BA236" s="48"/>
      <c r="BB236" s="48"/>
      <c r="BC236" s="48"/>
      <c r="BD236" s="43"/>
      <c r="BE236" s="65" t="b">
        <f>IF(B236=0,TRUE,IFERROR(MATCH($B236&amp;", "&amp;$C236&amp;", "&amp;$D236,'1.9 APM lookups'!$K$2:$K$107,0)&gt;0,FALSE))</f>
        <v>1</v>
      </c>
      <c r="BF236" s="66" t="str">
        <f t="shared" si="32"/>
        <v xml:space="preserve">, , </v>
      </c>
    </row>
    <row r="237" spans="1:58">
      <c r="A237" s="69"/>
      <c r="B237" s="41"/>
      <c r="C237" s="41"/>
      <c r="D237" s="41"/>
      <c r="E237" s="42"/>
      <c r="F237" s="42"/>
      <c r="G237" s="41"/>
      <c r="H237" s="120"/>
      <c r="I237" s="41"/>
      <c r="J237" s="41"/>
      <c r="K237" s="93" t="str">
        <f>_xlfn.IFNA(INDEX('1.9 APM lookups'!$B$9:$B$13,MATCH($J237,'1.9 APM lookups'!$A$9:$A$13,0),1),"")</f>
        <v/>
      </c>
      <c r="L237" s="61"/>
      <c r="M237" s="64">
        <f t="shared" si="25"/>
        <v>0</v>
      </c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50">
        <f t="shared" si="26"/>
        <v>0</v>
      </c>
      <c r="Z237" s="48"/>
      <c r="AA237" s="51">
        <f t="shared" si="27"/>
        <v>0</v>
      </c>
      <c r="AB237" s="51">
        <f t="shared" si="28"/>
        <v>0</v>
      </c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123"/>
      <c r="AO237" s="50">
        <f t="shared" si="29"/>
        <v>0</v>
      </c>
      <c r="AP237" s="48"/>
      <c r="AQ237" s="51">
        <f t="shared" si="30"/>
        <v>0</v>
      </c>
      <c r="AR237" s="51">
        <f t="shared" si="31"/>
        <v>0</v>
      </c>
      <c r="AS237" s="48"/>
      <c r="AT237" s="48"/>
      <c r="AU237" s="48"/>
      <c r="AV237" s="48"/>
      <c r="AW237" s="48"/>
      <c r="AX237" s="48"/>
      <c r="AY237" s="48"/>
      <c r="AZ237" s="48"/>
      <c r="BA237" s="48"/>
      <c r="BB237" s="48"/>
      <c r="BC237" s="48"/>
      <c r="BD237" s="43"/>
      <c r="BE237" s="65" t="b">
        <f>IF(B237=0,TRUE,IFERROR(MATCH($B237&amp;", "&amp;$C237&amp;", "&amp;$D237,'1.9 APM lookups'!$K$2:$K$107,0)&gt;0,FALSE))</f>
        <v>1</v>
      </c>
      <c r="BF237" s="66" t="str">
        <f t="shared" si="32"/>
        <v xml:space="preserve">, , </v>
      </c>
    </row>
    <row r="238" spans="1:58">
      <c r="A238" s="69"/>
      <c r="B238" s="41"/>
      <c r="C238" s="41"/>
      <c r="D238" s="41"/>
      <c r="E238" s="42"/>
      <c r="F238" s="42"/>
      <c r="G238" s="41"/>
      <c r="H238" s="120"/>
      <c r="I238" s="41"/>
      <c r="J238" s="41"/>
      <c r="K238" s="93" t="str">
        <f>_xlfn.IFNA(INDEX('1.9 APM lookups'!$B$9:$B$13,MATCH($J238,'1.9 APM lookups'!$A$9:$A$13,0),1),"")</f>
        <v/>
      </c>
      <c r="L238" s="61"/>
      <c r="M238" s="64">
        <f t="shared" si="25"/>
        <v>0</v>
      </c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50">
        <f t="shared" si="26"/>
        <v>0</v>
      </c>
      <c r="Z238" s="48"/>
      <c r="AA238" s="51">
        <f t="shared" si="27"/>
        <v>0</v>
      </c>
      <c r="AB238" s="51">
        <f t="shared" si="28"/>
        <v>0</v>
      </c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123"/>
      <c r="AO238" s="50">
        <f t="shared" si="29"/>
        <v>0</v>
      </c>
      <c r="AP238" s="48"/>
      <c r="AQ238" s="51">
        <f t="shared" si="30"/>
        <v>0</v>
      </c>
      <c r="AR238" s="51">
        <f t="shared" si="31"/>
        <v>0</v>
      </c>
      <c r="AS238" s="48"/>
      <c r="AT238" s="48"/>
      <c r="AU238" s="48"/>
      <c r="AV238" s="48"/>
      <c r="AW238" s="48"/>
      <c r="AX238" s="48"/>
      <c r="AY238" s="48"/>
      <c r="AZ238" s="48"/>
      <c r="BA238" s="48"/>
      <c r="BB238" s="48"/>
      <c r="BC238" s="48"/>
      <c r="BD238" s="43"/>
      <c r="BE238" s="65" t="b">
        <f>IF(B238=0,TRUE,IFERROR(MATCH($B238&amp;", "&amp;$C238&amp;", "&amp;$D238,'1.9 APM lookups'!$K$2:$K$107,0)&gt;0,FALSE))</f>
        <v>1</v>
      </c>
      <c r="BF238" s="66" t="str">
        <f t="shared" si="32"/>
        <v xml:space="preserve">, , </v>
      </c>
    </row>
    <row r="239" spans="1:58">
      <c r="A239" s="69"/>
      <c r="B239" s="41"/>
      <c r="C239" s="41"/>
      <c r="D239" s="41"/>
      <c r="E239" s="42"/>
      <c r="F239" s="42"/>
      <c r="G239" s="41"/>
      <c r="H239" s="120"/>
      <c r="I239" s="41"/>
      <c r="J239" s="41"/>
      <c r="K239" s="93" t="str">
        <f>_xlfn.IFNA(INDEX('1.9 APM lookups'!$B$9:$B$13,MATCH($J239,'1.9 APM lookups'!$A$9:$A$13,0),1),"")</f>
        <v/>
      </c>
      <c r="L239" s="61"/>
      <c r="M239" s="64">
        <f t="shared" si="25"/>
        <v>0</v>
      </c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50">
        <f t="shared" si="26"/>
        <v>0</v>
      </c>
      <c r="Z239" s="48"/>
      <c r="AA239" s="51">
        <f t="shared" si="27"/>
        <v>0</v>
      </c>
      <c r="AB239" s="51">
        <f t="shared" si="28"/>
        <v>0</v>
      </c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  <c r="AN239" s="123"/>
      <c r="AO239" s="50">
        <f t="shared" si="29"/>
        <v>0</v>
      </c>
      <c r="AP239" s="48"/>
      <c r="AQ239" s="51">
        <f t="shared" si="30"/>
        <v>0</v>
      </c>
      <c r="AR239" s="51">
        <f t="shared" si="31"/>
        <v>0</v>
      </c>
      <c r="AS239" s="48"/>
      <c r="AT239" s="48"/>
      <c r="AU239" s="48"/>
      <c r="AV239" s="48"/>
      <c r="AW239" s="48"/>
      <c r="AX239" s="48"/>
      <c r="AY239" s="48"/>
      <c r="AZ239" s="48"/>
      <c r="BA239" s="48"/>
      <c r="BB239" s="48"/>
      <c r="BC239" s="48"/>
      <c r="BD239" s="43"/>
      <c r="BE239" s="65" t="b">
        <f>IF(B239=0,TRUE,IFERROR(MATCH($B239&amp;", "&amp;$C239&amp;", "&amp;$D239,'1.9 APM lookups'!$K$2:$K$107,0)&gt;0,FALSE))</f>
        <v>1</v>
      </c>
      <c r="BF239" s="66" t="str">
        <f t="shared" si="32"/>
        <v xml:space="preserve">, , </v>
      </c>
    </row>
    <row r="240" spans="1:58">
      <c r="A240" s="69"/>
      <c r="B240" s="41"/>
      <c r="C240" s="41"/>
      <c r="D240" s="41"/>
      <c r="E240" s="42"/>
      <c r="F240" s="42"/>
      <c r="G240" s="41"/>
      <c r="H240" s="120"/>
      <c r="I240" s="41"/>
      <c r="J240" s="41"/>
      <c r="K240" s="93" t="str">
        <f>_xlfn.IFNA(INDEX('1.9 APM lookups'!$B$9:$B$13,MATCH($J240,'1.9 APM lookups'!$A$9:$A$13,0),1),"")</f>
        <v/>
      </c>
      <c r="L240" s="61"/>
      <c r="M240" s="64">
        <f t="shared" si="25"/>
        <v>0</v>
      </c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50">
        <f t="shared" si="26"/>
        <v>0</v>
      </c>
      <c r="Z240" s="48"/>
      <c r="AA240" s="51">
        <f t="shared" si="27"/>
        <v>0</v>
      </c>
      <c r="AB240" s="51">
        <f t="shared" si="28"/>
        <v>0</v>
      </c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123"/>
      <c r="AO240" s="50">
        <f t="shared" si="29"/>
        <v>0</v>
      </c>
      <c r="AP240" s="48"/>
      <c r="AQ240" s="51">
        <f t="shared" si="30"/>
        <v>0</v>
      </c>
      <c r="AR240" s="51">
        <f t="shared" si="31"/>
        <v>0</v>
      </c>
      <c r="AS240" s="48"/>
      <c r="AT240" s="48"/>
      <c r="AU240" s="48"/>
      <c r="AV240" s="48"/>
      <c r="AW240" s="48"/>
      <c r="AX240" s="48"/>
      <c r="AY240" s="48"/>
      <c r="AZ240" s="48"/>
      <c r="BA240" s="48"/>
      <c r="BB240" s="48"/>
      <c r="BC240" s="48"/>
      <c r="BD240" s="43"/>
      <c r="BE240" s="65" t="b">
        <f>IF(B240=0,TRUE,IFERROR(MATCH($B240&amp;", "&amp;$C240&amp;", "&amp;$D240,'1.9 APM lookups'!$K$2:$K$107,0)&gt;0,FALSE))</f>
        <v>1</v>
      </c>
      <c r="BF240" s="66" t="str">
        <f t="shared" si="32"/>
        <v xml:space="preserve">, , </v>
      </c>
    </row>
    <row r="241" spans="1:58">
      <c r="A241" s="69"/>
      <c r="B241" s="41"/>
      <c r="C241" s="41"/>
      <c r="D241" s="41"/>
      <c r="E241" s="42"/>
      <c r="F241" s="42"/>
      <c r="G241" s="41"/>
      <c r="H241" s="120"/>
      <c r="I241" s="41"/>
      <c r="J241" s="41"/>
      <c r="K241" s="93" t="str">
        <f>_xlfn.IFNA(INDEX('1.9 APM lookups'!$B$9:$B$13,MATCH($J241,'1.9 APM lookups'!$A$9:$A$13,0),1),"")</f>
        <v/>
      </c>
      <c r="L241" s="61"/>
      <c r="M241" s="64">
        <f t="shared" si="25"/>
        <v>0</v>
      </c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50">
        <f t="shared" si="26"/>
        <v>0</v>
      </c>
      <c r="Z241" s="48"/>
      <c r="AA241" s="51">
        <f t="shared" si="27"/>
        <v>0</v>
      </c>
      <c r="AB241" s="51">
        <f t="shared" si="28"/>
        <v>0</v>
      </c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123"/>
      <c r="AO241" s="50">
        <f t="shared" si="29"/>
        <v>0</v>
      </c>
      <c r="AP241" s="48"/>
      <c r="AQ241" s="51">
        <f t="shared" si="30"/>
        <v>0</v>
      </c>
      <c r="AR241" s="51">
        <f t="shared" si="31"/>
        <v>0</v>
      </c>
      <c r="AS241" s="48"/>
      <c r="AT241" s="48"/>
      <c r="AU241" s="48"/>
      <c r="AV241" s="48"/>
      <c r="AW241" s="48"/>
      <c r="AX241" s="48"/>
      <c r="AY241" s="48"/>
      <c r="AZ241" s="48"/>
      <c r="BA241" s="48"/>
      <c r="BB241" s="48"/>
      <c r="BC241" s="48"/>
      <c r="BD241" s="43"/>
      <c r="BE241" s="65" t="b">
        <f>IF(B241=0,TRUE,IFERROR(MATCH($B241&amp;", "&amp;$C241&amp;", "&amp;$D241,'1.9 APM lookups'!$K$2:$K$107,0)&gt;0,FALSE))</f>
        <v>1</v>
      </c>
      <c r="BF241" s="66" t="str">
        <f t="shared" si="32"/>
        <v xml:space="preserve">, , </v>
      </c>
    </row>
    <row r="242" spans="1:58">
      <c r="A242" s="69"/>
      <c r="B242" s="41"/>
      <c r="C242" s="41"/>
      <c r="D242" s="41"/>
      <c r="E242" s="42"/>
      <c r="F242" s="42"/>
      <c r="G242" s="41"/>
      <c r="H242" s="120"/>
      <c r="I242" s="41"/>
      <c r="J242" s="41"/>
      <c r="K242" s="93" t="str">
        <f>_xlfn.IFNA(INDEX('1.9 APM lookups'!$B$9:$B$13,MATCH($J242,'1.9 APM lookups'!$A$9:$A$13,0),1),"")</f>
        <v/>
      </c>
      <c r="L242" s="61"/>
      <c r="M242" s="64">
        <f t="shared" si="25"/>
        <v>0</v>
      </c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50">
        <f t="shared" si="26"/>
        <v>0</v>
      </c>
      <c r="Z242" s="48"/>
      <c r="AA242" s="51">
        <f t="shared" si="27"/>
        <v>0</v>
      </c>
      <c r="AB242" s="51">
        <f t="shared" si="28"/>
        <v>0</v>
      </c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  <c r="AN242" s="123"/>
      <c r="AO242" s="50">
        <f t="shared" si="29"/>
        <v>0</v>
      </c>
      <c r="AP242" s="48"/>
      <c r="AQ242" s="51">
        <f t="shared" si="30"/>
        <v>0</v>
      </c>
      <c r="AR242" s="51">
        <f t="shared" si="31"/>
        <v>0</v>
      </c>
      <c r="AS242" s="48"/>
      <c r="AT242" s="48"/>
      <c r="AU242" s="48"/>
      <c r="AV242" s="48"/>
      <c r="AW242" s="48"/>
      <c r="AX242" s="48"/>
      <c r="AY242" s="48"/>
      <c r="AZ242" s="48"/>
      <c r="BA242" s="48"/>
      <c r="BB242" s="48"/>
      <c r="BC242" s="48"/>
      <c r="BD242" s="43"/>
      <c r="BE242" s="65" t="b">
        <f>IF(B242=0,TRUE,IFERROR(MATCH($B242&amp;", "&amp;$C242&amp;", "&amp;$D242,'1.9 APM lookups'!$K$2:$K$107,0)&gt;0,FALSE))</f>
        <v>1</v>
      </c>
      <c r="BF242" s="66" t="str">
        <f t="shared" si="32"/>
        <v xml:space="preserve">, , </v>
      </c>
    </row>
    <row r="243" spans="1:58">
      <c r="A243" s="69"/>
      <c r="B243" s="41"/>
      <c r="C243" s="41"/>
      <c r="D243" s="41"/>
      <c r="E243" s="42"/>
      <c r="F243" s="42"/>
      <c r="G243" s="41"/>
      <c r="H243" s="120"/>
      <c r="I243" s="41"/>
      <c r="J243" s="41"/>
      <c r="K243" s="93" t="str">
        <f>_xlfn.IFNA(INDEX('1.9 APM lookups'!$B$9:$B$13,MATCH($J243,'1.9 APM lookups'!$A$9:$A$13,0),1),"")</f>
        <v/>
      </c>
      <c r="L243" s="61"/>
      <c r="M243" s="64">
        <f t="shared" si="25"/>
        <v>0</v>
      </c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50">
        <f t="shared" si="26"/>
        <v>0</v>
      </c>
      <c r="Z243" s="48"/>
      <c r="AA243" s="51">
        <f t="shared" si="27"/>
        <v>0</v>
      </c>
      <c r="AB243" s="51">
        <f t="shared" si="28"/>
        <v>0</v>
      </c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  <c r="AN243" s="123"/>
      <c r="AO243" s="50">
        <f t="shared" si="29"/>
        <v>0</v>
      </c>
      <c r="AP243" s="48"/>
      <c r="AQ243" s="51">
        <f t="shared" si="30"/>
        <v>0</v>
      </c>
      <c r="AR243" s="51">
        <f t="shared" si="31"/>
        <v>0</v>
      </c>
      <c r="AS243" s="48"/>
      <c r="AT243" s="48"/>
      <c r="AU243" s="48"/>
      <c r="AV243" s="48"/>
      <c r="AW243" s="48"/>
      <c r="AX243" s="48"/>
      <c r="AY243" s="48"/>
      <c r="AZ243" s="48"/>
      <c r="BA243" s="48"/>
      <c r="BB243" s="48"/>
      <c r="BC243" s="48"/>
      <c r="BD243" s="43"/>
      <c r="BE243" s="65" t="b">
        <f>IF(B243=0,TRUE,IFERROR(MATCH($B243&amp;", "&amp;$C243&amp;", "&amp;$D243,'1.9 APM lookups'!$K$2:$K$107,0)&gt;0,FALSE))</f>
        <v>1</v>
      </c>
      <c r="BF243" s="66" t="str">
        <f t="shared" si="32"/>
        <v xml:space="preserve">, , </v>
      </c>
    </row>
    <row r="244" spans="1:58">
      <c r="A244" s="69"/>
      <c r="B244" s="41"/>
      <c r="C244" s="41"/>
      <c r="D244" s="41"/>
      <c r="E244" s="42"/>
      <c r="F244" s="42"/>
      <c r="G244" s="41"/>
      <c r="H244" s="120"/>
      <c r="I244" s="41"/>
      <c r="J244" s="41"/>
      <c r="K244" s="93" t="str">
        <f>_xlfn.IFNA(INDEX('1.9 APM lookups'!$B$9:$B$13,MATCH($J244,'1.9 APM lookups'!$A$9:$A$13,0),1),"")</f>
        <v/>
      </c>
      <c r="L244" s="61"/>
      <c r="M244" s="64">
        <f t="shared" si="25"/>
        <v>0</v>
      </c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50">
        <f t="shared" si="26"/>
        <v>0</v>
      </c>
      <c r="Z244" s="48"/>
      <c r="AA244" s="51">
        <f t="shared" si="27"/>
        <v>0</v>
      </c>
      <c r="AB244" s="51">
        <f t="shared" si="28"/>
        <v>0</v>
      </c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  <c r="AN244" s="123"/>
      <c r="AO244" s="50">
        <f t="shared" si="29"/>
        <v>0</v>
      </c>
      <c r="AP244" s="48"/>
      <c r="AQ244" s="51">
        <f t="shared" si="30"/>
        <v>0</v>
      </c>
      <c r="AR244" s="51">
        <f t="shared" si="31"/>
        <v>0</v>
      </c>
      <c r="AS244" s="48"/>
      <c r="AT244" s="48"/>
      <c r="AU244" s="48"/>
      <c r="AV244" s="48"/>
      <c r="AW244" s="48"/>
      <c r="AX244" s="48"/>
      <c r="AY244" s="48"/>
      <c r="AZ244" s="48"/>
      <c r="BA244" s="48"/>
      <c r="BB244" s="48"/>
      <c r="BC244" s="48"/>
      <c r="BD244" s="43"/>
      <c r="BE244" s="65" t="b">
        <f>IF(B244=0,TRUE,IFERROR(MATCH($B244&amp;", "&amp;$C244&amp;", "&amp;$D244,'1.9 APM lookups'!$K$2:$K$107,0)&gt;0,FALSE))</f>
        <v>1</v>
      </c>
      <c r="BF244" s="66" t="str">
        <f t="shared" si="32"/>
        <v xml:space="preserve">, , </v>
      </c>
    </row>
    <row r="245" spans="1:58">
      <c r="A245" s="69"/>
      <c r="B245" s="41"/>
      <c r="C245" s="41"/>
      <c r="D245" s="41"/>
      <c r="E245" s="42"/>
      <c r="F245" s="42"/>
      <c r="G245" s="41"/>
      <c r="H245" s="120"/>
      <c r="I245" s="41"/>
      <c r="J245" s="41"/>
      <c r="K245" s="93" t="str">
        <f>_xlfn.IFNA(INDEX('1.9 APM lookups'!$B$9:$B$13,MATCH($J245,'1.9 APM lookups'!$A$9:$A$13,0),1),"")</f>
        <v/>
      </c>
      <c r="L245" s="61"/>
      <c r="M245" s="64">
        <f t="shared" si="25"/>
        <v>0</v>
      </c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50">
        <f t="shared" si="26"/>
        <v>0</v>
      </c>
      <c r="Z245" s="48"/>
      <c r="AA245" s="51">
        <f t="shared" si="27"/>
        <v>0</v>
      </c>
      <c r="AB245" s="51">
        <f t="shared" si="28"/>
        <v>0</v>
      </c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  <c r="AN245" s="123"/>
      <c r="AO245" s="50">
        <f t="shared" si="29"/>
        <v>0</v>
      </c>
      <c r="AP245" s="48"/>
      <c r="AQ245" s="51">
        <f t="shared" si="30"/>
        <v>0</v>
      </c>
      <c r="AR245" s="51">
        <f t="shared" si="31"/>
        <v>0</v>
      </c>
      <c r="AS245" s="48"/>
      <c r="AT245" s="48"/>
      <c r="AU245" s="48"/>
      <c r="AV245" s="48"/>
      <c r="AW245" s="48"/>
      <c r="AX245" s="48"/>
      <c r="AY245" s="48"/>
      <c r="AZ245" s="48"/>
      <c r="BA245" s="48"/>
      <c r="BB245" s="48"/>
      <c r="BC245" s="48"/>
      <c r="BD245" s="43"/>
      <c r="BE245" s="65" t="b">
        <f>IF(B245=0,TRUE,IFERROR(MATCH($B245&amp;", "&amp;$C245&amp;", "&amp;$D245,'1.9 APM lookups'!$K$2:$K$107,0)&gt;0,FALSE))</f>
        <v>1</v>
      </c>
      <c r="BF245" s="66" t="str">
        <f t="shared" si="32"/>
        <v xml:space="preserve">, , </v>
      </c>
    </row>
    <row r="246" spans="1:58">
      <c r="A246" s="69"/>
      <c r="B246" s="41"/>
      <c r="C246" s="41"/>
      <c r="D246" s="41"/>
      <c r="E246" s="42"/>
      <c r="F246" s="42"/>
      <c r="G246" s="41"/>
      <c r="H246" s="120"/>
      <c r="I246" s="41"/>
      <c r="J246" s="41"/>
      <c r="K246" s="93" t="str">
        <f>_xlfn.IFNA(INDEX('1.9 APM lookups'!$B$9:$B$13,MATCH($J246,'1.9 APM lookups'!$A$9:$A$13,0),1),"")</f>
        <v/>
      </c>
      <c r="L246" s="61"/>
      <c r="M246" s="64">
        <f t="shared" si="25"/>
        <v>0</v>
      </c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50">
        <f t="shared" si="26"/>
        <v>0</v>
      </c>
      <c r="Z246" s="48"/>
      <c r="AA246" s="51">
        <f t="shared" si="27"/>
        <v>0</v>
      </c>
      <c r="AB246" s="51">
        <f t="shared" si="28"/>
        <v>0</v>
      </c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123"/>
      <c r="AO246" s="50">
        <f t="shared" si="29"/>
        <v>0</v>
      </c>
      <c r="AP246" s="48"/>
      <c r="AQ246" s="51">
        <f t="shared" si="30"/>
        <v>0</v>
      </c>
      <c r="AR246" s="51">
        <f t="shared" si="31"/>
        <v>0</v>
      </c>
      <c r="AS246" s="48"/>
      <c r="AT246" s="48"/>
      <c r="AU246" s="48"/>
      <c r="AV246" s="48"/>
      <c r="AW246" s="48"/>
      <c r="AX246" s="48"/>
      <c r="AY246" s="48"/>
      <c r="AZ246" s="48"/>
      <c r="BA246" s="48"/>
      <c r="BB246" s="48"/>
      <c r="BC246" s="48"/>
      <c r="BD246" s="43"/>
      <c r="BE246" s="65" t="b">
        <f>IF(B246=0,TRUE,IFERROR(MATCH($B246&amp;", "&amp;$C246&amp;", "&amp;$D246,'1.9 APM lookups'!$K$2:$K$107,0)&gt;0,FALSE))</f>
        <v>1</v>
      </c>
      <c r="BF246" s="66" t="str">
        <f t="shared" si="32"/>
        <v xml:space="preserve">, , </v>
      </c>
    </row>
    <row r="247" spans="1:58">
      <c r="A247" s="69"/>
      <c r="B247" s="41"/>
      <c r="C247" s="41"/>
      <c r="D247" s="41"/>
      <c r="E247" s="42"/>
      <c r="F247" s="42"/>
      <c r="G247" s="41"/>
      <c r="H247" s="120"/>
      <c r="I247" s="41"/>
      <c r="J247" s="41"/>
      <c r="K247" s="93" t="str">
        <f>_xlfn.IFNA(INDEX('1.9 APM lookups'!$B$9:$B$13,MATCH($J247,'1.9 APM lookups'!$A$9:$A$13,0),1),"")</f>
        <v/>
      </c>
      <c r="L247" s="61"/>
      <c r="M247" s="64">
        <f t="shared" si="25"/>
        <v>0</v>
      </c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50">
        <f t="shared" si="26"/>
        <v>0</v>
      </c>
      <c r="Z247" s="48"/>
      <c r="AA247" s="51">
        <f t="shared" si="27"/>
        <v>0</v>
      </c>
      <c r="AB247" s="51">
        <f t="shared" si="28"/>
        <v>0</v>
      </c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123"/>
      <c r="AO247" s="50">
        <f t="shared" si="29"/>
        <v>0</v>
      </c>
      <c r="AP247" s="48"/>
      <c r="AQ247" s="51">
        <f t="shared" si="30"/>
        <v>0</v>
      </c>
      <c r="AR247" s="51">
        <f t="shared" si="31"/>
        <v>0</v>
      </c>
      <c r="AS247" s="48"/>
      <c r="AT247" s="48"/>
      <c r="AU247" s="48"/>
      <c r="AV247" s="48"/>
      <c r="AW247" s="48"/>
      <c r="AX247" s="48"/>
      <c r="AY247" s="48"/>
      <c r="AZ247" s="48"/>
      <c r="BA247" s="48"/>
      <c r="BB247" s="48"/>
      <c r="BC247" s="48"/>
      <c r="BD247" s="43"/>
      <c r="BE247" s="65" t="b">
        <f>IF(B247=0,TRUE,IFERROR(MATCH($B247&amp;", "&amp;$C247&amp;", "&amp;$D247,'1.9 APM lookups'!$K$2:$K$107,0)&gt;0,FALSE))</f>
        <v>1</v>
      </c>
      <c r="BF247" s="66" t="str">
        <f t="shared" si="32"/>
        <v xml:space="preserve">, , </v>
      </c>
    </row>
    <row r="248" spans="1:58">
      <c r="A248" s="69"/>
      <c r="B248" s="41"/>
      <c r="C248" s="41"/>
      <c r="D248" s="41"/>
      <c r="E248" s="42"/>
      <c r="F248" s="42"/>
      <c r="G248" s="41"/>
      <c r="H248" s="120"/>
      <c r="I248" s="41"/>
      <c r="J248" s="41"/>
      <c r="K248" s="93" t="str">
        <f>_xlfn.IFNA(INDEX('1.9 APM lookups'!$B$9:$B$13,MATCH($J248,'1.9 APM lookups'!$A$9:$A$13,0),1),"")</f>
        <v/>
      </c>
      <c r="L248" s="61"/>
      <c r="M248" s="64">
        <f t="shared" si="25"/>
        <v>0</v>
      </c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50">
        <f t="shared" si="26"/>
        <v>0</v>
      </c>
      <c r="Z248" s="48"/>
      <c r="AA248" s="51">
        <f t="shared" si="27"/>
        <v>0</v>
      </c>
      <c r="AB248" s="51">
        <f t="shared" si="28"/>
        <v>0</v>
      </c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123"/>
      <c r="AO248" s="50">
        <f t="shared" si="29"/>
        <v>0</v>
      </c>
      <c r="AP248" s="48"/>
      <c r="AQ248" s="51">
        <f t="shared" si="30"/>
        <v>0</v>
      </c>
      <c r="AR248" s="51">
        <f t="shared" si="31"/>
        <v>0</v>
      </c>
      <c r="AS248" s="48"/>
      <c r="AT248" s="48"/>
      <c r="AU248" s="48"/>
      <c r="AV248" s="48"/>
      <c r="AW248" s="48"/>
      <c r="AX248" s="48"/>
      <c r="AY248" s="48"/>
      <c r="AZ248" s="48"/>
      <c r="BA248" s="48"/>
      <c r="BB248" s="48"/>
      <c r="BC248" s="48"/>
      <c r="BD248" s="43"/>
      <c r="BE248" s="65" t="b">
        <f>IF(B248=0,TRUE,IFERROR(MATCH($B248&amp;", "&amp;$C248&amp;", "&amp;$D248,'1.9 APM lookups'!$K$2:$K$107,0)&gt;0,FALSE))</f>
        <v>1</v>
      </c>
      <c r="BF248" s="66" t="str">
        <f t="shared" si="32"/>
        <v xml:space="preserve">, , </v>
      </c>
    </row>
    <row r="249" spans="1:58">
      <c r="A249" s="69"/>
      <c r="B249" s="41"/>
      <c r="C249" s="41"/>
      <c r="D249" s="41"/>
      <c r="E249" s="42"/>
      <c r="F249" s="42"/>
      <c r="G249" s="41"/>
      <c r="H249" s="120"/>
      <c r="I249" s="41"/>
      <c r="J249" s="41"/>
      <c r="K249" s="93" t="str">
        <f>_xlfn.IFNA(INDEX('1.9 APM lookups'!$B$9:$B$13,MATCH($J249,'1.9 APM lookups'!$A$9:$A$13,0),1),"")</f>
        <v/>
      </c>
      <c r="L249" s="61"/>
      <c r="M249" s="64">
        <f t="shared" si="25"/>
        <v>0</v>
      </c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50">
        <f t="shared" si="26"/>
        <v>0</v>
      </c>
      <c r="Z249" s="48"/>
      <c r="AA249" s="51">
        <f t="shared" si="27"/>
        <v>0</v>
      </c>
      <c r="AB249" s="51">
        <f t="shared" si="28"/>
        <v>0</v>
      </c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123"/>
      <c r="AO249" s="50">
        <f t="shared" si="29"/>
        <v>0</v>
      </c>
      <c r="AP249" s="48"/>
      <c r="AQ249" s="51">
        <f t="shared" si="30"/>
        <v>0</v>
      </c>
      <c r="AR249" s="51">
        <f t="shared" si="31"/>
        <v>0</v>
      </c>
      <c r="AS249" s="48"/>
      <c r="AT249" s="48"/>
      <c r="AU249" s="48"/>
      <c r="AV249" s="48"/>
      <c r="AW249" s="48"/>
      <c r="AX249" s="48"/>
      <c r="AY249" s="48"/>
      <c r="AZ249" s="48"/>
      <c r="BA249" s="48"/>
      <c r="BB249" s="48"/>
      <c r="BC249" s="48"/>
      <c r="BD249" s="43"/>
      <c r="BE249" s="65" t="b">
        <f>IF(B249=0,TRUE,IFERROR(MATCH($B249&amp;", "&amp;$C249&amp;", "&amp;$D249,'1.9 APM lookups'!$K$2:$K$107,0)&gt;0,FALSE))</f>
        <v>1</v>
      </c>
      <c r="BF249" s="66" t="str">
        <f t="shared" si="32"/>
        <v xml:space="preserve">, , </v>
      </c>
    </row>
    <row r="250" spans="1:58">
      <c r="A250" s="69"/>
      <c r="B250" s="41"/>
      <c r="C250" s="41"/>
      <c r="D250" s="41"/>
      <c r="E250" s="42"/>
      <c r="F250" s="42"/>
      <c r="G250" s="41"/>
      <c r="H250" s="120"/>
      <c r="I250" s="41"/>
      <c r="J250" s="41"/>
      <c r="K250" s="93" t="str">
        <f>_xlfn.IFNA(INDEX('1.9 APM lookups'!$B$9:$B$13,MATCH($J250,'1.9 APM lookups'!$A$9:$A$13,0),1),"")</f>
        <v/>
      </c>
      <c r="L250" s="61"/>
      <c r="M250" s="64">
        <f t="shared" si="25"/>
        <v>0</v>
      </c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50">
        <f t="shared" si="26"/>
        <v>0</v>
      </c>
      <c r="Z250" s="48"/>
      <c r="AA250" s="51">
        <f t="shared" si="27"/>
        <v>0</v>
      </c>
      <c r="AB250" s="51">
        <f t="shared" si="28"/>
        <v>0</v>
      </c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123"/>
      <c r="AO250" s="50">
        <f t="shared" si="29"/>
        <v>0</v>
      </c>
      <c r="AP250" s="48"/>
      <c r="AQ250" s="51">
        <f t="shared" si="30"/>
        <v>0</v>
      </c>
      <c r="AR250" s="51">
        <f t="shared" si="31"/>
        <v>0</v>
      </c>
      <c r="AS250" s="48"/>
      <c r="AT250" s="48"/>
      <c r="AU250" s="48"/>
      <c r="AV250" s="48"/>
      <c r="AW250" s="48"/>
      <c r="AX250" s="48"/>
      <c r="AY250" s="48"/>
      <c r="AZ250" s="48"/>
      <c r="BA250" s="48"/>
      <c r="BB250" s="48"/>
      <c r="BC250" s="48"/>
      <c r="BD250" s="43"/>
      <c r="BE250" s="65" t="b">
        <f>IF(B250=0,TRUE,IFERROR(MATCH($B250&amp;", "&amp;$C250&amp;", "&amp;$D250,'1.9 APM lookups'!$K$2:$K$107,0)&gt;0,FALSE))</f>
        <v>1</v>
      </c>
      <c r="BF250" s="66" t="str">
        <f t="shared" si="32"/>
        <v xml:space="preserve">, , </v>
      </c>
    </row>
    <row r="251" spans="1:58">
      <c r="A251" s="69"/>
      <c r="B251" s="41"/>
      <c r="C251" s="41"/>
      <c r="D251" s="41"/>
      <c r="E251" s="42"/>
      <c r="F251" s="42"/>
      <c r="G251" s="41"/>
      <c r="H251" s="120"/>
      <c r="I251" s="41"/>
      <c r="J251" s="41"/>
      <c r="K251" s="93" t="str">
        <f>_xlfn.IFNA(INDEX('1.9 APM lookups'!$B$9:$B$13,MATCH($J251,'1.9 APM lookups'!$A$9:$A$13,0),1),"")</f>
        <v/>
      </c>
      <c r="L251" s="61"/>
      <c r="M251" s="64">
        <f t="shared" si="25"/>
        <v>0</v>
      </c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50">
        <f t="shared" si="26"/>
        <v>0</v>
      </c>
      <c r="Z251" s="48"/>
      <c r="AA251" s="51">
        <f t="shared" si="27"/>
        <v>0</v>
      </c>
      <c r="AB251" s="51">
        <f t="shared" si="28"/>
        <v>0</v>
      </c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123"/>
      <c r="AO251" s="50">
        <f t="shared" si="29"/>
        <v>0</v>
      </c>
      <c r="AP251" s="48"/>
      <c r="AQ251" s="51">
        <f t="shared" si="30"/>
        <v>0</v>
      </c>
      <c r="AR251" s="51">
        <f t="shared" si="31"/>
        <v>0</v>
      </c>
      <c r="AS251" s="48"/>
      <c r="AT251" s="48"/>
      <c r="AU251" s="48"/>
      <c r="AV251" s="48"/>
      <c r="AW251" s="48"/>
      <c r="AX251" s="48"/>
      <c r="AY251" s="48"/>
      <c r="AZ251" s="48"/>
      <c r="BA251" s="48"/>
      <c r="BB251" s="48"/>
      <c r="BC251" s="48"/>
      <c r="BD251" s="43"/>
      <c r="BE251" s="65" t="b">
        <f>IF(B251=0,TRUE,IFERROR(MATCH($B251&amp;", "&amp;$C251&amp;", "&amp;$D251,'1.9 APM lookups'!$K$2:$K$107,0)&gt;0,FALSE))</f>
        <v>1</v>
      </c>
      <c r="BF251" s="66" t="str">
        <f t="shared" si="32"/>
        <v xml:space="preserve">, , </v>
      </c>
    </row>
    <row r="252" spans="1:58">
      <c r="A252" s="69"/>
      <c r="B252" s="41"/>
      <c r="C252" s="41"/>
      <c r="D252" s="41"/>
      <c r="E252" s="42"/>
      <c r="F252" s="42"/>
      <c r="G252" s="41"/>
      <c r="H252" s="120"/>
      <c r="I252" s="41"/>
      <c r="J252" s="41"/>
      <c r="K252" s="93" t="str">
        <f>_xlfn.IFNA(INDEX('1.9 APM lookups'!$B$9:$B$13,MATCH($J252,'1.9 APM lookups'!$A$9:$A$13,0),1),"")</f>
        <v/>
      </c>
      <c r="L252" s="61"/>
      <c r="M252" s="64">
        <f t="shared" si="25"/>
        <v>0</v>
      </c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50">
        <f t="shared" si="26"/>
        <v>0</v>
      </c>
      <c r="Z252" s="48"/>
      <c r="AA252" s="51">
        <f t="shared" si="27"/>
        <v>0</v>
      </c>
      <c r="AB252" s="51">
        <f t="shared" si="28"/>
        <v>0</v>
      </c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123"/>
      <c r="AO252" s="50">
        <f t="shared" si="29"/>
        <v>0</v>
      </c>
      <c r="AP252" s="48"/>
      <c r="AQ252" s="51">
        <f t="shared" si="30"/>
        <v>0</v>
      </c>
      <c r="AR252" s="51">
        <f t="shared" si="31"/>
        <v>0</v>
      </c>
      <c r="AS252" s="48"/>
      <c r="AT252" s="48"/>
      <c r="AU252" s="48"/>
      <c r="AV252" s="48"/>
      <c r="AW252" s="48"/>
      <c r="AX252" s="48"/>
      <c r="AY252" s="48"/>
      <c r="AZ252" s="48"/>
      <c r="BA252" s="48"/>
      <c r="BB252" s="48"/>
      <c r="BC252" s="48"/>
      <c r="BD252" s="43"/>
      <c r="BE252" s="65" t="b">
        <f>IF(B252=0,TRUE,IFERROR(MATCH($B252&amp;", "&amp;$C252&amp;", "&amp;$D252,'1.9 APM lookups'!$K$2:$K$107,0)&gt;0,FALSE))</f>
        <v>1</v>
      </c>
      <c r="BF252" s="66" t="str">
        <f t="shared" si="32"/>
        <v xml:space="preserve">, , </v>
      </c>
    </row>
    <row r="253" spans="1:58">
      <c r="A253" s="69"/>
      <c r="B253" s="41"/>
      <c r="C253" s="41"/>
      <c r="D253" s="41"/>
      <c r="E253" s="42"/>
      <c r="F253" s="42"/>
      <c r="G253" s="41"/>
      <c r="H253" s="120"/>
      <c r="I253" s="41"/>
      <c r="J253" s="41"/>
      <c r="K253" s="93" t="str">
        <f>_xlfn.IFNA(INDEX('1.9 APM lookups'!$B$9:$B$13,MATCH($J253,'1.9 APM lookups'!$A$9:$A$13,0),1),"")</f>
        <v/>
      </c>
      <c r="L253" s="61"/>
      <c r="M253" s="64">
        <f t="shared" si="25"/>
        <v>0</v>
      </c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50">
        <f t="shared" si="26"/>
        <v>0</v>
      </c>
      <c r="Z253" s="48"/>
      <c r="AA253" s="51">
        <f t="shared" si="27"/>
        <v>0</v>
      </c>
      <c r="AB253" s="51">
        <f t="shared" si="28"/>
        <v>0</v>
      </c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123"/>
      <c r="AO253" s="50">
        <f t="shared" si="29"/>
        <v>0</v>
      </c>
      <c r="AP253" s="48"/>
      <c r="AQ253" s="51">
        <f t="shared" si="30"/>
        <v>0</v>
      </c>
      <c r="AR253" s="51">
        <f t="shared" si="31"/>
        <v>0</v>
      </c>
      <c r="AS253" s="48"/>
      <c r="AT253" s="48"/>
      <c r="AU253" s="48"/>
      <c r="AV253" s="48"/>
      <c r="AW253" s="48"/>
      <c r="AX253" s="48"/>
      <c r="AY253" s="48"/>
      <c r="AZ253" s="48"/>
      <c r="BA253" s="48"/>
      <c r="BB253" s="48"/>
      <c r="BC253" s="48"/>
      <c r="BD253" s="43"/>
      <c r="BE253" s="65" t="b">
        <f>IF(B253=0,TRUE,IFERROR(MATCH($B253&amp;", "&amp;$C253&amp;", "&amp;$D253,'1.9 APM lookups'!$K$2:$K$107,0)&gt;0,FALSE))</f>
        <v>1</v>
      </c>
      <c r="BF253" s="66" t="str">
        <f t="shared" si="32"/>
        <v xml:space="preserve">, , </v>
      </c>
    </row>
    <row r="254" spans="1:58">
      <c r="A254" s="69"/>
      <c r="B254" s="41"/>
      <c r="C254" s="41"/>
      <c r="D254" s="41"/>
      <c r="E254" s="42"/>
      <c r="F254" s="42"/>
      <c r="G254" s="41"/>
      <c r="H254" s="120"/>
      <c r="I254" s="41"/>
      <c r="J254" s="41"/>
      <c r="K254" s="93" t="str">
        <f>_xlfn.IFNA(INDEX('1.9 APM lookups'!$B$9:$B$13,MATCH($J254,'1.9 APM lookups'!$A$9:$A$13,0),1),"")</f>
        <v/>
      </c>
      <c r="L254" s="61"/>
      <c r="M254" s="64">
        <f t="shared" si="25"/>
        <v>0</v>
      </c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50">
        <f t="shared" si="26"/>
        <v>0</v>
      </c>
      <c r="Z254" s="48"/>
      <c r="AA254" s="51">
        <f t="shared" si="27"/>
        <v>0</v>
      </c>
      <c r="AB254" s="51">
        <f t="shared" si="28"/>
        <v>0</v>
      </c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123"/>
      <c r="AO254" s="50">
        <f t="shared" si="29"/>
        <v>0</v>
      </c>
      <c r="AP254" s="48"/>
      <c r="AQ254" s="51">
        <f t="shared" si="30"/>
        <v>0</v>
      </c>
      <c r="AR254" s="51">
        <f t="shared" si="31"/>
        <v>0</v>
      </c>
      <c r="AS254" s="48"/>
      <c r="AT254" s="48"/>
      <c r="AU254" s="48"/>
      <c r="AV254" s="48"/>
      <c r="AW254" s="48"/>
      <c r="AX254" s="48"/>
      <c r="AY254" s="48"/>
      <c r="AZ254" s="48"/>
      <c r="BA254" s="48"/>
      <c r="BB254" s="48"/>
      <c r="BC254" s="48"/>
      <c r="BD254" s="43"/>
      <c r="BE254" s="65" t="b">
        <f>IF(B254=0,TRUE,IFERROR(MATCH($B254&amp;", "&amp;$C254&amp;", "&amp;$D254,'1.9 APM lookups'!$K$2:$K$107,0)&gt;0,FALSE))</f>
        <v>1</v>
      </c>
      <c r="BF254" s="66" t="str">
        <f t="shared" si="32"/>
        <v xml:space="preserve">, , </v>
      </c>
    </row>
    <row r="255" spans="1:58">
      <c r="A255" s="69"/>
      <c r="B255" s="41"/>
      <c r="C255" s="41"/>
      <c r="D255" s="41"/>
      <c r="E255" s="42"/>
      <c r="F255" s="42"/>
      <c r="G255" s="41"/>
      <c r="H255" s="120"/>
      <c r="I255" s="41"/>
      <c r="J255" s="41"/>
      <c r="K255" s="93" t="str">
        <f>_xlfn.IFNA(INDEX('1.9 APM lookups'!$B$9:$B$13,MATCH($J255,'1.9 APM lookups'!$A$9:$A$13,0),1),"")</f>
        <v/>
      </c>
      <c r="L255" s="61"/>
      <c r="M255" s="64">
        <f t="shared" si="25"/>
        <v>0</v>
      </c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50">
        <f t="shared" si="26"/>
        <v>0</v>
      </c>
      <c r="Z255" s="48"/>
      <c r="AA255" s="51">
        <f t="shared" si="27"/>
        <v>0</v>
      </c>
      <c r="AB255" s="51">
        <f t="shared" si="28"/>
        <v>0</v>
      </c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123"/>
      <c r="AO255" s="50">
        <f t="shared" si="29"/>
        <v>0</v>
      </c>
      <c r="AP255" s="48"/>
      <c r="AQ255" s="51">
        <f t="shared" si="30"/>
        <v>0</v>
      </c>
      <c r="AR255" s="51">
        <f t="shared" si="31"/>
        <v>0</v>
      </c>
      <c r="AS255" s="48"/>
      <c r="AT255" s="48"/>
      <c r="AU255" s="48"/>
      <c r="AV255" s="48"/>
      <c r="AW255" s="48"/>
      <c r="AX255" s="48"/>
      <c r="AY255" s="48"/>
      <c r="AZ255" s="48"/>
      <c r="BA255" s="48"/>
      <c r="BB255" s="48"/>
      <c r="BC255" s="48"/>
      <c r="BD255" s="43"/>
      <c r="BE255" s="65" t="b">
        <f>IF(B255=0,TRUE,IFERROR(MATCH($B255&amp;", "&amp;$C255&amp;", "&amp;$D255,'1.9 APM lookups'!$K$2:$K$107,0)&gt;0,FALSE))</f>
        <v>1</v>
      </c>
      <c r="BF255" s="66" t="str">
        <f t="shared" si="32"/>
        <v xml:space="preserve">, , </v>
      </c>
    </row>
    <row r="256" spans="1:58">
      <c r="A256" s="69"/>
      <c r="B256" s="41"/>
      <c r="C256" s="41"/>
      <c r="D256" s="41"/>
      <c r="E256" s="42"/>
      <c r="F256" s="42"/>
      <c r="G256" s="41"/>
      <c r="H256" s="120"/>
      <c r="I256" s="41"/>
      <c r="J256" s="41"/>
      <c r="K256" s="93" t="str">
        <f>_xlfn.IFNA(INDEX('1.9 APM lookups'!$B$9:$B$13,MATCH($J256,'1.9 APM lookups'!$A$9:$A$13,0),1),"")</f>
        <v/>
      </c>
      <c r="L256" s="61"/>
      <c r="M256" s="64">
        <f t="shared" si="25"/>
        <v>0</v>
      </c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50">
        <f t="shared" si="26"/>
        <v>0</v>
      </c>
      <c r="Z256" s="48"/>
      <c r="AA256" s="51">
        <f t="shared" si="27"/>
        <v>0</v>
      </c>
      <c r="AB256" s="51">
        <f t="shared" si="28"/>
        <v>0</v>
      </c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123"/>
      <c r="AO256" s="50">
        <f t="shared" si="29"/>
        <v>0</v>
      </c>
      <c r="AP256" s="48"/>
      <c r="AQ256" s="51">
        <f t="shared" si="30"/>
        <v>0</v>
      </c>
      <c r="AR256" s="51">
        <f t="shared" si="31"/>
        <v>0</v>
      </c>
      <c r="AS256" s="48"/>
      <c r="AT256" s="48"/>
      <c r="AU256" s="48"/>
      <c r="AV256" s="48"/>
      <c r="AW256" s="48"/>
      <c r="AX256" s="48"/>
      <c r="AY256" s="48"/>
      <c r="AZ256" s="48"/>
      <c r="BA256" s="48"/>
      <c r="BB256" s="48"/>
      <c r="BC256" s="48"/>
      <c r="BD256" s="43"/>
      <c r="BE256" s="65" t="b">
        <f>IF(B256=0,TRUE,IFERROR(MATCH($B256&amp;", "&amp;$C256&amp;", "&amp;$D256,'1.9 APM lookups'!$K$2:$K$107,0)&gt;0,FALSE))</f>
        <v>1</v>
      </c>
      <c r="BF256" s="66" t="str">
        <f t="shared" si="32"/>
        <v xml:space="preserve">, , </v>
      </c>
    </row>
    <row r="257" spans="1:58">
      <c r="A257" s="69"/>
      <c r="B257" s="41"/>
      <c r="C257" s="41"/>
      <c r="D257" s="41"/>
      <c r="E257" s="42"/>
      <c r="F257" s="42"/>
      <c r="G257" s="41"/>
      <c r="H257" s="120"/>
      <c r="I257" s="41"/>
      <c r="J257" s="41"/>
      <c r="K257" s="93" t="str">
        <f>_xlfn.IFNA(INDEX('1.9 APM lookups'!$B$9:$B$13,MATCH($J257,'1.9 APM lookups'!$A$9:$A$13,0),1),"")</f>
        <v/>
      </c>
      <c r="L257" s="61"/>
      <c r="M257" s="64">
        <f t="shared" si="25"/>
        <v>0</v>
      </c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50">
        <f t="shared" si="26"/>
        <v>0</v>
      </c>
      <c r="Z257" s="48"/>
      <c r="AA257" s="51">
        <f t="shared" si="27"/>
        <v>0</v>
      </c>
      <c r="AB257" s="51">
        <f t="shared" si="28"/>
        <v>0</v>
      </c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123"/>
      <c r="AO257" s="50">
        <f t="shared" si="29"/>
        <v>0</v>
      </c>
      <c r="AP257" s="48"/>
      <c r="AQ257" s="51">
        <f t="shared" si="30"/>
        <v>0</v>
      </c>
      <c r="AR257" s="51">
        <f t="shared" si="31"/>
        <v>0</v>
      </c>
      <c r="AS257" s="48"/>
      <c r="AT257" s="48"/>
      <c r="AU257" s="48"/>
      <c r="AV257" s="48"/>
      <c r="AW257" s="48"/>
      <c r="AX257" s="48"/>
      <c r="AY257" s="48"/>
      <c r="AZ257" s="48"/>
      <c r="BA257" s="48"/>
      <c r="BB257" s="48"/>
      <c r="BC257" s="48"/>
      <c r="BD257" s="43"/>
      <c r="BE257" s="65" t="b">
        <f>IF(B257=0,TRUE,IFERROR(MATCH($B257&amp;", "&amp;$C257&amp;", "&amp;$D257,'1.9 APM lookups'!$K$2:$K$107,0)&gt;0,FALSE))</f>
        <v>1</v>
      </c>
      <c r="BF257" s="66" t="str">
        <f t="shared" si="32"/>
        <v xml:space="preserve">, , </v>
      </c>
    </row>
    <row r="258" spans="1:58">
      <c r="A258" s="69"/>
      <c r="B258" s="41"/>
      <c r="C258" s="41"/>
      <c r="D258" s="41"/>
      <c r="E258" s="42"/>
      <c r="F258" s="42"/>
      <c r="G258" s="41"/>
      <c r="H258" s="120"/>
      <c r="I258" s="41"/>
      <c r="J258" s="41"/>
      <c r="K258" s="93" t="str">
        <f>_xlfn.IFNA(INDEX('1.9 APM lookups'!$B$9:$B$13,MATCH($J258,'1.9 APM lookups'!$A$9:$A$13,0),1),"")</f>
        <v/>
      </c>
      <c r="L258" s="61"/>
      <c r="M258" s="64">
        <f t="shared" si="25"/>
        <v>0</v>
      </c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50">
        <f t="shared" si="26"/>
        <v>0</v>
      </c>
      <c r="Z258" s="48"/>
      <c r="AA258" s="51">
        <f t="shared" si="27"/>
        <v>0</v>
      </c>
      <c r="AB258" s="51">
        <f t="shared" si="28"/>
        <v>0</v>
      </c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123"/>
      <c r="AO258" s="50">
        <f t="shared" si="29"/>
        <v>0</v>
      </c>
      <c r="AP258" s="48"/>
      <c r="AQ258" s="51">
        <f t="shared" si="30"/>
        <v>0</v>
      </c>
      <c r="AR258" s="51">
        <f t="shared" si="31"/>
        <v>0</v>
      </c>
      <c r="AS258" s="48"/>
      <c r="AT258" s="48"/>
      <c r="AU258" s="48"/>
      <c r="AV258" s="48"/>
      <c r="AW258" s="48"/>
      <c r="AX258" s="48"/>
      <c r="AY258" s="48"/>
      <c r="AZ258" s="48"/>
      <c r="BA258" s="48"/>
      <c r="BB258" s="48"/>
      <c r="BC258" s="48"/>
      <c r="BD258" s="43"/>
      <c r="BE258" s="65" t="b">
        <f>IF(B258=0,TRUE,IFERROR(MATCH($B258&amp;", "&amp;$C258&amp;", "&amp;$D258,'1.9 APM lookups'!$K$2:$K$107,0)&gt;0,FALSE))</f>
        <v>1</v>
      </c>
      <c r="BF258" s="66" t="str">
        <f t="shared" si="32"/>
        <v xml:space="preserve">, , </v>
      </c>
    </row>
    <row r="259" spans="1:58">
      <c r="A259" s="69"/>
      <c r="B259" s="41"/>
      <c r="C259" s="41"/>
      <c r="D259" s="41"/>
      <c r="E259" s="42"/>
      <c r="F259" s="42"/>
      <c r="G259" s="41"/>
      <c r="H259" s="120"/>
      <c r="I259" s="41"/>
      <c r="J259" s="41"/>
      <c r="K259" s="93" t="str">
        <f>_xlfn.IFNA(INDEX('1.9 APM lookups'!$B$9:$B$13,MATCH($J259,'1.9 APM lookups'!$A$9:$A$13,0),1),"")</f>
        <v/>
      </c>
      <c r="L259" s="61"/>
      <c r="M259" s="64">
        <f t="shared" si="25"/>
        <v>0</v>
      </c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50">
        <f t="shared" si="26"/>
        <v>0</v>
      </c>
      <c r="Z259" s="48"/>
      <c r="AA259" s="51">
        <f t="shared" si="27"/>
        <v>0</v>
      </c>
      <c r="AB259" s="51">
        <f t="shared" si="28"/>
        <v>0</v>
      </c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123"/>
      <c r="AO259" s="50">
        <f t="shared" si="29"/>
        <v>0</v>
      </c>
      <c r="AP259" s="48"/>
      <c r="AQ259" s="51">
        <f t="shared" si="30"/>
        <v>0</v>
      </c>
      <c r="AR259" s="51">
        <f t="shared" si="31"/>
        <v>0</v>
      </c>
      <c r="AS259" s="48"/>
      <c r="AT259" s="48"/>
      <c r="AU259" s="48"/>
      <c r="AV259" s="48"/>
      <c r="AW259" s="48"/>
      <c r="AX259" s="48"/>
      <c r="AY259" s="48"/>
      <c r="AZ259" s="48"/>
      <c r="BA259" s="48"/>
      <c r="BB259" s="48"/>
      <c r="BC259" s="48"/>
      <c r="BD259" s="43"/>
      <c r="BE259" s="65" t="b">
        <f>IF(B259=0,TRUE,IFERROR(MATCH($B259&amp;", "&amp;$C259&amp;", "&amp;$D259,'1.9 APM lookups'!$K$2:$K$107,0)&gt;0,FALSE))</f>
        <v>1</v>
      </c>
      <c r="BF259" s="66" t="str">
        <f t="shared" si="32"/>
        <v xml:space="preserve">, , </v>
      </c>
    </row>
    <row r="260" spans="1:58">
      <c r="A260" s="69"/>
      <c r="B260" s="41"/>
      <c r="C260" s="41"/>
      <c r="D260" s="41"/>
      <c r="E260" s="42"/>
      <c r="F260" s="42"/>
      <c r="G260" s="41"/>
      <c r="H260" s="120"/>
      <c r="I260" s="41"/>
      <c r="J260" s="41"/>
      <c r="K260" s="93" t="str">
        <f>_xlfn.IFNA(INDEX('1.9 APM lookups'!$B$9:$B$13,MATCH($J260,'1.9 APM lookups'!$A$9:$A$13,0),1),"")</f>
        <v/>
      </c>
      <c r="L260" s="61"/>
      <c r="M260" s="64">
        <f t="shared" si="25"/>
        <v>0</v>
      </c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50">
        <f t="shared" si="26"/>
        <v>0</v>
      </c>
      <c r="Z260" s="48"/>
      <c r="AA260" s="51">
        <f t="shared" si="27"/>
        <v>0</v>
      </c>
      <c r="AB260" s="51">
        <f t="shared" si="28"/>
        <v>0</v>
      </c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123"/>
      <c r="AO260" s="50">
        <f t="shared" si="29"/>
        <v>0</v>
      </c>
      <c r="AP260" s="48"/>
      <c r="AQ260" s="51">
        <f t="shared" si="30"/>
        <v>0</v>
      </c>
      <c r="AR260" s="51">
        <f t="shared" si="31"/>
        <v>0</v>
      </c>
      <c r="AS260" s="48"/>
      <c r="AT260" s="48"/>
      <c r="AU260" s="48"/>
      <c r="AV260" s="48"/>
      <c r="AW260" s="48"/>
      <c r="AX260" s="48"/>
      <c r="AY260" s="48"/>
      <c r="AZ260" s="48"/>
      <c r="BA260" s="48"/>
      <c r="BB260" s="48"/>
      <c r="BC260" s="48"/>
      <c r="BD260" s="43"/>
      <c r="BE260" s="65" t="b">
        <f>IF(B260=0,TRUE,IFERROR(MATCH($B260&amp;", "&amp;$C260&amp;", "&amp;$D260,'1.9 APM lookups'!$K$2:$K$107,0)&gt;0,FALSE))</f>
        <v>1</v>
      </c>
      <c r="BF260" s="66" t="str">
        <f t="shared" si="32"/>
        <v xml:space="preserve">, , </v>
      </c>
    </row>
    <row r="261" spans="1:58">
      <c r="A261" s="69"/>
      <c r="B261" s="41"/>
      <c r="C261" s="41"/>
      <c r="D261" s="41"/>
      <c r="E261" s="42"/>
      <c r="F261" s="42"/>
      <c r="G261" s="41"/>
      <c r="H261" s="120"/>
      <c r="I261" s="41"/>
      <c r="J261" s="41"/>
      <c r="K261" s="93" t="str">
        <f>_xlfn.IFNA(INDEX('1.9 APM lookups'!$B$9:$B$13,MATCH($J261,'1.9 APM lookups'!$A$9:$A$13,0),1),"")</f>
        <v/>
      </c>
      <c r="L261" s="61"/>
      <c r="M261" s="64">
        <f t="shared" si="25"/>
        <v>0</v>
      </c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50">
        <f t="shared" si="26"/>
        <v>0</v>
      </c>
      <c r="Z261" s="48"/>
      <c r="AA261" s="51">
        <f t="shared" si="27"/>
        <v>0</v>
      </c>
      <c r="AB261" s="51">
        <f t="shared" si="28"/>
        <v>0</v>
      </c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123"/>
      <c r="AO261" s="50">
        <f t="shared" si="29"/>
        <v>0</v>
      </c>
      <c r="AP261" s="48"/>
      <c r="AQ261" s="51">
        <f t="shared" si="30"/>
        <v>0</v>
      </c>
      <c r="AR261" s="51">
        <f t="shared" si="31"/>
        <v>0</v>
      </c>
      <c r="AS261" s="48"/>
      <c r="AT261" s="48"/>
      <c r="AU261" s="48"/>
      <c r="AV261" s="48"/>
      <c r="AW261" s="48"/>
      <c r="AX261" s="48"/>
      <c r="AY261" s="48"/>
      <c r="AZ261" s="48"/>
      <c r="BA261" s="48"/>
      <c r="BB261" s="48"/>
      <c r="BC261" s="48"/>
      <c r="BD261" s="43"/>
      <c r="BE261" s="65" t="b">
        <f>IF(B261=0,TRUE,IFERROR(MATCH($B261&amp;", "&amp;$C261&amp;", "&amp;$D261,'1.9 APM lookups'!$K$2:$K$107,0)&gt;0,FALSE))</f>
        <v>1</v>
      </c>
      <c r="BF261" s="66" t="str">
        <f t="shared" si="32"/>
        <v xml:space="preserve">, , </v>
      </c>
    </row>
    <row r="262" spans="1:58">
      <c r="A262" s="69"/>
      <c r="B262" s="41"/>
      <c r="C262" s="41"/>
      <c r="D262" s="41"/>
      <c r="E262" s="42"/>
      <c r="F262" s="42"/>
      <c r="G262" s="41"/>
      <c r="H262" s="120"/>
      <c r="I262" s="41"/>
      <c r="J262" s="41"/>
      <c r="K262" s="93" t="str">
        <f>_xlfn.IFNA(INDEX('1.9 APM lookups'!$B$9:$B$13,MATCH($J262,'1.9 APM lookups'!$A$9:$A$13,0),1),"")</f>
        <v/>
      </c>
      <c r="L262" s="61"/>
      <c r="M262" s="64">
        <f t="shared" si="25"/>
        <v>0</v>
      </c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50">
        <f t="shared" si="26"/>
        <v>0</v>
      </c>
      <c r="Z262" s="48"/>
      <c r="AA262" s="51">
        <f t="shared" si="27"/>
        <v>0</v>
      </c>
      <c r="AB262" s="51">
        <f t="shared" si="28"/>
        <v>0</v>
      </c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123"/>
      <c r="AO262" s="50">
        <f t="shared" si="29"/>
        <v>0</v>
      </c>
      <c r="AP262" s="48"/>
      <c r="AQ262" s="51">
        <f t="shared" si="30"/>
        <v>0</v>
      </c>
      <c r="AR262" s="51">
        <f t="shared" si="31"/>
        <v>0</v>
      </c>
      <c r="AS262" s="48"/>
      <c r="AT262" s="48"/>
      <c r="AU262" s="48"/>
      <c r="AV262" s="48"/>
      <c r="AW262" s="48"/>
      <c r="AX262" s="48"/>
      <c r="AY262" s="48"/>
      <c r="AZ262" s="48"/>
      <c r="BA262" s="48"/>
      <c r="BB262" s="48"/>
      <c r="BC262" s="48"/>
      <c r="BD262" s="43"/>
      <c r="BE262" s="65" t="b">
        <f>IF(B262=0,TRUE,IFERROR(MATCH($B262&amp;", "&amp;$C262&amp;", "&amp;$D262,'1.9 APM lookups'!$K$2:$K$107,0)&gt;0,FALSE))</f>
        <v>1</v>
      </c>
      <c r="BF262" s="66" t="str">
        <f t="shared" si="32"/>
        <v xml:space="preserve">, , </v>
      </c>
    </row>
    <row r="263" spans="1:58">
      <c r="A263" s="69"/>
      <c r="B263" s="41"/>
      <c r="C263" s="41"/>
      <c r="D263" s="41"/>
      <c r="E263" s="42"/>
      <c r="F263" s="42"/>
      <c r="G263" s="41"/>
      <c r="H263" s="120"/>
      <c r="I263" s="41"/>
      <c r="J263" s="41"/>
      <c r="K263" s="93" t="str">
        <f>_xlfn.IFNA(INDEX('1.9 APM lookups'!$B$9:$B$13,MATCH($J263,'1.9 APM lookups'!$A$9:$A$13,0),1),"")</f>
        <v/>
      </c>
      <c r="L263" s="61"/>
      <c r="M263" s="64">
        <f t="shared" si="25"/>
        <v>0</v>
      </c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50">
        <f t="shared" si="26"/>
        <v>0</v>
      </c>
      <c r="Z263" s="48"/>
      <c r="AA263" s="51">
        <f t="shared" si="27"/>
        <v>0</v>
      </c>
      <c r="AB263" s="51">
        <f t="shared" si="28"/>
        <v>0</v>
      </c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123"/>
      <c r="AO263" s="50">
        <f t="shared" si="29"/>
        <v>0</v>
      </c>
      <c r="AP263" s="48"/>
      <c r="AQ263" s="51">
        <f t="shared" si="30"/>
        <v>0</v>
      </c>
      <c r="AR263" s="51">
        <f t="shared" si="31"/>
        <v>0</v>
      </c>
      <c r="AS263" s="48"/>
      <c r="AT263" s="48"/>
      <c r="AU263" s="48"/>
      <c r="AV263" s="48"/>
      <c r="AW263" s="48"/>
      <c r="AX263" s="48"/>
      <c r="AY263" s="48"/>
      <c r="AZ263" s="48"/>
      <c r="BA263" s="48"/>
      <c r="BB263" s="48"/>
      <c r="BC263" s="48"/>
      <c r="BD263" s="43"/>
      <c r="BE263" s="65" t="b">
        <f>IF(B263=0,TRUE,IFERROR(MATCH($B263&amp;", "&amp;$C263&amp;", "&amp;$D263,'1.9 APM lookups'!$K$2:$K$107,0)&gt;0,FALSE))</f>
        <v>1</v>
      </c>
      <c r="BF263" s="66" t="str">
        <f t="shared" si="32"/>
        <v xml:space="preserve">, , </v>
      </c>
    </row>
    <row r="264" spans="1:58">
      <c r="A264" s="69"/>
      <c r="B264" s="41"/>
      <c r="C264" s="41"/>
      <c r="D264" s="41"/>
      <c r="E264" s="42"/>
      <c r="F264" s="42"/>
      <c r="G264" s="41"/>
      <c r="H264" s="120"/>
      <c r="I264" s="41"/>
      <c r="J264" s="41"/>
      <c r="K264" s="93" t="str">
        <f>_xlfn.IFNA(INDEX('1.9 APM lookups'!$B$9:$B$13,MATCH($J264,'1.9 APM lookups'!$A$9:$A$13,0),1),"")</f>
        <v/>
      </c>
      <c r="L264" s="61"/>
      <c r="M264" s="64">
        <f t="shared" si="25"/>
        <v>0</v>
      </c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50">
        <f t="shared" si="26"/>
        <v>0</v>
      </c>
      <c r="Z264" s="48"/>
      <c r="AA264" s="51">
        <f t="shared" si="27"/>
        <v>0</v>
      </c>
      <c r="AB264" s="51">
        <f t="shared" si="28"/>
        <v>0</v>
      </c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123"/>
      <c r="AO264" s="50">
        <f t="shared" si="29"/>
        <v>0</v>
      </c>
      <c r="AP264" s="48"/>
      <c r="AQ264" s="51">
        <f t="shared" si="30"/>
        <v>0</v>
      </c>
      <c r="AR264" s="51">
        <f t="shared" si="31"/>
        <v>0</v>
      </c>
      <c r="AS264" s="48"/>
      <c r="AT264" s="48"/>
      <c r="AU264" s="48"/>
      <c r="AV264" s="48"/>
      <c r="AW264" s="48"/>
      <c r="AX264" s="48"/>
      <c r="AY264" s="48"/>
      <c r="AZ264" s="48"/>
      <c r="BA264" s="48"/>
      <c r="BB264" s="48"/>
      <c r="BC264" s="48"/>
      <c r="BD264" s="43"/>
      <c r="BE264" s="65" t="b">
        <f>IF(B264=0,TRUE,IFERROR(MATCH($B264&amp;", "&amp;$C264&amp;", "&amp;$D264,'1.9 APM lookups'!$K$2:$K$107,0)&gt;0,FALSE))</f>
        <v>1</v>
      </c>
      <c r="BF264" s="66" t="str">
        <f t="shared" si="32"/>
        <v xml:space="preserve">, , </v>
      </c>
    </row>
    <row r="265" spans="1:58">
      <c r="A265" s="69"/>
      <c r="B265" s="41"/>
      <c r="C265" s="41"/>
      <c r="D265" s="41"/>
      <c r="E265" s="42"/>
      <c r="F265" s="42"/>
      <c r="G265" s="41"/>
      <c r="H265" s="120"/>
      <c r="I265" s="41"/>
      <c r="J265" s="41"/>
      <c r="K265" s="93" t="str">
        <f>_xlfn.IFNA(INDEX('1.9 APM lookups'!$B$9:$B$13,MATCH($J265,'1.9 APM lookups'!$A$9:$A$13,0),1),"")</f>
        <v/>
      </c>
      <c r="L265" s="61"/>
      <c r="M265" s="64">
        <f t="shared" si="25"/>
        <v>0</v>
      </c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50">
        <f t="shared" si="26"/>
        <v>0</v>
      </c>
      <c r="Z265" s="48"/>
      <c r="AA265" s="51">
        <f t="shared" si="27"/>
        <v>0</v>
      </c>
      <c r="AB265" s="51">
        <f t="shared" si="28"/>
        <v>0</v>
      </c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123"/>
      <c r="AO265" s="50">
        <f t="shared" si="29"/>
        <v>0</v>
      </c>
      <c r="AP265" s="48"/>
      <c r="AQ265" s="51">
        <f t="shared" si="30"/>
        <v>0</v>
      </c>
      <c r="AR265" s="51">
        <f t="shared" si="31"/>
        <v>0</v>
      </c>
      <c r="AS265" s="48"/>
      <c r="AT265" s="48"/>
      <c r="AU265" s="48"/>
      <c r="AV265" s="48"/>
      <c r="AW265" s="48"/>
      <c r="AX265" s="48"/>
      <c r="AY265" s="48"/>
      <c r="AZ265" s="48"/>
      <c r="BA265" s="48"/>
      <c r="BB265" s="48"/>
      <c r="BC265" s="48"/>
      <c r="BD265" s="43"/>
      <c r="BE265" s="65" t="b">
        <f>IF(B265=0,TRUE,IFERROR(MATCH($B265&amp;", "&amp;$C265&amp;", "&amp;$D265,'1.9 APM lookups'!$K$2:$K$107,0)&gt;0,FALSE))</f>
        <v>1</v>
      </c>
      <c r="BF265" s="66" t="str">
        <f t="shared" si="32"/>
        <v xml:space="preserve">, , </v>
      </c>
    </row>
    <row r="266" spans="1:58">
      <c r="A266" s="69"/>
      <c r="B266" s="41"/>
      <c r="C266" s="41"/>
      <c r="D266" s="41"/>
      <c r="E266" s="42"/>
      <c r="F266" s="42"/>
      <c r="G266" s="41"/>
      <c r="H266" s="120"/>
      <c r="I266" s="41"/>
      <c r="J266" s="41"/>
      <c r="K266" s="93" t="str">
        <f>_xlfn.IFNA(INDEX('1.9 APM lookups'!$B$9:$B$13,MATCH($J266,'1.9 APM lookups'!$A$9:$A$13,0),1),"")</f>
        <v/>
      </c>
      <c r="L266" s="61"/>
      <c r="M266" s="64">
        <f t="shared" ref="M266:M329" si="33">SUM($N266:$X266)</f>
        <v>0</v>
      </c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50">
        <f t="shared" ref="Y266:Y329" si="34">SUM($Z266:$AB266)</f>
        <v>0</v>
      </c>
      <c r="Z266" s="48"/>
      <c r="AA266" s="51">
        <f t="shared" ref="AA266:AA329" si="35">SUM($AC266:$AG266)+SUM($AS266:$AW266)</f>
        <v>0</v>
      </c>
      <c r="AB266" s="51">
        <f t="shared" ref="AB266:AB329" si="36">SUM($AH266:$AM266)+SUM($AX266:$BC266)</f>
        <v>0</v>
      </c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123"/>
      <c r="AO266" s="50">
        <f t="shared" ref="AO266:AO329" si="37">SUM($AP266:$AR266)</f>
        <v>0</v>
      </c>
      <c r="AP266" s="48"/>
      <c r="AQ266" s="51">
        <f t="shared" ref="AQ266:AQ329" si="38">SUM($AS266:$AW266)</f>
        <v>0</v>
      </c>
      <c r="AR266" s="51">
        <f t="shared" ref="AR266:AR329" si="39">SUM($AX266:$BB266)</f>
        <v>0</v>
      </c>
      <c r="AS266" s="48"/>
      <c r="AT266" s="48"/>
      <c r="AU266" s="48"/>
      <c r="AV266" s="48"/>
      <c r="AW266" s="48"/>
      <c r="AX266" s="48"/>
      <c r="AY266" s="48"/>
      <c r="AZ266" s="48"/>
      <c r="BA266" s="48"/>
      <c r="BB266" s="48"/>
      <c r="BC266" s="48"/>
      <c r="BD266" s="43"/>
      <c r="BE266" s="65" t="b">
        <f>IF(B266=0,TRUE,IFERROR(MATCH($B266&amp;", "&amp;$C266&amp;", "&amp;$D266,'1.9 APM lookups'!$K$2:$K$107,0)&gt;0,FALSE))</f>
        <v>1</v>
      </c>
      <c r="BF266" s="66" t="str">
        <f t="shared" ref="BF266:BF329" si="40">B266&amp;", "&amp;C266&amp;", "&amp;D266</f>
        <v xml:space="preserve">, , </v>
      </c>
    </row>
    <row r="267" spans="1:58">
      <c r="A267" s="69"/>
      <c r="B267" s="41"/>
      <c r="C267" s="41"/>
      <c r="D267" s="41"/>
      <c r="E267" s="42"/>
      <c r="F267" s="42"/>
      <c r="G267" s="41"/>
      <c r="H267" s="120"/>
      <c r="I267" s="41"/>
      <c r="J267" s="41"/>
      <c r="K267" s="93" t="str">
        <f>_xlfn.IFNA(INDEX('1.9 APM lookups'!$B$9:$B$13,MATCH($J267,'1.9 APM lookups'!$A$9:$A$13,0),1),"")</f>
        <v/>
      </c>
      <c r="L267" s="61"/>
      <c r="M267" s="64">
        <f t="shared" si="33"/>
        <v>0</v>
      </c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50">
        <f t="shared" si="34"/>
        <v>0</v>
      </c>
      <c r="Z267" s="48"/>
      <c r="AA267" s="51">
        <f t="shared" si="35"/>
        <v>0</v>
      </c>
      <c r="AB267" s="51">
        <f t="shared" si="36"/>
        <v>0</v>
      </c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123"/>
      <c r="AO267" s="50">
        <f t="shared" si="37"/>
        <v>0</v>
      </c>
      <c r="AP267" s="48"/>
      <c r="AQ267" s="51">
        <f t="shared" si="38"/>
        <v>0</v>
      </c>
      <c r="AR267" s="51">
        <f t="shared" si="39"/>
        <v>0</v>
      </c>
      <c r="AS267" s="48"/>
      <c r="AT267" s="48"/>
      <c r="AU267" s="48"/>
      <c r="AV267" s="48"/>
      <c r="AW267" s="48"/>
      <c r="AX267" s="48"/>
      <c r="AY267" s="48"/>
      <c r="AZ267" s="48"/>
      <c r="BA267" s="48"/>
      <c r="BB267" s="48"/>
      <c r="BC267" s="48"/>
      <c r="BD267" s="43"/>
      <c r="BE267" s="65" t="b">
        <f>IF(B267=0,TRUE,IFERROR(MATCH($B267&amp;", "&amp;$C267&amp;", "&amp;$D267,'1.9 APM lookups'!$K$2:$K$107,0)&gt;0,FALSE))</f>
        <v>1</v>
      </c>
      <c r="BF267" s="66" t="str">
        <f t="shared" si="40"/>
        <v xml:space="preserve">, , </v>
      </c>
    </row>
    <row r="268" spans="1:58">
      <c r="A268" s="69"/>
      <c r="B268" s="41"/>
      <c r="C268" s="41"/>
      <c r="D268" s="41"/>
      <c r="E268" s="42"/>
      <c r="F268" s="42"/>
      <c r="G268" s="41"/>
      <c r="H268" s="120"/>
      <c r="I268" s="41"/>
      <c r="J268" s="41"/>
      <c r="K268" s="93" t="str">
        <f>_xlfn.IFNA(INDEX('1.9 APM lookups'!$B$9:$B$13,MATCH($J268,'1.9 APM lookups'!$A$9:$A$13,0),1),"")</f>
        <v/>
      </c>
      <c r="L268" s="61"/>
      <c r="M268" s="64">
        <f t="shared" si="33"/>
        <v>0</v>
      </c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50">
        <f t="shared" si="34"/>
        <v>0</v>
      </c>
      <c r="Z268" s="48"/>
      <c r="AA268" s="51">
        <f t="shared" si="35"/>
        <v>0</v>
      </c>
      <c r="AB268" s="51">
        <f t="shared" si="36"/>
        <v>0</v>
      </c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123"/>
      <c r="AO268" s="50">
        <f t="shared" si="37"/>
        <v>0</v>
      </c>
      <c r="AP268" s="48"/>
      <c r="AQ268" s="51">
        <f t="shared" si="38"/>
        <v>0</v>
      </c>
      <c r="AR268" s="51">
        <f t="shared" si="39"/>
        <v>0</v>
      </c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3"/>
      <c r="BE268" s="65" t="b">
        <f>IF(B268=0,TRUE,IFERROR(MATCH($B268&amp;", "&amp;$C268&amp;", "&amp;$D268,'1.9 APM lookups'!$K$2:$K$107,0)&gt;0,FALSE))</f>
        <v>1</v>
      </c>
      <c r="BF268" s="66" t="str">
        <f t="shared" si="40"/>
        <v xml:space="preserve">, , </v>
      </c>
    </row>
    <row r="269" spans="1:58">
      <c r="A269" s="69"/>
      <c r="B269" s="41"/>
      <c r="C269" s="41"/>
      <c r="D269" s="41"/>
      <c r="E269" s="42"/>
      <c r="F269" s="42"/>
      <c r="G269" s="41"/>
      <c r="H269" s="120"/>
      <c r="I269" s="41"/>
      <c r="J269" s="41"/>
      <c r="K269" s="93" t="str">
        <f>_xlfn.IFNA(INDEX('1.9 APM lookups'!$B$9:$B$13,MATCH($J269,'1.9 APM lookups'!$A$9:$A$13,0),1),"")</f>
        <v/>
      </c>
      <c r="L269" s="61"/>
      <c r="M269" s="64">
        <f t="shared" si="33"/>
        <v>0</v>
      </c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50">
        <f t="shared" si="34"/>
        <v>0</v>
      </c>
      <c r="Z269" s="48"/>
      <c r="AA269" s="51">
        <f t="shared" si="35"/>
        <v>0</v>
      </c>
      <c r="AB269" s="51">
        <f t="shared" si="36"/>
        <v>0</v>
      </c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123"/>
      <c r="AO269" s="50">
        <f t="shared" si="37"/>
        <v>0</v>
      </c>
      <c r="AP269" s="48"/>
      <c r="AQ269" s="51">
        <f t="shared" si="38"/>
        <v>0</v>
      </c>
      <c r="AR269" s="51">
        <f t="shared" si="39"/>
        <v>0</v>
      </c>
      <c r="AS269" s="48"/>
      <c r="AT269" s="48"/>
      <c r="AU269" s="48"/>
      <c r="AV269" s="48"/>
      <c r="AW269" s="48"/>
      <c r="AX269" s="48"/>
      <c r="AY269" s="48"/>
      <c r="AZ269" s="48"/>
      <c r="BA269" s="48"/>
      <c r="BB269" s="48"/>
      <c r="BC269" s="48"/>
      <c r="BD269" s="43"/>
      <c r="BE269" s="65" t="b">
        <f>IF(B269=0,TRUE,IFERROR(MATCH($B269&amp;", "&amp;$C269&amp;", "&amp;$D269,'1.9 APM lookups'!$K$2:$K$107,0)&gt;0,FALSE))</f>
        <v>1</v>
      </c>
      <c r="BF269" s="66" t="str">
        <f t="shared" si="40"/>
        <v xml:space="preserve">, , </v>
      </c>
    </row>
    <row r="270" spans="1:58">
      <c r="A270" s="69"/>
      <c r="B270" s="41"/>
      <c r="C270" s="41"/>
      <c r="D270" s="41"/>
      <c r="E270" s="42"/>
      <c r="F270" s="42"/>
      <c r="G270" s="41"/>
      <c r="H270" s="120"/>
      <c r="I270" s="41"/>
      <c r="J270" s="41"/>
      <c r="K270" s="93" t="str">
        <f>_xlfn.IFNA(INDEX('1.9 APM lookups'!$B$9:$B$13,MATCH($J270,'1.9 APM lookups'!$A$9:$A$13,0),1),"")</f>
        <v/>
      </c>
      <c r="L270" s="61"/>
      <c r="M270" s="64">
        <f t="shared" si="33"/>
        <v>0</v>
      </c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50">
        <f t="shared" si="34"/>
        <v>0</v>
      </c>
      <c r="Z270" s="48"/>
      <c r="AA270" s="51">
        <f t="shared" si="35"/>
        <v>0</v>
      </c>
      <c r="AB270" s="51">
        <f t="shared" si="36"/>
        <v>0</v>
      </c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123"/>
      <c r="AO270" s="50">
        <f t="shared" si="37"/>
        <v>0</v>
      </c>
      <c r="AP270" s="48"/>
      <c r="AQ270" s="51">
        <f t="shared" si="38"/>
        <v>0</v>
      </c>
      <c r="AR270" s="51">
        <f t="shared" si="39"/>
        <v>0</v>
      </c>
      <c r="AS270" s="48"/>
      <c r="AT270" s="48"/>
      <c r="AU270" s="48"/>
      <c r="AV270" s="48"/>
      <c r="AW270" s="48"/>
      <c r="AX270" s="48"/>
      <c r="AY270" s="48"/>
      <c r="AZ270" s="48"/>
      <c r="BA270" s="48"/>
      <c r="BB270" s="48"/>
      <c r="BC270" s="48"/>
      <c r="BD270" s="43"/>
      <c r="BE270" s="65" t="b">
        <f>IF(B270=0,TRUE,IFERROR(MATCH($B270&amp;", "&amp;$C270&amp;", "&amp;$D270,'1.9 APM lookups'!$K$2:$K$107,0)&gt;0,FALSE))</f>
        <v>1</v>
      </c>
      <c r="BF270" s="66" t="str">
        <f t="shared" si="40"/>
        <v xml:space="preserve">, , </v>
      </c>
    </row>
    <row r="271" spans="1:58">
      <c r="A271" s="69"/>
      <c r="B271" s="41"/>
      <c r="C271" s="41"/>
      <c r="D271" s="41"/>
      <c r="E271" s="42"/>
      <c r="F271" s="42"/>
      <c r="G271" s="41"/>
      <c r="H271" s="120"/>
      <c r="I271" s="41"/>
      <c r="J271" s="41"/>
      <c r="K271" s="93" t="str">
        <f>_xlfn.IFNA(INDEX('1.9 APM lookups'!$B$9:$B$13,MATCH($J271,'1.9 APM lookups'!$A$9:$A$13,0),1),"")</f>
        <v/>
      </c>
      <c r="L271" s="61"/>
      <c r="M271" s="64">
        <f t="shared" si="33"/>
        <v>0</v>
      </c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50">
        <f t="shared" si="34"/>
        <v>0</v>
      </c>
      <c r="Z271" s="48"/>
      <c r="AA271" s="51">
        <f t="shared" si="35"/>
        <v>0</v>
      </c>
      <c r="AB271" s="51">
        <f t="shared" si="36"/>
        <v>0</v>
      </c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123"/>
      <c r="AO271" s="50">
        <f t="shared" si="37"/>
        <v>0</v>
      </c>
      <c r="AP271" s="48"/>
      <c r="AQ271" s="51">
        <f t="shared" si="38"/>
        <v>0</v>
      </c>
      <c r="AR271" s="51">
        <f t="shared" si="39"/>
        <v>0</v>
      </c>
      <c r="AS271" s="48"/>
      <c r="AT271" s="48"/>
      <c r="AU271" s="48"/>
      <c r="AV271" s="48"/>
      <c r="AW271" s="48"/>
      <c r="AX271" s="48"/>
      <c r="AY271" s="48"/>
      <c r="AZ271" s="48"/>
      <c r="BA271" s="48"/>
      <c r="BB271" s="48"/>
      <c r="BC271" s="48"/>
      <c r="BD271" s="43"/>
      <c r="BE271" s="65" t="b">
        <f>IF(B271=0,TRUE,IFERROR(MATCH($B271&amp;", "&amp;$C271&amp;", "&amp;$D271,'1.9 APM lookups'!$K$2:$K$107,0)&gt;0,FALSE))</f>
        <v>1</v>
      </c>
      <c r="BF271" s="66" t="str">
        <f t="shared" si="40"/>
        <v xml:space="preserve">, , </v>
      </c>
    </row>
    <row r="272" spans="1:58">
      <c r="A272" s="69"/>
      <c r="B272" s="41"/>
      <c r="C272" s="41"/>
      <c r="D272" s="41"/>
      <c r="E272" s="42"/>
      <c r="F272" s="42"/>
      <c r="G272" s="41"/>
      <c r="H272" s="120"/>
      <c r="I272" s="41"/>
      <c r="J272" s="41"/>
      <c r="K272" s="93" t="str">
        <f>_xlfn.IFNA(INDEX('1.9 APM lookups'!$B$9:$B$13,MATCH($J272,'1.9 APM lookups'!$A$9:$A$13,0),1),"")</f>
        <v/>
      </c>
      <c r="L272" s="61"/>
      <c r="M272" s="64">
        <f t="shared" si="33"/>
        <v>0</v>
      </c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50">
        <f t="shared" si="34"/>
        <v>0</v>
      </c>
      <c r="Z272" s="48"/>
      <c r="AA272" s="51">
        <f t="shared" si="35"/>
        <v>0</v>
      </c>
      <c r="AB272" s="51">
        <f t="shared" si="36"/>
        <v>0</v>
      </c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123"/>
      <c r="AO272" s="50">
        <f t="shared" si="37"/>
        <v>0</v>
      </c>
      <c r="AP272" s="48"/>
      <c r="AQ272" s="51">
        <f t="shared" si="38"/>
        <v>0</v>
      </c>
      <c r="AR272" s="51">
        <f t="shared" si="39"/>
        <v>0</v>
      </c>
      <c r="AS272" s="48"/>
      <c r="AT272" s="48"/>
      <c r="AU272" s="48"/>
      <c r="AV272" s="48"/>
      <c r="AW272" s="48"/>
      <c r="AX272" s="48"/>
      <c r="AY272" s="48"/>
      <c r="AZ272" s="48"/>
      <c r="BA272" s="48"/>
      <c r="BB272" s="48"/>
      <c r="BC272" s="48"/>
      <c r="BD272" s="43"/>
      <c r="BE272" s="65" t="b">
        <f>IF(B272=0,TRUE,IFERROR(MATCH($B272&amp;", "&amp;$C272&amp;", "&amp;$D272,'1.9 APM lookups'!$K$2:$K$107,0)&gt;0,FALSE))</f>
        <v>1</v>
      </c>
      <c r="BF272" s="66" t="str">
        <f t="shared" si="40"/>
        <v xml:space="preserve">, , </v>
      </c>
    </row>
    <row r="273" spans="1:58">
      <c r="A273" s="69"/>
      <c r="B273" s="41"/>
      <c r="C273" s="41"/>
      <c r="D273" s="41"/>
      <c r="E273" s="42"/>
      <c r="F273" s="42"/>
      <c r="G273" s="41"/>
      <c r="H273" s="120"/>
      <c r="I273" s="41"/>
      <c r="J273" s="41"/>
      <c r="K273" s="93" t="str">
        <f>_xlfn.IFNA(INDEX('1.9 APM lookups'!$B$9:$B$13,MATCH($J273,'1.9 APM lookups'!$A$9:$A$13,0),1),"")</f>
        <v/>
      </c>
      <c r="L273" s="61"/>
      <c r="M273" s="64">
        <f t="shared" si="33"/>
        <v>0</v>
      </c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50">
        <f t="shared" si="34"/>
        <v>0</v>
      </c>
      <c r="Z273" s="48"/>
      <c r="AA273" s="51">
        <f t="shared" si="35"/>
        <v>0</v>
      </c>
      <c r="AB273" s="51">
        <f t="shared" si="36"/>
        <v>0</v>
      </c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123"/>
      <c r="AO273" s="50">
        <f t="shared" si="37"/>
        <v>0</v>
      </c>
      <c r="AP273" s="48"/>
      <c r="AQ273" s="51">
        <f t="shared" si="38"/>
        <v>0</v>
      </c>
      <c r="AR273" s="51">
        <f t="shared" si="39"/>
        <v>0</v>
      </c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3"/>
      <c r="BE273" s="65" t="b">
        <f>IF(B273=0,TRUE,IFERROR(MATCH($B273&amp;", "&amp;$C273&amp;", "&amp;$D273,'1.9 APM lookups'!$K$2:$K$107,0)&gt;0,FALSE))</f>
        <v>1</v>
      </c>
      <c r="BF273" s="66" t="str">
        <f t="shared" si="40"/>
        <v xml:space="preserve">, , </v>
      </c>
    </row>
    <row r="274" spans="1:58">
      <c r="A274" s="69"/>
      <c r="B274" s="41"/>
      <c r="C274" s="41"/>
      <c r="D274" s="41"/>
      <c r="E274" s="42"/>
      <c r="F274" s="42"/>
      <c r="G274" s="41"/>
      <c r="H274" s="120"/>
      <c r="I274" s="41"/>
      <c r="J274" s="41"/>
      <c r="K274" s="93" t="str">
        <f>_xlfn.IFNA(INDEX('1.9 APM lookups'!$B$9:$B$13,MATCH($J274,'1.9 APM lookups'!$A$9:$A$13,0),1),"")</f>
        <v/>
      </c>
      <c r="L274" s="61"/>
      <c r="M274" s="64">
        <f t="shared" si="33"/>
        <v>0</v>
      </c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50">
        <f t="shared" si="34"/>
        <v>0</v>
      </c>
      <c r="Z274" s="48"/>
      <c r="AA274" s="51">
        <f t="shared" si="35"/>
        <v>0</v>
      </c>
      <c r="AB274" s="51">
        <f t="shared" si="36"/>
        <v>0</v>
      </c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123"/>
      <c r="AO274" s="50">
        <f t="shared" si="37"/>
        <v>0</v>
      </c>
      <c r="AP274" s="48"/>
      <c r="AQ274" s="51">
        <f t="shared" si="38"/>
        <v>0</v>
      </c>
      <c r="AR274" s="51">
        <f t="shared" si="39"/>
        <v>0</v>
      </c>
      <c r="AS274" s="48"/>
      <c r="AT274" s="48"/>
      <c r="AU274" s="48"/>
      <c r="AV274" s="48"/>
      <c r="AW274" s="48"/>
      <c r="AX274" s="48"/>
      <c r="AY274" s="48"/>
      <c r="AZ274" s="48"/>
      <c r="BA274" s="48"/>
      <c r="BB274" s="48"/>
      <c r="BC274" s="48"/>
      <c r="BD274" s="43"/>
      <c r="BE274" s="65" t="b">
        <f>IF(B274=0,TRUE,IFERROR(MATCH($B274&amp;", "&amp;$C274&amp;", "&amp;$D274,'1.9 APM lookups'!$K$2:$K$107,0)&gt;0,FALSE))</f>
        <v>1</v>
      </c>
      <c r="BF274" s="66" t="str">
        <f t="shared" si="40"/>
        <v xml:space="preserve">, , </v>
      </c>
    </row>
    <row r="275" spans="1:58">
      <c r="A275" s="69"/>
      <c r="B275" s="41"/>
      <c r="C275" s="41"/>
      <c r="D275" s="41"/>
      <c r="E275" s="42"/>
      <c r="F275" s="42"/>
      <c r="G275" s="41"/>
      <c r="H275" s="120"/>
      <c r="I275" s="41"/>
      <c r="J275" s="41"/>
      <c r="K275" s="93" t="str">
        <f>_xlfn.IFNA(INDEX('1.9 APM lookups'!$B$9:$B$13,MATCH($J275,'1.9 APM lookups'!$A$9:$A$13,0),1),"")</f>
        <v/>
      </c>
      <c r="L275" s="61"/>
      <c r="M275" s="64">
        <f t="shared" si="33"/>
        <v>0</v>
      </c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50">
        <f t="shared" si="34"/>
        <v>0</v>
      </c>
      <c r="Z275" s="48"/>
      <c r="AA275" s="51">
        <f t="shared" si="35"/>
        <v>0</v>
      </c>
      <c r="AB275" s="51">
        <f t="shared" si="36"/>
        <v>0</v>
      </c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123"/>
      <c r="AO275" s="50">
        <f t="shared" si="37"/>
        <v>0</v>
      </c>
      <c r="AP275" s="48"/>
      <c r="AQ275" s="51">
        <f t="shared" si="38"/>
        <v>0</v>
      </c>
      <c r="AR275" s="51">
        <f t="shared" si="39"/>
        <v>0</v>
      </c>
      <c r="AS275" s="48"/>
      <c r="AT275" s="48"/>
      <c r="AU275" s="48"/>
      <c r="AV275" s="48"/>
      <c r="AW275" s="48"/>
      <c r="AX275" s="48"/>
      <c r="AY275" s="48"/>
      <c r="AZ275" s="48"/>
      <c r="BA275" s="48"/>
      <c r="BB275" s="48"/>
      <c r="BC275" s="48"/>
      <c r="BD275" s="43"/>
      <c r="BE275" s="65" t="b">
        <f>IF(B275=0,TRUE,IFERROR(MATCH($B275&amp;", "&amp;$C275&amp;", "&amp;$D275,'1.9 APM lookups'!$K$2:$K$107,0)&gt;0,FALSE))</f>
        <v>1</v>
      </c>
      <c r="BF275" s="66" t="str">
        <f t="shared" si="40"/>
        <v xml:space="preserve">, , </v>
      </c>
    </row>
    <row r="276" spans="1:58">
      <c r="A276" s="69"/>
      <c r="B276" s="41"/>
      <c r="C276" s="41"/>
      <c r="D276" s="41"/>
      <c r="E276" s="42"/>
      <c r="F276" s="42"/>
      <c r="G276" s="41"/>
      <c r="H276" s="120"/>
      <c r="I276" s="41"/>
      <c r="J276" s="41"/>
      <c r="K276" s="93" t="str">
        <f>_xlfn.IFNA(INDEX('1.9 APM lookups'!$B$9:$B$13,MATCH($J276,'1.9 APM lookups'!$A$9:$A$13,0),1),"")</f>
        <v/>
      </c>
      <c r="L276" s="61"/>
      <c r="M276" s="64">
        <f t="shared" si="33"/>
        <v>0</v>
      </c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50">
        <f t="shared" si="34"/>
        <v>0</v>
      </c>
      <c r="Z276" s="48"/>
      <c r="AA276" s="51">
        <f t="shared" si="35"/>
        <v>0</v>
      </c>
      <c r="AB276" s="51">
        <f t="shared" si="36"/>
        <v>0</v>
      </c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123"/>
      <c r="AO276" s="50">
        <f t="shared" si="37"/>
        <v>0</v>
      </c>
      <c r="AP276" s="48"/>
      <c r="AQ276" s="51">
        <f t="shared" si="38"/>
        <v>0</v>
      </c>
      <c r="AR276" s="51">
        <f t="shared" si="39"/>
        <v>0</v>
      </c>
      <c r="AS276" s="48"/>
      <c r="AT276" s="48"/>
      <c r="AU276" s="48"/>
      <c r="AV276" s="48"/>
      <c r="AW276" s="48"/>
      <c r="AX276" s="48"/>
      <c r="AY276" s="48"/>
      <c r="AZ276" s="48"/>
      <c r="BA276" s="48"/>
      <c r="BB276" s="48"/>
      <c r="BC276" s="48"/>
      <c r="BD276" s="43"/>
      <c r="BE276" s="65" t="b">
        <f>IF(B276=0,TRUE,IFERROR(MATCH($B276&amp;", "&amp;$C276&amp;", "&amp;$D276,'1.9 APM lookups'!$K$2:$K$107,0)&gt;0,FALSE))</f>
        <v>1</v>
      </c>
      <c r="BF276" s="66" t="str">
        <f t="shared" si="40"/>
        <v xml:space="preserve">, , </v>
      </c>
    </row>
    <row r="277" spans="1:58">
      <c r="A277" s="69"/>
      <c r="B277" s="41"/>
      <c r="C277" s="41"/>
      <c r="D277" s="41"/>
      <c r="E277" s="42"/>
      <c r="F277" s="42"/>
      <c r="G277" s="41"/>
      <c r="H277" s="120"/>
      <c r="I277" s="41"/>
      <c r="J277" s="41"/>
      <c r="K277" s="93" t="str">
        <f>_xlfn.IFNA(INDEX('1.9 APM lookups'!$B$9:$B$13,MATCH($J277,'1.9 APM lookups'!$A$9:$A$13,0),1),"")</f>
        <v/>
      </c>
      <c r="L277" s="61"/>
      <c r="M277" s="64">
        <f t="shared" si="33"/>
        <v>0</v>
      </c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50">
        <f t="shared" si="34"/>
        <v>0</v>
      </c>
      <c r="Z277" s="48"/>
      <c r="AA277" s="51">
        <f t="shared" si="35"/>
        <v>0</v>
      </c>
      <c r="AB277" s="51">
        <f t="shared" si="36"/>
        <v>0</v>
      </c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123"/>
      <c r="AO277" s="50">
        <f t="shared" si="37"/>
        <v>0</v>
      </c>
      <c r="AP277" s="48"/>
      <c r="AQ277" s="51">
        <f t="shared" si="38"/>
        <v>0</v>
      </c>
      <c r="AR277" s="51">
        <f t="shared" si="39"/>
        <v>0</v>
      </c>
      <c r="AS277" s="48"/>
      <c r="AT277" s="48"/>
      <c r="AU277" s="48"/>
      <c r="AV277" s="48"/>
      <c r="AW277" s="48"/>
      <c r="AX277" s="48"/>
      <c r="AY277" s="48"/>
      <c r="AZ277" s="48"/>
      <c r="BA277" s="48"/>
      <c r="BB277" s="48"/>
      <c r="BC277" s="48"/>
      <c r="BD277" s="43"/>
      <c r="BE277" s="65" t="b">
        <f>IF(B277=0,TRUE,IFERROR(MATCH($B277&amp;", "&amp;$C277&amp;", "&amp;$D277,'1.9 APM lookups'!$K$2:$K$107,0)&gt;0,FALSE))</f>
        <v>1</v>
      </c>
      <c r="BF277" s="66" t="str">
        <f t="shared" si="40"/>
        <v xml:space="preserve">, , </v>
      </c>
    </row>
    <row r="278" spans="1:58">
      <c r="A278" s="69"/>
      <c r="B278" s="41"/>
      <c r="C278" s="41"/>
      <c r="D278" s="41"/>
      <c r="E278" s="42"/>
      <c r="F278" s="42"/>
      <c r="G278" s="41"/>
      <c r="H278" s="120"/>
      <c r="I278" s="41"/>
      <c r="J278" s="41"/>
      <c r="K278" s="93" t="str">
        <f>_xlfn.IFNA(INDEX('1.9 APM lookups'!$B$9:$B$13,MATCH($J278,'1.9 APM lookups'!$A$9:$A$13,0),1),"")</f>
        <v/>
      </c>
      <c r="L278" s="61"/>
      <c r="M278" s="64">
        <f t="shared" si="33"/>
        <v>0</v>
      </c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50">
        <f t="shared" si="34"/>
        <v>0</v>
      </c>
      <c r="Z278" s="48"/>
      <c r="AA278" s="51">
        <f t="shared" si="35"/>
        <v>0</v>
      </c>
      <c r="AB278" s="51">
        <f t="shared" si="36"/>
        <v>0</v>
      </c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123"/>
      <c r="AO278" s="50">
        <f t="shared" si="37"/>
        <v>0</v>
      </c>
      <c r="AP278" s="48"/>
      <c r="AQ278" s="51">
        <f t="shared" si="38"/>
        <v>0</v>
      </c>
      <c r="AR278" s="51">
        <f t="shared" si="39"/>
        <v>0</v>
      </c>
      <c r="AS278" s="48"/>
      <c r="AT278" s="48"/>
      <c r="AU278" s="48"/>
      <c r="AV278" s="48"/>
      <c r="AW278" s="48"/>
      <c r="AX278" s="48"/>
      <c r="AY278" s="48"/>
      <c r="AZ278" s="48"/>
      <c r="BA278" s="48"/>
      <c r="BB278" s="48"/>
      <c r="BC278" s="48"/>
      <c r="BD278" s="43"/>
      <c r="BE278" s="65" t="b">
        <f>IF(B278=0,TRUE,IFERROR(MATCH($B278&amp;", "&amp;$C278&amp;", "&amp;$D278,'1.9 APM lookups'!$K$2:$K$107,0)&gt;0,FALSE))</f>
        <v>1</v>
      </c>
      <c r="BF278" s="66" t="str">
        <f t="shared" si="40"/>
        <v xml:space="preserve">, , </v>
      </c>
    </row>
    <row r="279" spans="1:58">
      <c r="A279" s="69"/>
      <c r="B279" s="41"/>
      <c r="C279" s="41"/>
      <c r="D279" s="41"/>
      <c r="E279" s="42"/>
      <c r="F279" s="42"/>
      <c r="G279" s="41"/>
      <c r="H279" s="120"/>
      <c r="I279" s="41"/>
      <c r="J279" s="41"/>
      <c r="K279" s="93" t="str">
        <f>_xlfn.IFNA(INDEX('1.9 APM lookups'!$B$9:$B$13,MATCH($J279,'1.9 APM lookups'!$A$9:$A$13,0),1),"")</f>
        <v/>
      </c>
      <c r="L279" s="61"/>
      <c r="M279" s="64">
        <f t="shared" si="33"/>
        <v>0</v>
      </c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50">
        <f t="shared" si="34"/>
        <v>0</v>
      </c>
      <c r="Z279" s="48"/>
      <c r="AA279" s="51">
        <f t="shared" si="35"/>
        <v>0</v>
      </c>
      <c r="AB279" s="51">
        <f t="shared" si="36"/>
        <v>0</v>
      </c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123"/>
      <c r="AO279" s="50">
        <f t="shared" si="37"/>
        <v>0</v>
      </c>
      <c r="AP279" s="48"/>
      <c r="AQ279" s="51">
        <f t="shared" si="38"/>
        <v>0</v>
      </c>
      <c r="AR279" s="51">
        <f t="shared" si="39"/>
        <v>0</v>
      </c>
      <c r="AS279" s="48"/>
      <c r="AT279" s="48"/>
      <c r="AU279" s="48"/>
      <c r="AV279" s="48"/>
      <c r="AW279" s="48"/>
      <c r="AX279" s="48"/>
      <c r="AY279" s="48"/>
      <c r="AZ279" s="48"/>
      <c r="BA279" s="48"/>
      <c r="BB279" s="48"/>
      <c r="BC279" s="48"/>
      <c r="BD279" s="43"/>
      <c r="BE279" s="65" t="b">
        <f>IF(B279=0,TRUE,IFERROR(MATCH($B279&amp;", "&amp;$C279&amp;", "&amp;$D279,'1.9 APM lookups'!$K$2:$K$107,0)&gt;0,FALSE))</f>
        <v>1</v>
      </c>
      <c r="BF279" s="66" t="str">
        <f t="shared" si="40"/>
        <v xml:space="preserve">, , </v>
      </c>
    </row>
    <row r="280" spans="1:58">
      <c r="A280" s="69"/>
      <c r="B280" s="41"/>
      <c r="C280" s="41"/>
      <c r="D280" s="41"/>
      <c r="E280" s="42"/>
      <c r="F280" s="42"/>
      <c r="G280" s="41"/>
      <c r="H280" s="120"/>
      <c r="I280" s="41"/>
      <c r="J280" s="41"/>
      <c r="K280" s="93" t="str">
        <f>_xlfn.IFNA(INDEX('1.9 APM lookups'!$B$9:$B$13,MATCH($J280,'1.9 APM lookups'!$A$9:$A$13,0),1),"")</f>
        <v/>
      </c>
      <c r="L280" s="61"/>
      <c r="M280" s="64">
        <f t="shared" si="33"/>
        <v>0</v>
      </c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50">
        <f t="shared" si="34"/>
        <v>0</v>
      </c>
      <c r="Z280" s="48"/>
      <c r="AA280" s="51">
        <f t="shared" si="35"/>
        <v>0</v>
      </c>
      <c r="AB280" s="51">
        <f t="shared" si="36"/>
        <v>0</v>
      </c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123"/>
      <c r="AO280" s="50">
        <f t="shared" si="37"/>
        <v>0</v>
      </c>
      <c r="AP280" s="48"/>
      <c r="AQ280" s="51">
        <f t="shared" si="38"/>
        <v>0</v>
      </c>
      <c r="AR280" s="51">
        <f t="shared" si="39"/>
        <v>0</v>
      </c>
      <c r="AS280" s="48"/>
      <c r="AT280" s="48"/>
      <c r="AU280" s="48"/>
      <c r="AV280" s="48"/>
      <c r="AW280" s="48"/>
      <c r="AX280" s="48"/>
      <c r="AY280" s="48"/>
      <c r="AZ280" s="48"/>
      <c r="BA280" s="48"/>
      <c r="BB280" s="48"/>
      <c r="BC280" s="48"/>
      <c r="BD280" s="43"/>
      <c r="BE280" s="65" t="b">
        <f>IF(B280=0,TRUE,IFERROR(MATCH($B280&amp;", "&amp;$C280&amp;", "&amp;$D280,'1.9 APM lookups'!$K$2:$K$107,0)&gt;0,FALSE))</f>
        <v>1</v>
      </c>
      <c r="BF280" s="66" t="str">
        <f t="shared" si="40"/>
        <v xml:space="preserve">, , </v>
      </c>
    </row>
    <row r="281" spans="1:58">
      <c r="A281" s="69"/>
      <c r="B281" s="41"/>
      <c r="C281" s="41"/>
      <c r="D281" s="41"/>
      <c r="E281" s="42"/>
      <c r="F281" s="42"/>
      <c r="G281" s="41"/>
      <c r="H281" s="120"/>
      <c r="I281" s="41"/>
      <c r="J281" s="41"/>
      <c r="K281" s="93" t="str">
        <f>_xlfn.IFNA(INDEX('1.9 APM lookups'!$B$9:$B$13,MATCH($J281,'1.9 APM lookups'!$A$9:$A$13,0),1),"")</f>
        <v/>
      </c>
      <c r="L281" s="61"/>
      <c r="M281" s="64">
        <f t="shared" si="33"/>
        <v>0</v>
      </c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50">
        <f t="shared" si="34"/>
        <v>0</v>
      </c>
      <c r="Z281" s="48"/>
      <c r="AA281" s="51">
        <f t="shared" si="35"/>
        <v>0</v>
      </c>
      <c r="AB281" s="51">
        <f t="shared" si="36"/>
        <v>0</v>
      </c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123"/>
      <c r="AO281" s="50">
        <f t="shared" si="37"/>
        <v>0</v>
      </c>
      <c r="AP281" s="48"/>
      <c r="AQ281" s="51">
        <f t="shared" si="38"/>
        <v>0</v>
      </c>
      <c r="AR281" s="51">
        <f t="shared" si="39"/>
        <v>0</v>
      </c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3"/>
      <c r="BE281" s="65" t="b">
        <f>IF(B281=0,TRUE,IFERROR(MATCH($B281&amp;", "&amp;$C281&amp;", "&amp;$D281,'1.9 APM lookups'!$K$2:$K$107,0)&gt;0,FALSE))</f>
        <v>1</v>
      </c>
      <c r="BF281" s="66" t="str">
        <f t="shared" si="40"/>
        <v xml:space="preserve">, , </v>
      </c>
    </row>
    <row r="282" spans="1:58">
      <c r="A282" s="69"/>
      <c r="B282" s="41"/>
      <c r="C282" s="41"/>
      <c r="D282" s="41"/>
      <c r="E282" s="42"/>
      <c r="F282" s="42"/>
      <c r="G282" s="41"/>
      <c r="H282" s="120"/>
      <c r="I282" s="41"/>
      <c r="J282" s="41"/>
      <c r="K282" s="93" t="str">
        <f>_xlfn.IFNA(INDEX('1.9 APM lookups'!$B$9:$B$13,MATCH($J282,'1.9 APM lookups'!$A$9:$A$13,0),1),"")</f>
        <v/>
      </c>
      <c r="L282" s="61"/>
      <c r="M282" s="64">
        <f t="shared" si="33"/>
        <v>0</v>
      </c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50">
        <f t="shared" si="34"/>
        <v>0</v>
      </c>
      <c r="Z282" s="48"/>
      <c r="AA282" s="51">
        <f t="shared" si="35"/>
        <v>0</v>
      </c>
      <c r="AB282" s="51">
        <f t="shared" si="36"/>
        <v>0</v>
      </c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123"/>
      <c r="AO282" s="50">
        <f t="shared" si="37"/>
        <v>0</v>
      </c>
      <c r="AP282" s="48"/>
      <c r="AQ282" s="51">
        <f t="shared" si="38"/>
        <v>0</v>
      </c>
      <c r="AR282" s="51">
        <f t="shared" si="39"/>
        <v>0</v>
      </c>
      <c r="AS282" s="48"/>
      <c r="AT282" s="48"/>
      <c r="AU282" s="48"/>
      <c r="AV282" s="48"/>
      <c r="AW282" s="48"/>
      <c r="AX282" s="48"/>
      <c r="AY282" s="48"/>
      <c r="AZ282" s="48"/>
      <c r="BA282" s="48"/>
      <c r="BB282" s="48"/>
      <c r="BC282" s="48"/>
      <c r="BD282" s="43"/>
      <c r="BE282" s="65" t="b">
        <f>IF(B282=0,TRUE,IFERROR(MATCH($B282&amp;", "&amp;$C282&amp;", "&amp;$D282,'1.9 APM lookups'!$K$2:$K$107,0)&gt;0,FALSE))</f>
        <v>1</v>
      </c>
      <c r="BF282" s="66" t="str">
        <f t="shared" si="40"/>
        <v xml:space="preserve">, , </v>
      </c>
    </row>
    <row r="283" spans="1:58">
      <c r="A283" s="69"/>
      <c r="B283" s="41"/>
      <c r="C283" s="41"/>
      <c r="D283" s="41"/>
      <c r="E283" s="42"/>
      <c r="F283" s="42"/>
      <c r="G283" s="41"/>
      <c r="H283" s="120"/>
      <c r="I283" s="41"/>
      <c r="J283" s="41"/>
      <c r="K283" s="93" t="str">
        <f>_xlfn.IFNA(INDEX('1.9 APM lookups'!$B$9:$B$13,MATCH($J283,'1.9 APM lookups'!$A$9:$A$13,0),1),"")</f>
        <v/>
      </c>
      <c r="L283" s="61"/>
      <c r="M283" s="64">
        <f t="shared" si="33"/>
        <v>0</v>
      </c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50">
        <f t="shared" si="34"/>
        <v>0</v>
      </c>
      <c r="Z283" s="48"/>
      <c r="AA283" s="51">
        <f t="shared" si="35"/>
        <v>0</v>
      </c>
      <c r="AB283" s="51">
        <f t="shared" si="36"/>
        <v>0</v>
      </c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123"/>
      <c r="AO283" s="50">
        <f t="shared" si="37"/>
        <v>0</v>
      </c>
      <c r="AP283" s="48"/>
      <c r="AQ283" s="51">
        <f t="shared" si="38"/>
        <v>0</v>
      </c>
      <c r="AR283" s="51">
        <f t="shared" si="39"/>
        <v>0</v>
      </c>
      <c r="AS283" s="48"/>
      <c r="AT283" s="48"/>
      <c r="AU283" s="48"/>
      <c r="AV283" s="48"/>
      <c r="AW283" s="48"/>
      <c r="AX283" s="48"/>
      <c r="AY283" s="48"/>
      <c r="AZ283" s="48"/>
      <c r="BA283" s="48"/>
      <c r="BB283" s="48"/>
      <c r="BC283" s="48"/>
      <c r="BD283" s="43"/>
      <c r="BE283" s="65" t="b">
        <f>IF(B283=0,TRUE,IFERROR(MATCH($B283&amp;", "&amp;$C283&amp;", "&amp;$D283,'1.9 APM lookups'!$K$2:$K$107,0)&gt;0,FALSE))</f>
        <v>1</v>
      </c>
      <c r="BF283" s="66" t="str">
        <f t="shared" si="40"/>
        <v xml:space="preserve">, , </v>
      </c>
    </row>
    <row r="284" spans="1:58">
      <c r="A284" s="69"/>
      <c r="B284" s="41"/>
      <c r="C284" s="41"/>
      <c r="D284" s="41"/>
      <c r="E284" s="42"/>
      <c r="F284" s="42"/>
      <c r="G284" s="41"/>
      <c r="H284" s="120"/>
      <c r="I284" s="41"/>
      <c r="J284" s="41"/>
      <c r="K284" s="93" t="str">
        <f>_xlfn.IFNA(INDEX('1.9 APM lookups'!$B$9:$B$13,MATCH($J284,'1.9 APM lookups'!$A$9:$A$13,0),1),"")</f>
        <v/>
      </c>
      <c r="L284" s="61"/>
      <c r="M284" s="64">
        <f t="shared" si="33"/>
        <v>0</v>
      </c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50">
        <f t="shared" si="34"/>
        <v>0</v>
      </c>
      <c r="Z284" s="48"/>
      <c r="AA284" s="51">
        <f t="shared" si="35"/>
        <v>0</v>
      </c>
      <c r="AB284" s="51">
        <f t="shared" si="36"/>
        <v>0</v>
      </c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123"/>
      <c r="AO284" s="50">
        <f t="shared" si="37"/>
        <v>0</v>
      </c>
      <c r="AP284" s="48"/>
      <c r="AQ284" s="51">
        <f t="shared" si="38"/>
        <v>0</v>
      </c>
      <c r="AR284" s="51">
        <f t="shared" si="39"/>
        <v>0</v>
      </c>
      <c r="AS284" s="48"/>
      <c r="AT284" s="48"/>
      <c r="AU284" s="48"/>
      <c r="AV284" s="48"/>
      <c r="AW284" s="48"/>
      <c r="AX284" s="48"/>
      <c r="AY284" s="48"/>
      <c r="AZ284" s="48"/>
      <c r="BA284" s="48"/>
      <c r="BB284" s="48"/>
      <c r="BC284" s="48"/>
      <c r="BD284" s="43"/>
      <c r="BE284" s="65" t="b">
        <f>IF(B284=0,TRUE,IFERROR(MATCH($B284&amp;", "&amp;$C284&amp;", "&amp;$D284,'1.9 APM lookups'!$K$2:$K$107,0)&gt;0,FALSE))</f>
        <v>1</v>
      </c>
      <c r="BF284" s="66" t="str">
        <f t="shared" si="40"/>
        <v xml:space="preserve">, , </v>
      </c>
    </row>
    <row r="285" spans="1:58">
      <c r="A285" s="69"/>
      <c r="B285" s="41"/>
      <c r="C285" s="41"/>
      <c r="D285" s="41"/>
      <c r="E285" s="42"/>
      <c r="F285" s="42"/>
      <c r="G285" s="41"/>
      <c r="H285" s="120"/>
      <c r="I285" s="41"/>
      <c r="J285" s="41"/>
      <c r="K285" s="93" t="str">
        <f>_xlfn.IFNA(INDEX('1.9 APM lookups'!$B$9:$B$13,MATCH($J285,'1.9 APM lookups'!$A$9:$A$13,0),1),"")</f>
        <v/>
      </c>
      <c r="L285" s="61"/>
      <c r="M285" s="64">
        <f t="shared" si="33"/>
        <v>0</v>
      </c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50">
        <f t="shared" si="34"/>
        <v>0</v>
      </c>
      <c r="Z285" s="48"/>
      <c r="AA285" s="51">
        <f t="shared" si="35"/>
        <v>0</v>
      </c>
      <c r="AB285" s="51">
        <f t="shared" si="36"/>
        <v>0</v>
      </c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123"/>
      <c r="AO285" s="50">
        <f t="shared" si="37"/>
        <v>0</v>
      </c>
      <c r="AP285" s="48"/>
      <c r="AQ285" s="51">
        <f t="shared" si="38"/>
        <v>0</v>
      </c>
      <c r="AR285" s="51">
        <f t="shared" si="39"/>
        <v>0</v>
      </c>
      <c r="AS285" s="48"/>
      <c r="AT285" s="48"/>
      <c r="AU285" s="48"/>
      <c r="AV285" s="48"/>
      <c r="AW285" s="48"/>
      <c r="AX285" s="48"/>
      <c r="AY285" s="48"/>
      <c r="AZ285" s="48"/>
      <c r="BA285" s="48"/>
      <c r="BB285" s="48"/>
      <c r="BC285" s="48"/>
      <c r="BD285" s="43"/>
      <c r="BE285" s="65" t="b">
        <f>IF(B285=0,TRUE,IFERROR(MATCH($B285&amp;", "&amp;$C285&amp;", "&amp;$D285,'1.9 APM lookups'!$K$2:$K$107,0)&gt;0,FALSE))</f>
        <v>1</v>
      </c>
      <c r="BF285" s="66" t="str">
        <f t="shared" si="40"/>
        <v xml:space="preserve">, , </v>
      </c>
    </row>
    <row r="286" spans="1:58">
      <c r="A286" s="69"/>
      <c r="B286" s="41"/>
      <c r="C286" s="41"/>
      <c r="D286" s="41"/>
      <c r="E286" s="42"/>
      <c r="F286" s="42"/>
      <c r="G286" s="41"/>
      <c r="H286" s="120"/>
      <c r="I286" s="41"/>
      <c r="J286" s="41"/>
      <c r="K286" s="93" t="str">
        <f>_xlfn.IFNA(INDEX('1.9 APM lookups'!$B$9:$B$13,MATCH($J286,'1.9 APM lookups'!$A$9:$A$13,0),1),"")</f>
        <v/>
      </c>
      <c r="L286" s="61"/>
      <c r="M286" s="64">
        <f t="shared" si="33"/>
        <v>0</v>
      </c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50">
        <f t="shared" si="34"/>
        <v>0</v>
      </c>
      <c r="Z286" s="48"/>
      <c r="AA286" s="51">
        <f t="shared" si="35"/>
        <v>0</v>
      </c>
      <c r="AB286" s="51">
        <f t="shared" si="36"/>
        <v>0</v>
      </c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123"/>
      <c r="AO286" s="50">
        <f t="shared" si="37"/>
        <v>0</v>
      </c>
      <c r="AP286" s="48"/>
      <c r="AQ286" s="51">
        <f t="shared" si="38"/>
        <v>0</v>
      </c>
      <c r="AR286" s="51">
        <f t="shared" si="39"/>
        <v>0</v>
      </c>
      <c r="AS286" s="48"/>
      <c r="AT286" s="48"/>
      <c r="AU286" s="48"/>
      <c r="AV286" s="48"/>
      <c r="AW286" s="48"/>
      <c r="AX286" s="48"/>
      <c r="AY286" s="48"/>
      <c r="AZ286" s="48"/>
      <c r="BA286" s="48"/>
      <c r="BB286" s="48"/>
      <c r="BC286" s="48"/>
      <c r="BD286" s="43"/>
      <c r="BE286" s="65" t="b">
        <f>IF(B286=0,TRUE,IFERROR(MATCH($B286&amp;", "&amp;$C286&amp;", "&amp;$D286,'1.9 APM lookups'!$K$2:$K$107,0)&gt;0,FALSE))</f>
        <v>1</v>
      </c>
      <c r="BF286" s="66" t="str">
        <f t="shared" si="40"/>
        <v xml:space="preserve">, , </v>
      </c>
    </row>
    <row r="287" spans="1:58">
      <c r="A287" s="69"/>
      <c r="B287" s="41"/>
      <c r="C287" s="41"/>
      <c r="D287" s="41"/>
      <c r="E287" s="42"/>
      <c r="F287" s="42"/>
      <c r="G287" s="41"/>
      <c r="H287" s="120"/>
      <c r="I287" s="41"/>
      <c r="J287" s="41"/>
      <c r="K287" s="93" t="str">
        <f>_xlfn.IFNA(INDEX('1.9 APM lookups'!$B$9:$B$13,MATCH($J287,'1.9 APM lookups'!$A$9:$A$13,0),1),"")</f>
        <v/>
      </c>
      <c r="L287" s="61"/>
      <c r="M287" s="64">
        <f t="shared" si="33"/>
        <v>0</v>
      </c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50">
        <f t="shared" si="34"/>
        <v>0</v>
      </c>
      <c r="Z287" s="48"/>
      <c r="AA287" s="51">
        <f t="shared" si="35"/>
        <v>0</v>
      </c>
      <c r="AB287" s="51">
        <f t="shared" si="36"/>
        <v>0</v>
      </c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123"/>
      <c r="AO287" s="50">
        <f t="shared" si="37"/>
        <v>0</v>
      </c>
      <c r="AP287" s="48"/>
      <c r="AQ287" s="51">
        <f t="shared" si="38"/>
        <v>0</v>
      </c>
      <c r="AR287" s="51">
        <f t="shared" si="39"/>
        <v>0</v>
      </c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3"/>
      <c r="BE287" s="65" t="b">
        <f>IF(B287=0,TRUE,IFERROR(MATCH($B287&amp;", "&amp;$C287&amp;", "&amp;$D287,'1.9 APM lookups'!$K$2:$K$107,0)&gt;0,FALSE))</f>
        <v>1</v>
      </c>
      <c r="BF287" s="66" t="str">
        <f t="shared" si="40"/>
        <v xml:space="preserve">, , </v>
      </c>
    </row>
    <row r="288" spans="1:58">
      <c r="A288" s="69"/>
      <c r="B288" s="41"/>
      <c r="C288" s="41"/>
      <c r="D288" s="41"/>
      <c r="E288" s="42"/>
      <c r="F288" s="42"/>
      <c r="G288" s="41"/>
      <c r="H288" s="120"/>
      <c r="I288" s="41"/>
      <c r="J288" s="41"/>
      <c r="K288" s="93" t="str">
        <f>_xlfn.IFNA(INDEX('1.9 APM lookups'!$B$9:$B$13,MATCH($J288,'1.9 APM lookups'!$A$9:$A$13,0),1),"")</f>
        <v/>
      </c>
      <c r="L288" s="61"/>
      <c r="M288" s="64">
        <f t="shared" si="33"/>
        <v>0</v>
      </c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50">
        <f t="shared" si="34"/>
        <v>0</v>
      </c>
      <c r="Z288" s="48"/>
      <c r="AA288" s="51">
        <f t="shared" si="35"/>
        <v>0</v>
      </c>
      <c r="AB288" s="51">
        <f t="shared" si="36"/>
        <v>0</v>
      </c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123"/>
      <c r="AO288" s="50">
        <f t="shared" si="37"/>
        <v>0</v>
      </c>
      <c r="AP288" s="48"/>
      <c r="AQ288" s="51">
        <f t="shared" si="38"/>
        <v>0</v>
      </c>
      <c r="AR288" s="51">
        <f t="shared" si="39"/>
        <v>0</v>
      </c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3"/>
      <c r="BE288" s="65" t="b">
        <f>IF(B288=0,TRUE,IFERROR(MATCH($B288&amp;", "&amp;$C288&amp;", "&amp;$D288,'1.9 APM lookups'!$K$2:$K$107,0)&gt;0,FALSE))</f>
        <v>1</v>
      </c>
      <c r="BF288" s="66" t="str">
        <f t="shared" si="40"/>
        <v xml:space="preserve">, , </v>
      </c>
    </row>
    <row r="289" spans="1:58">
      <c r="A289" s="69"/>
      <c r="B289" s="41"/>
      <c r="C289" s="41"/>
      <c r="D289" s="41"/>
      <c r="E289" s="42"/>
      <c r="F289" s="42"/>
      <c r="G289" s="41"/>
      <c r="H289" s="120"/>
      <c r="I289" s="41"/>
      <c r="J289" s="41"/>
      <c r="K289" s="93" t="str">
        <f>_xlfn.IFNA(INDEX('1.9 APM lookups'!$B$9:$B$13,MATCH($J289,'1.9 APM lookups'!$A$9:$A$13,0),1),"")</f>
        <v/>
      </c>
      <c r="L289" s="61"/>
      <c r="M289" s="64">
        <f t="shared" si="33"/>
        <v>0</v>
      </c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50">
        <f t="shared" si="34"/>
        <v>0</v>
      </c>
      <c r="Z289" s="48"/>
      <c r="AA289" s="51">
        <f t="shared" si="35"/>
        <v>0</v>
      </c>
      <c r="AB289" s="51">
        <f t="shared" si="36"/>
        <v>0</v>
      </c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123"/>
      <c r="AO289" s="50">
        <f t="shared" si="37"/>
        <v>0</v>
      </c>
      <c r="AP289" s="48"/>
      <c r="AQ289" s="51">
        <f t="shared" si="38"/>
        <v>0</v>
      </c>
      <c r="AR289" s="51">
        <f t="shared" si="39"/>
        <v>0</v>
      </c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3"/>
      <c r="BE289" s="65" t="b">
        <f>IF(B289=0,TRUE,IFERROR(MATCH($B289&amp;", "&amp;$C289&amp;", "&amp;$D289,'1.9 APM lookups'!$K$2:$K$107,0)&gt;0,FALSE))</f>
        <v>1</v>
      </c>
      <c r="BF289" s="66" t="str">
        <f t="shared" si="40"/>
        <v xml:space="preserve">, , </v>
      </c>
    </row>
    <row r="290" spans="1:58">
      <c r="A290" s="69"/>
      <c r="B290" s="41"/>
      <c r="C290" s="41"/>
      <c r="D290" s="41"/>
      <c r="E290" s="42"/>
      <c r="F290" s="42"/>
      <c r="G290" s="41"/>
      <c r="H290" s="120"/>
      <c r="I290" s="41"/>
      <c r="J290" s="41"/>
      <c r="K290" s="93" t="str">
        <f>_xlfn.IFNA(INDEX('1.9 APM lookups'!$B$9:$B$13,MATCH($J290,'1.9 APM lookups'!$A$9:$A$13,0),1),"")</f>
        <v/>
      </c>
      <c r="L290" s="61"/>
      <c r="M290" s="64">
        <f t="shared" si="33"/>
        <v>0</v>
      </c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50">
        <f t="shared" si="34"/>
        <v>0</v>
      </c>
      <c r="Z290" s="48"/>
      <c r="AA290" s="51">
        <f t="shared" si="35"/>
        <v>0</v>
      </c>
      <c r="AB290" s="51">
        <f t="shared" si="36"/>
        <v>0</v>
      </c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123"/>
      <c r="AO290" s="50">
        <f t="shared" si="37"/>
        <v>0</v>
      </c>
      <c r="AP290" s="48"/>
      <c r="AQ290" s="51">
        <f t="shared" si="38"/>
        <v>0</v>
      </c>
      <c r="AR290" s="51">
        <f t="shared" si="39"/>
        <v>0</v>
      </c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3"/>
      <c r="BE290" s="65" t="b">
        <f>IF(B290=0,TRUE,IFERROR(MATCH($B290&amp;", "&amp;$C290&amp;", "&amp;$D290,'1.9 APM lookups'!$K$2:$K$107,0)&gt;0,FALSE))</f>
        <v>1</v>
      </c>
      <c r="BF290" s="66" t="str">
        <f t="shared" si="40"/>
        <v xml:space="preserve">, , </v>
      </c>
    </row>
    <row r="291" spans="1:58">
      <c r="A291" s="69"/>
      <c r="B291" s="41"/>
      <c r="C291" s="41"/>
      <c r="D291" s="41"/>
      <c r="E291" s="42"/>
      <c r="F291" s="42"/>
      <c r="G291" s="41"/>
      <c r="H291" s="120"/>
      <c r="I291" s="41"/>
      <c r="J291" s="41"/>
      <c r="K291" s="93" t="str">
        <f>_xlfn.IFNA(INDEX('1.9 APM lookups'!$B$9:$B$13,MATCH($J291,'1.9 APM lookups'!$A$9:$A$13,0),1),"")</f>
        <v/>
      </c>
      <c r="L291" s="61"/>
      <c r="M291" s="64">
        <f t="shared" si="33"/>
        <v>0</v>
      </c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50">
        <f t="shared" si="34"/>
        <v>0</v>
      </c>
      <c r="Z291" s="48"/>
      <c r="AA291" s="51">
        <f t="shared" si="35"/>
        <v>0</v>
      </c>
      <c r="AB291" s="51">
        <f t="shared" si="36"/>
        <v>0</v>
      </c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123"/>
      <c r="AO291" s="50">
        <f t="shared" si="37"/>
        <v>0</v>
      </c>
      <c r="AP291" s="48"/>
      <c r="AQ291" s="51">
        <f t="shared" si="38"/>
        <v>0</v>
      </c>
      <c r="AR291" s="51">
        <f t="shared" si="39"/>
        <v>0</v>
      </c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3"/>
      <c r="BE291" s="65" t="b">
        <f>IF(B291=0,TRUE,IFERROR(MATCH($B291&amp;", "&amp;$C291&amp;", "&amp;$D291,'1.9 APM lookups'!$K$2:$K$107,0)&gt;0,FALSE))</f>
        <v>1</v>
      </c>
      <c r="BF291" s="66" t="str">
        <f t="shared" si="40"/>
        <v xml:space="preserve">, , </v>
      </c>
    </row>
    <row r="292" spans="1:58">
      <c r="A292" s="69"/>
      <c r="B292" s="41"/>
      <c r="C292" s="41"/>
      <c r="D292" s="41"/>
      <c r="E292" s="42"/>
      <c r="F292" s="42"/>
      <c r="G292" s="41"/>
      <c r="H292" s="120"/>
      <c r="I292" s="41"/>
      <c r="J292" s="41"/>
      <c r="K292" s="93" t="str">
        <f>_xlfn.IFNA(INDEX('1.9 APM lookups'!$B$9:$B$13,MATCH($J292,'1.9 APM lookups'!$A$9:$A$13,0),1),"")</f>
        <v/>
      </c>
      <c r="L292" s="61"/>
      <c r="M292" s="64">
        <f t="shared" si="33"/>
        <v>0</v>
      </c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50">
        <f t="shared" si="34"/>
        <v>0</v>
      </c>
      <c r="Z292" s="48"/>
      <c r="AA292" s="51">
        <f t="shared" si="35"/>
        <v>0</v>
      </c>
      <c r="AB292" s="51">
        <f t="shared" si="36"/>
        <v>0</v>
      </c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123"/>
      <c r="AO292" s="50">
        <f t="shared" si="37"/>
        <v>0</v>
      </c>
      <c r="AP292" s="48"/>
      <c r="AQ292" s="51">
        <f t="shared" si="38"/>
        <v>0</v>
      </c>
      <c r="AR292" s="51">
        <f t="shared" si="39"/>
        <v>0</v>
      </c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3"/>
      <c r="BE292" s="65" t="b">
        <f>IF(B292=0,TRUE,IFERROR(MATCH($B292&amp;", "&amp;$C292&amp;", "&amp;$D292,'1.9 APM lookups'!$K$2:$K$107,0)&gt;0,FALSE))</f>
        <v>1</v>
      </c>
      <c r="BF292" s="66" t="str">
        <f t="shared" si="40"/>
        <v xml:space="preserve">, , </v>
      </c>
    </row>
    <row r="293" spans="1:58">
      <c r="A293" s="69"/>
      <c r="B293" s="41"/>
      <c r="C293" s="41"/>
      <c r="D293" s="41"/>
      <c r="E293" s="42"/>
      <c r="F293" s="42"/>
      <c r="G293" s="41"/>
      <c r="H293" s="120"/>
      <c r="I293" s="41"/>
      <c r="J293" s="41"/>
      <c r="K293" s="93" t="str">
        <f>_xlfn.IFNA(INDEX('1.9 APM lookups'!$B$9:$B$13,MATCH($J293,'1.9 APM lookups'!$A$9:$A$13,0),1),"")</f>
        <v/>
      </c>
      <c r="L293" s="61"/>
      <c r="M293" s="64">
        <f t="shared" si="33"/>
        <v>0</v>
      </c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50">
        <f t="shared" si="34"/>
        <v>0</v>
      </c>
      <c r="Z293" s="48"/>
      <c r="AA293" s="51">
        <f t="shared" si="35"/>
        <v>0</v>
      </c>
      <c r="AB293" s="51">
        <f t="shared" si="36"/>
        <v>0</v>
      </c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123"/>
      <c r="AO293" s="50">
        <f t="shared" si="37"/>
        <v>0</v>
      </c>
      <c r="AP293" s="48"/>
      <c r="AQ293" s="51">
        <f t="shared" si="38"/>
        <v>0</v>
      </c>
      <c r="AR293" s="51">
        <f t="shared" si="39"/>
        <v>0</v>
      </c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3"/>
      <c r="BE293" s="65" t="b">
        <f>IF(B293=0,TRUE,IFERROR(MATCH($B293&amp;", "&amp;$C293&amp;", "&amp;$D293,'1.9 APM lookups'!$K$2:$K$107,0)&gt;0,FALSE))</f>
        <v>1</v>
      </c>
      <c r="BF293" s="66" t="str">
        <f t="shared" si="40"/>
        <v xml:space="preserve">, , </v>
      </c>
    </row>
    <row r="294" spans="1:58">
      <c r="A294" s="69"/>
      <c r="B294" s="41"/>
      <c r="C294" s="41"/>
      <c r="D294" s="41"/>
      <c r="E294" s="42"/>
      <c r="F294" s="42"/>
      <c r="G294" s="41"/>
      <c r="H294" s="120"/>
      <c r="I294" s="41"/>
      <c r="J294" s="41"/>
      <c r="K294" s="93" t="str">
        <f>_xlfn.IFNA(INDEX('1.9 APM lookups'!$B$9:$B$13,MATCH($J294,'1.9 APM lookups'!$A$9:$A$13,0),1),"")</f>
        <v/>
      </c>
      <c r="L294" s="61"/>
      <c r="M294" s="64">
        <f t="shared" si="33"/>
        <v>0</v>
      </c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50">
        <f t="shared" si="34"/>
        <v>0</v>
      </c>
      <c r="Z294" s="48"/>
      <c r="AA294" s="51">
        <f t="shared" si="35"/>
        <v>0</v>
      </c>
      <c r="AB294" s="51">
        <f t="shared" si="36"/>
        <v>0</v>
      </c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123"/>
      <c r="AO294" s="50">
        <f t="shared" si="37"/>
        <v>0</v>
      </c>
      <c r="AP294" s="48"/>
      <c r="AQ294" s="51">
        <f t="shared" si="38"/>
        <v>0</v>
      </c>
      <c r="AR294" s="51">
        <f t="shared" si="39"/>
        <v>0</v>
      </c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3"/>
      <c r="BE294" s="65" t="b">
        <f>IF(B294=0,TRUE,IFERROR(MATCH($B294&amp;", "&amp;$C294&amp;", "&amp;$D294,'1.9 APM lookups'!$K$2:$K$107,0)&gt;0,FALSE))</f>
        <v>1</v>
      </c>
      <c r="BF294" s="66" t="str">
        <f t="shared" si="40"/>
        <v xml:space="preserve">, , </v>
      </c>
    </row>
    <row r="295" spans="1:58">
      <c r="A295" s="69"/>
      <c r="B295" s="41"/>
      <c r="C295" s="41"/>
      <c r="D295" s="41"/>
      <c r="E295" s="42"/>
      <c r="F295" s="42"/>
      <c r="G295" s="41"/>
      <c r="H295" s="120"/>
      <c r="I295" s="41"/>
      <c r="J295" s="41"/>
      <c r="K295" s="93" t="str">
        <f>_xlfn.IFNA(INDEX('1.9 APM lookups'!$B$9:$B$13,MATCH($J295,'1.9 APM lookups'!$A$9:$A$13,0),1),"")</f>
        <v/>
      </c>
      <c r="L295" s="61"/>
      <c r="M295" s="64">
        <f t="shared" si="33"/>
        <v>0</v>
      </c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50">
        <f t="shared" si="34"/>
        <v>0</v>
      </c>
      <c r="Z295" s="48"/>
      <c r="AA295" s="51">
        <f t="shared" si="35"/>
        <v>0</v>
      </c>
      <c r="AB295" s="51">
        <f t="shared" si="36"/>
        <v>0</v>
      </c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123"/>
      <c r="AO295" s="50">
        <f t="shared" si="37"/>
        <v>0</v>
      </c>
      <c r="AP295" s="48"/>
      <c r="AQ295" s="51">
        <f t="shared" si="38"/>
        <v>0</v>
      </c>
      <c r="AR295" s="51">
        <f t="shared" si="39"/>
        <v>0</v>
      </c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3"/>
      <c r="BE295" s="65" t="b">
        <f>IF(B295=0,TRUE,IFERROR(MATCH($B295&amp;", "&amp;$C295&amp;", "&amp;$D295,'1.9 APM lookups'!$K$2:$K$107,0)&gt;0,FALSE))</f>
        <v>1</v>
      </c>
      <c r="BF295" s="66" t="str">
        <f t="shared" si="40"/>
        <v xml:space="preserve">, , </v>
      </c>
    </row>
    <row r="296" spans="1:58">
      <c r="A296" s="69"/>
      <c r="B296" s="41"/>
      <c r="C296" s="41"/>
      <c r="D296" s="41"/>
      <c r="E296" s="42"/>
      <c r="F296" s="42"/>
      <c r="G296" s="41"/>
      <c r="H296" s="120"/>
      <c r="I296" s="41"/>
      <c r="J296" s="41"/>
      <c r="K296" s="93" t="str">
        <f>_xlfn.IFNA(INDEX('1.9 APM lookups'!$B$9:$B$13,MATCH($J296,'1.9 APM lookups'!$A$9:$A$13,0),1),"")</f>
        <v/>
      </c>
      <c r="L296" s="61"/>
      <c r="M296" s="64">
        <f t="shared" si="33"/>
        <v>0</v>
      </c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50">
        <f t="shared" si="34"/>
        <v>0</v>
      </c>
      <c r="Z296" s="48"/>
      <c r="AA296" s="51">
        <f t="shared" si="35"/>
        <v>0</v>
      </c>
      <c r="AB296" s="51">
        <f t="shared" si="36"/>
        <v>0</v>
      </c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123"/>
      <c r="AO296" s="50">
        <f t="shared" si="37"/>
        <v>0</v>
      </c>
      <c r="AP296" s="48"/>
      <c r="AQ296" s="51">
        <f t="shared" si="38"/>
        <v>0</v>
      </c>
      <c r="AR296" s="51">
        <f t="shared" si="39"/>
        <v>0</v>
      </c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3"/>
      <c r="BE296" s="65" t="b">
        <f>IF(B296=0,TRUE,IFERROR(MATCH($B296&amp;", "&amp;$C296&amp;", "&amp;$D296,'1.9 APM lookups'!$K$2:$K$107,0)&gt;0,FALSE))</f>
        <v>1</v>
      </c>
      <c r="BF296" s="66" t="str">
        <f t="shared" si="40"/>
        <v xml:space="preserve">, , </v>
      </c>
    </row>
    <row r="297" spans="1:58">
      <c r="A297" s="69"/>
      <c r="B297" s="41"/>
      <c r="C297" s="41"/>
      <c r="D297" s="41"/>
      <c r="E297" s="42"/>
      <c r="F297" s="42"/>
      <c r="G297" s="41"/>
      <c r="H297" s="120"/>
      <c r="I297" s="41"/>
      <c r="J297" s="41"/>
      <c r="K297" s="93" t="str">
        <f>_xlfn.IFNA(INDEX('1.9 APM lookups'!$B$9:$B$13,MATCH($J297,'1.9 APM lookups'!$A$9:$A$13,0),1),"")</f>
        <v/>
      </c>
      <c r="L297" s="61"/>
      <c r="M297" s="64">
        <f t="shared" si="33"/>
        <v>0</v>
      </c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50">
        <f t="shared" si="34"/>
        <v>0</v>
      </c>
      <c r="Z297" s="48"/>
      <c r="AA297" s="51">
        <f t="shared" si="35"/>
        <v>0</v>
      </c>
      <c r="AB297" s="51">
        <f t="shared" si="36"/>
        <v>0</v>
      </c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123"/>
      <c r="AO297" s="50">
        <f t="shared" si="37"/>
        <v>0</v>
      </c>
      <c r="AP297" s="48"/>
      <c r="AQ297" s="51">
        <f t="shared" si="38"/>
        <v>0</v>
      </c>
      <c r="AR297" s="51">
        <f t="shared" si="39"/>
        <v>0</v>
      </c>
      <c r="AS297" s="48"/>
      <c r="AT297" s="48"/>
      <c r="AU297" s="48"/>
      <c r="AV297" s="48"/>
      <c r="AW297" s="48"/>
      <c r="AX297" s="48"/>
      <c r="AY297" s="48"/>
      <c r="AZ297" s="48"/>
      <c r="BA297" s="48"/>
      <c r="BB297" s="48"/>
      <c r="BC297" s="48"/>
      <c r="BD297" s="43"/>
      <c r="BE297" s="65" t="b">
        <f>IF(B297=0,TRUE,IFERROR(MATCH($B297&amp;", "&amp;$C297&amp;", "&amp;$D297,'1.9 APM lookups'!$K$2:$K$107,0)&gt;0,FALSE))</f>
        <v>1</v>
      </c>
      <c r="BF297" s="66" t="str">
        <f t="shared" si="40"/>
        <v xml:space="preserve">, , </v>
      </c>
    </row>
    <row r="298" spans="1:58">
      <c r="A298" s="69"/>
      <c r="B298" s="41"/>
      <c r="C298" s="41"/>
      <c r="D298" s="41"/>
      <c r="E298" s="42"/>
      <c r="F298" s="42"/>
      <c r="G298" s="41"/>
      <c r="H298" s="120"/>
      <c r="I298" s="41"/>
      <c r="J298" s="41"/>
      <c r="K298" s="93" t="str">
        <f>_xlfn.IFNA(INDEX('1.9 APM lookups'!$B$9:$B$13,MATCH($J298,'1.9 APM lookups'!$A$9:$A$13,0),1),"")</f>
        <v/>
      </c>
      <c r="L298" s="61"/>
      <c r="M298" s="64">
        <f t="shared" si="33"/>
        <v>0</v>
      </c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50">
        <f t="shared" si="34"/>
        <v>0</v>
      </c>
      <c r="Z298" s="48"/>
      <c r="AA298" s="51">
        <f t="shared" si="35"/>
        <v>0</v>
      </c>
      <c r="AB298" s="51">
        <f t="shared" si="36"/>
        <v>0</v>
      </c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123"/>
      <c r="AO298" s="50">
        <f t="shared" si="37"/>
        <v>0</v>
      </c>
      <c r="AP298" s="48"/>
      <c r="AQ298" s="51">
        <f t="shared" si="38"/>
        <v>0</v>
      </c>
      <c r="AR298" s="51">
        <f t="shared" si="39"/>
        <v>0</v>
      </c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3"/>
      <c r="BE298" s="65" t="b">
        <f>IF(B298=0,TRUE,IFERROR(MATCH($B298&amp;", "&amp;$C298&amp;", "&amp;$D298,'1.9 APM lookups'!$K$2:$K$107,0)&gt;0,FALSE))</f>
        <v>1</v>
      </c>
      <c r="BF298" s="66" t="str">
        <f t="shared" si="40"/>
        <v xml:space="preserve">, , </v>
      </c>
    </row>
    <row r="299" spans="1:58">
      <c r="A299" s="69"/>
      <c r="B299" s="41"/>
      <c r="C299" s="41"/>
      <c r="D299" s="41"/>
      <c r="E299" s="42"/>
      <c r="F299" s="42"/>
      <c r="G299" s="41"/>
      <c r="H299" s="120"/>
      <c r="I299" s="41"/>
      <c r="J299" s="41"/>
      <c r="K299" s="93" t="str">
        <f>_xlfn.IFNA(INDEX('1.9 APM lookups'!$B$9:$B$13,MATCH($J299,'1.9 APM lookups'!$A$9:$A$13,0),1),"")</f>
        <v/>
      </c>
      <c r="L299" s="61"/>
      <c r="M299" s="64">
        <f t="shared" si="33"/>
        <v>0</v>
      </c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50">
        <f t="shared" si="34"/>
        <v>0</v>
      </c>
      <c r="Z299" s="48"/>
      <c r="AA299" s="51">
        <f t="shared" si="35"/>
        <v>0</v>
      </c>
      <c r="AB299" s="51">
        <f t="shared" si="36"/>
        <v>0</v>
      </c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123"/>
      <c r="AO299" s="50">
        <f t="shared" si="37"/>
        <v>0</v>
      </c>
      <c r="AP299" s="48"/>
      <c r="AQ299" s="51">
        <f t="shared" si="38"/>
        <v>0</v>
      </c>
      <c r="AR299" s="51">
        <f t="shared" si="39"/>
        <v>0</v>
      </c>
      <c r="AS299" s="48"/>
      <c r="AT299" s="48"/>
      <c r="AU299" s="48"/>
      <c r="AV299" s="48"/>
      <c r="AW299" s="48"/>
      <c r="AX299" s="48"/>
      <c r="AY299" s="48"/>
      <c r="AZ299" s="48"/>
      <c r="BA299" s="48"/>
      <c r="BB299" s="48"/>
      <c r="BC299" s="48"/>
      <c r="BD299" s="43"/>
      <c r="BE299" s="65" t="b">
        <f>IF(B299=0,TRUE,IFERROR(MATCH($B299&amp;", "&amp;$C299&amp;", "&amp;$D299,'1.9 APM lookups'!$K$2:$K$107,0)&gt;0,FALSE))</f>
        <v>1</v>
      </c>
      <c r="BF299" s="66" t="str">
        <f t="shared" si="40"/>
        <v xml:space="preserve">, , </v>
      </c>
    </row>
    <row r="300" spans="1:58">
      <c r="A300" s="69"/>
      <c r="B300" s="41"/>
      <c r="C300" s="41"/>
      <c r="D300" s="41"/>
      <c r="E300" s="42"/>
      <c r="F300" s="42"/>
      <c r="G300" s="41"/>
      <c r="H300" s="120"/>
      <c r="I300" s="41"/>
      <c r="J300" s="41"/>
      <c r="K300" s="93" t="str">
        <f>_xlfn.IFNA(INDEX('1.9 APM lookups'!$B$9:$B$13,MATCH($J300,'1.9 APM lookups'!$A$9:$A$13,0),1),"")</f>
        <v/>
      </c>
      <c r="L300" s="61"/>
      <c r="M300" s="64">
        <f t="shared" si="33"/>
        <v>0</v>
      </c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50">
        <f t="shared" si="34"/>
        <v>0</v>
      </c>
      <c r="Z300" s="48"/>
      <c r="AA300" s="51">
        <f t="shared" si="35"/>
        <v>0</v>
      </c>
      <c r="AB300" s="51">
        <f t="shared" si="36"/>
        <v>0</v>
      </c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123"/>
      <c r="AO300" s="50">
        <f t="shared" si="37"/>
        <v>0</v>
      </c>
      <c r="AP300" s="48"/>
      <c r="AQ300" s="51">
        <f t="shared" si="38"/>
        <v>0</v>
      </c>
      <c r="AR300" s="51">
        <f t="shared" si="39"/>
        <v>0</v>
      </c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3"/>
      <c r="BE300" s="65" t="b">
        <f>IF(B300=0,TRUE,IFERROR(MATCH($B300&amp;", "&amp;$C300&amp;", "&amp;$D300,'1.9 APM lookups'!$K$2:$K$107,0)&gt;0,FALSE))</f>
        <v>1</v>
      </c>
      <c r="BF300" s="66" t="str">
        <f t="shared" si="40"/>
        <v xml:space="preserve">, , </v>
      </c>
    </row>
    <row r="301" spans="1:58">
      <c r="A301" s="69"/>
      <c r="B301" s="41"/>
      <c r="C301" s="41"/>
      <c r="D301" s="41"/>
      <c r="E301" s="42"/>
      <c r="F301" s="42"/>
      <c r="G301" s="41"/>
      <c r="H301" s="120"/>
      <c r="I301" s="41"/>
      <c r="J301" s="41"/>
      <c r="K301" s="93" t="str">
        <f>_xlfn.IFNA(INDEX('1.9 APM lookups'!$B$9:$B$13,MATCH($J301,'1.9 APM lookups'!$A$9:$A$13,0),1),"")</f>
        <v/>
      </c>
      <c r="L301" s="61"/>
      <c r="M301" s="64">
        <f t="shared" si="33"/>
        <v>0</v>
      </c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50">
        <f t="shared" si="34"/>
        <v>0</v>
      </c>
      <c r="Z301" s="48"/>
      <c r="AA301" s="51">
        <f t="shared" si="35"/>
        <v>0</v>
      </c>
      <c r="AB301" s="51">
        <f t="shared" si="36"/>
        <v>0</v>
      </c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123"/>
      <c r="AO301" s="50">
        <f t="shared" si="37"/>
        <v>0</v>
      </c>
      <c r="AP301" s="48"/>
      <c r="AQ301" s="51">
        <f t="shared" si="38"/>
        <v>0</v>
      </c>
      <c r="AR301" s="51">
        <f t="shared" si="39"/>
        <v>0</v>
      </c>
      <c r="AS301" s="48"/>
      <c r="AT301" s="48"/>
      <c r="AU301" s="48"/>
      <c r="AV301" s="48"/>
      <c r="AW301" s="48"/>
      <c r="AX301" s="48"/>
      <c r="AY301" s="48"/>
      <c r="AZ301" s="48"/>
      <c r="BA301" s="48"/>
      <c r="BB301" s="48"/>
      <c r="BC301" s="48"/>
      <c r="BD301" s="43"/>
      <c r="BE301" s="65" t="b">
        <f>IF(B301=0,TRUE,IFERROR(MATCH($B301&amp;", "&amp;$C301&amp;", "&amp;$D301,'1.9 APM lookups'!$K$2:$K$107,0)&gt;0,FALSE))</f>
        <v>1</v>
      </c>
      <c r="BF301" s="66" t="str">
        <f t="shared" si="40"/>
        <v xml:space="preserve">, , </v>
      </c>
    </row>
    <row r="302" spans="1:58">
      <c r="A302" s="69"/>
      <c r="B302" s="41"/>
      <c r="C302" s="41"/>
      <c r="D302" s="41"/>
      <c r="E302" s="42"/>
      <c r="F302" s="42"/>
      <c r="G302" s="41"/>
      <c r="H302" s="120"/>
      <c r="I302" s="41"/>
      <c r="J302" s="41"/>
      <c r="K302" s="93" t="str">
        <f>_xlfn.IFNA(INDEX('1.9 APM lookups'!$B$9:$B$13,MATCH($J302,'1.9 APM lookups'!$A$9:$A$13,0),1),"")</f>
        <v/>
      </c>
      <c r="L302" s="61"/>
      <c r="M302" s="64">
        <f t="shared" si="33"/>
        <v>0</v>
      </c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50">
        <f t="shared" si="34"/>
        <v>0</v>
      </c>
      <c r="Z302" s="48"/>
      <c r="AA302" s="51">
        <f t="shared" si="35"/>
        <v>0</v>
      </c>
      <c r="AB302" s="51">
        <f t="shared" si="36"/>
        <v>0</v>
      </c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123"/>
      <c r="AO302" s="50">
        <f t="shared" si="37"/>
        <v>0</v>
      </c>
      <c r="AP302" s="48"/>
      <c r="AQ302" s="51">
        <f t="shared" si="38"/>
        <v>0</v>
      </c>
      <c r="AR302" s="51">
        <f t="shared" si="39"/>
        <v>0</v>
      </c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3"/>
      <c r="BE302" s="65" t="b">
        <f>IF(B302=0,TRUE,IFERROR(MATCH($B302&amp;", "&amp;$C302&amp;", "&amp;$D302,'1.9 APM lookups'!$K$2:$K$107,0)&gt;0,FALSE))</f>
        <v>1</v>
      </c>
      <c r="BF302" s="66" t="str">
        <f t="shared" si="40"/>
        <v xml:space="preserve">, , </v>
      </c>
    </row>
    <row r="303" spans="1:58">
      <c r="A303" s="69"/>
      <c r="B303" s="41"/>
      <c r="C303" s="41"/>
      <c r="D303" s="41"/>
      <c r="E303" s="42"/>
      <c r="F303" s="42"/>
      <c r="G303" s="41"/>
      <c r="H303" s="120"/>
      <c r="I303" s="41"/>
      <c r="J303" s="41"/>
      <c r="K303" s="93" t="str">
        <f>_xlfn.IFNA(INDEX('1.9 APM lookups'!$B$9:$B$13,MATCH($J303,'1.9 APM lookups'!$A$9:$A$13,0),1),"")</f>
        <v/>
      </c>
      <c r="L303" s="61"/>
      <c r="M303" s="64">
        <f t="shared" si="33"/>
        <v>0</v>
      </c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50">
        <f t="shared" si="34"/>
        <v>0</v>
      </c>
      <c r="Z303" s="48"/>
      <c r="AA303" s="51">
        <f t="shared" si="35"/>
        <v>0</v>
      </c>
      <c r="AB303" s="51">
        <f t="shared" si="36"/>
        <v>0</v>
      </c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123"/>
      <c r="AO303" s="50">
        <f t="shared" si="37"/>
        <v>0</v>
      </c>
      <c r="AP303" s="48"/>
      <c r="AQ303" s="51">
        <f t="shared" si="38"/>
        <v>0</v>
      </c>
      <c r="AR303" s="51">
        <f t="shared" si="39"/>
        <v>0</v>
      </c>
      <c r="AS303" s="48"/>
      <c r="AT303" s="48"/>
      <c r="AU303" s="48"/>
      <c r="AV303" s="48"/>
      <c r="AW303" s="48"/>
      <c r="AX303" s="48"/>
      <c r="AY303" s="48"/>
      <c r="AZ303" s="48"/>
      <c r="BA303" s="48"/>
      <c r="BB303" s="48"/>
      <c r="BC303" s="48"/>
      <c r="BD303" s="43"/>
      <c r="BE303" s="65" t="b">
        <f>IF(B303=0,TRUE,IFERROR(MATCH($B303&amp;", "&amp;$C303&amp;", "&amp;$D303,'1.9 APM lookups'!$K$2:$K$107,0)&gt;0,FALSE))</f>
        <v>1</v>
      </c>
      <c r="BF303" s="66" t="str">
        <f t="shared" si="40"/>
        <v xml:space="preserve">, , </v>
      </c>
    </row>
    <row r="304" spans="1:58">
      <c r="A304" s="69"/>
      <c r="B304" s="41"/>
      <c r="C304" s="41"/>
      <c r="D304" s="41"/>
      <c r="E304" s="42"/>
      <c r="F304" s="42"/>
      <c r="G304" s="41"/>
      <c r="H304" s="120"/>
      <c r="I304" s="41"/>
      <c r="J304" s="41"/>
      <c r="K304" s="93" t="str">
        <f>_xlfn.IFNA(INDEX('1.9 APM lookups'!$B$9:$B$13,MATCH($J304,'1.9 APM lookups'!$A$9:$A$13,0),1),"")</f>
        <v/>
      </c>
      <c r="L304" s="61"/>
      <c r="M304" s="64">
        <f t="shared" si="33"/>
        <v>0</v>
      </c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50">
        <f t="shared" si="34"/>
        <v>0</v>
      </c>
      <c r="Z304" s="48"/>
      <c r="AA304" s="51">
        <f t="shared" si="35"/>
        <v>0</v>
      </c>
      <c r="AB304" s="51">
        <f t="shared" si="36"/>
        <v>0</v>
      </c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123"/>
      <c r="AO304" s="50">
        <f t="shared" si="37"/>
        <v>0</v>
      </c>
      <c r="AP304" s="48"/>
      <c r="AQ304" s="51">
        <f t="shared" si="38"/>
        <v>0</v>
      </c>
      <c r="AR304" s="51">
        <f t="shared" si="39"/>
        <v>0</v>
      </c>
      <c r="AS304" s="48"/>
      <c r="AT304" s="48"/>
      <c r="AU304" s="48"/>
      <c r="AV304" s="48"/>
      <c r="AW304" s="48"/>
      <c r="AX304" s="48"/>
      <c r="AY304" s="48"/>
      <c r="AZ304" s="48"/>
      <c r="BA304" s="48"/>
      <c r="BB304" s="48"/>
      <c r="BC304" s="48"/>
      <c r="BD304" s="43"/>
      <c r="BE304" s="65" t="b">
        <f>IF(B304=0,TRUE,IFERROR(MATCH($B304&amp;", "&amp;$C304&amp;", "&amp;$D304,'1.9 APM lookups'!$K$2:$K$107,0)&gt;0,FALSE))</f>
        <v>1</v>
      </c>
      <c r="BF304" s="66" t="str">
        <f t="shared" si="40"/>
        <v xml:space="preserve">, , </v>
      </c>
    </row>
    <row r="305" spans="1:58">
      <c r="A305" s="69"/>
      <c r="B305" s="41"/>
      <c r="C305" s="41"/>
      <c r="D305" s="41"/>
      <c r="E305" s="42"/>
      <c r="F305" s="42"/>
      <c r="G305" s="41"/>
      <c r="H305" s="120"/>
      <c r="I305" s="41"/>
      <c r="J305" s="41"/>
      <c r="K305" s="93" t="str">
        <f>_xlfn.IFNA(INDEX('1.9 APM lookups'!$B$9:$B$13,MATCH($J305,'1.9 APM lookups'!$A$9:$A$13,0),1),"")</f>
        <v/>
      </c>
      <c r="L305" s="61"/>
      <c r="M305" s="64">
        <f t="shared" si="33"/>
        <v>0</v>
      </c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50">
        <f t="shared" si="34"/>
        <v>0</v>
      </c>
      <c r="Z305" s="48"/>
      <c r="AA305" s="51">
        <f t="shared" si="35"/>
        <v>0</v>
      </c>
      <c r="AB305" s="51">
        <f t="shared" si="36"/>
        <v>0</v>
      </c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123"/>
      <c r="AO305" s="50">
        <f t="shared" si="37"/>
        <v>0</v>
      </c>
      <c r="AP305" s="48"/>
      <c r="AQ305" s="51">
        <f t="shared" si="38"/>
        <v>0</v>
      </c>
      <c r="AR305" s="51">
        <f t="shared" si="39"/>
        <v>0</v>
      </c>
      <c r="AS305" s="48"/>
      <c r="AT305" s="48"/>
      <c r="AU305" s="48"/>
      <c r="AV305" s="48"/>
      <c r="AW305" s="48"/>
      <c r="AX305" s="48"/>
      <c r="AY305" s="48"/>
      <c r="AZ305" s="48"/>
      <c r="BA305" s="48"/>
      <c r="BB305" s="48"/>
      <c r="BC305" s="48"/>
      <c r="BD305" s="43"/>
      <c r="BE305" s="65" t="b">
        <f>IF(B305=0,TRUE,IFERROR(MATCH($B305&amp;", "&amp;$C305&amp;", "&amp;$D305,'1.9 APM lookups'!$K$2:$K$107,0)&gt;0,FALSE))</f>
        <v>1</v>
      </c>
      <c r="BF305" s="66" t="str">
        <f t="shared" si="40"/>
        <v xml:space="preserve">, , </v>
      </c>
    </row>
    <row r="306" spans="1:58">
      <c r="A306" s="69"/>
      <c r="B306" s="41"/>
      <c r="C306" s="41"/>
      <c r="D306" s="41"/>
      <c r="E306" s="42"/>
      <c r="F306" s="42"/>
      <c r="G306" s="41"/>
      <c r="H306" s="120"/>
      <c r="I306" s="41"/>
      <c r="J306" s="41"/>
      <c r="K306" s="93" t="str">
        <f>_xlfn.IFNA(INDEX('1.9 APM lookups'!$B$9:$B$13,MATCH($J306,'1.9 APM lookups'!$A$9:$A$13,0),1),"")</f>
        <v/>
      </c>
      <c r="L306" s="61"/>
      <c r="M306" s="64">
        <f t="shared" si="33"/>
        <v>0</v>
      </c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50">
        <f t="shared" si="34"/>
        <v>0</v>
      </c>
      <c r="Z306" s="48"/>
      <c r="AA306" s="51">
        <f t="shared" si="35"/>
        <v>0</v>
      </c>
      <c r="AB306" s="51">
        <f t="shared" si="36"/>
        <v>0</v>
      </c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123"/>
      <c r="AO306" s="50">
        <f t="shared" si="37"/>
        <v>0</v>
      </c>
      <c r="AP306" s="48"/>
      <c r="AQ306" s="51">
        <f t="shared" si="38"/>
        <v>0</v>
      </c>
      <c r="AR306" s="51">
        <f t="shared" si="39"/>
        <v>0</v>
      </c>
      <c r="AS306" s="48"/>
      <c r="AT306" s="48"/>
      <c r="AU306" s="48"/>
      <c r="AV306" s="48"/>
      <c r="AW306" s="48"/>
      <c r="AX306" s="48"/>
      <c r="AY306" s="48"/>
      <c r="AZ306" s="48"/>
      <c r="BA306" s="48"/>
      <c r="BB306" s="48"/>
      <c r="BC306" s="48"/>
      <c r="BD306" s="43"/>
      <c r="BE306" s="65" t="b">
        <f>IF(B306=0,TRUE,IFERROR(MATCH($B306&amp;", "&amp;$C306&amp;", "&amp;$D306,'1.9 APM lookups'!$K$2:$K$107,0)&gt;0,FALSE))</f>
        <v>1</v>
      </c>
      <c r="BF306" s="66" t="str">
        <f t="shared" si="40"/>
        <v xml:space="preserve">, , </v>
      </c>
    </row>
    <row r="307" spans="1:58">
      <c r="A307" s="69"/>
      <c r="B307" s="41"/>
      <c r="C307" s="41"/>
      <c r="D307" s="41"/>
      <c r="E307" s="42"/>
      <c r="F307" s="42"/>
      <c r="G307" s="41"/>
      <c r="H307" s="120"/>
      <c r="I307" s="41"/>
      <c r="J307" s="41"/>
      <c r="K307" s="93" t="str">
        <f>_xlfn.IFNA(INDEX('1.9 APM lookups'!$B$9:$B$13,MATCH($J307,'1.9 APM lookups'!$A$9:$A$13,0),1),"")</f>
        <v/>
      </c>
      <c r="L307" s="61"/>
      <c r="M307" s="64">
        <f t="shared" si="33"/>
        <v>0</v>
      </c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50">
        <f t="shared" si="34"/>
        <v>0</v>
      </c>
      <c r="Z307" s="48"/>
      <c r="AA307" s="51">
        <f t="shared" si="35"/>
        <v>0</v>
      </c>
      <c r="AB307" s="51">
        <f t="shared" si="36"/>
        <v>0</v>
      </c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123"/>
      <c r="AO307" s="50">
        <f t="shared" si="37"/>
        <v>0</v>
      </c>
      <c r="AP307" s="48"/>
      <c r="AQ307" s="51">
        <f t="shared" si="38"/>
        <v>0</v>
      </c>
      <c r="AR307" s="51">
        <f t="shared" si="39"/>
        <v>0</v>
      </c>
      <c r="AS307" s="48"/>
      <c r="AT307" s="48"/>
      <c r="AU307" s="48"/>
      <c r="AV307" s="48"/>
      <c r="AW307" s="48"/>
      <c r="AX307" s="48"/>
      <c r="AY307" s="48"/>
      <c r="AZ307" s="48"/>
      <c r="BA307" s="48"/>
      <c r="BB307" s="48"/>
      <c r="BC307" s="48"/>
      <c r="BD307" s="43"/>
      <c r="BE307" s="65" t="b">
        <f>IF(B307=0,TRUE,IFERROR(MATCH($B307&amp;", "&amp;$C307&amp;", "&amp;$D307,'1.9 APM lookups'!$K$2:$K$107,0)&gt;0,FALSE))</f>
        <v>1</v>
      </c>
      <c r="BF307" s="66" t="str">
        <f t="shared" si="40"/>
        <v xml:space="preserve">, , </v>
      </c>
    </row>
    <row r="308" spans="1:58">
      <c r="A308" s="69"/>
      <c r="B308" s="41"/>
      <c r="C308" s="41"/>
      <c r="D308" s="41"/>
      <c r="E308" s="42"/>
      <c r="F308" s="42"/>
      <c r="G308" s="41"/>
      <c r="H308" s="120"/>
      <c r="I308" s="41"/>
      <c r="J308" s="41"/>
      <c r="K308" s="93" t="str">
        <f>_xlfn.IFNA(INDEX('1.9 APM lookups'!$B$9:$B$13,MATCH($J308,'1.9 APM lookups'!$A$9:$A$13,0),1),"")</f>
        <v/>
      </c>
      <c r="L308" s="61"/>
      <c r="M308" s="64">
        <f t="shared" si="33"/>
        <v>0</v>
      </c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50">
        <f t="shared" si="34"/>
        <v>0</v>
      </c>
      <c r="Z308" s="48"/>
      <c r="AA308" s="51">
        <f t="shared" si="35"/>
        <v>0</v>
      </c>
      <c r="AB308" s="51">
        <f t="shared" si="36"/>
        <v>0</v>
      </c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123"/>
      <c r="AO308" s="50">
        <f t="shared" si="37"/>
        <v>0</v>
      </c>
      <c r="AP308" s="48"/>
      <c r="AQ308" s="51">
        <f t="shared" si="38"/>
        <v>0</v>
      </c>
      <c r="AR308" s="51">
        <f t="shared" si="39"/>
        <v>0</v>
      </c>
      <c r="AS308" s="48"/>
      <c r="AT308" s="48"/>
      <c r="AU308" s="48"/>
      <c r="AV308" s="48"/>
      <c r="AW308" s="48"/>
      <c r="AX308" s="48"/>
      <c r="AY308" s="48"/>
      <c r="AZ308" s="48"/>
      <c r="BA308" s="48"/>
      <c r="BB308" s="48"/>
      <c r="BC308" s="48"/>
      <c r="BD308" s="43"/>
      <c r="BE308" s="65" t="b">
        <f>IF(B308=0,TRUE,IFERROR(MATCH($B308&amp;", "&amp;$C308&amp;", "&amp;$D308,'1.9 APM lookups'!$K$2:$K$107,0)&gt;0,FALSE))</f>
        <v>1</v>
      </c>
      <c r="BF308" s="66" t="str">
        <f t="shared" si="40"/>
        <v xml:space="preserve">, , </v>
      </c>
    </row>
    <row r="309" spans="1:58">
      <c r="A309" s="69"/>
      <c r="B309" s="41"/>
      <c r="C309" s="41"/>
      <c r="D309" s="41"/>
      <c r="E309" s="42"/>
      <c r="F309" s="42"/>
      <c r="G309" s="41"/>
      <c r="H309" s="120"/>
      <c r="I309" s="41"/>
      <c r="J309" s="41"/>
      <c r="K309" s="93" t="str">
        <f>_xlfn.IFNA(INDEX('1.9 APM lookups'!$B$9:$B$13,MATCH($J309,'1.9 APM lookups'!$A$9:$A$13,0),1),"")</f>
        <v/>
      </c>
      <c r="L309" s="61"/>
      <c r="M309" s="64">
        <f t="shared" si="33"/>
        <v>0</v>
      </c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50">
        <f t="shared" si="34"/>
        <v>0</v>
      </c>
      <c r="Z309" s="48"/>
      <c r="AA309" s="51">
        <f t="shared" si="35"/>
        <v>0</v>
      </c>
      <c r="AB309" s="51">
        <f t="shared" si="36"/>
        <v>0</v>
      </c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123"/>
      <c r="AO309" s="50">
        <f t="shared" si="37"/>
        <v>0</v>
      </c>
      <c r="AP309" s="48"/>
      <c r="AQ309" s="51">
        <f t="shared" si="38"/>
        <v>0</v>
      </c>
      <c r="AR309" s="51">
        <f t="shared" si="39"/>
        <v>0</v>
      </c>
      <c r="AS309" s="48"/>
      <c r="AT309" s="48"/>
      <c r="AU309" s="48"/>
      <c r="AV309" s="48"/>
      <c r="AW309" s="48"/>
      <c r="AX309" s="48"/>
      <c r="AY309" s="48"/>
      <c r="AZ309" s="48"/>
      <c r="BA309" s="48"/>
      <c r="BB309" s="48"/>
      <c r="BC309" s="48"/>
      <c r="BD309" s="43"/>
      <c r="BE309" s="65" t="b">
        <f>IF(B309=0,TRUE,IFERROR(MATCH($B309&amp;", "&amp;$C309&amp;", "&amp;$D309,'1.9 APM lookups'!$K$2:$K$107,0)&gt;0,FALSE))</f>
        <v>1</v>
      </c>
      <c r="BF309" s="66" t="str">
        <f t="shared" si="40"/>
        <v xml:space="preserve">, , </v>
      </c>
    </row>
    <row r="310" spans="1:58">
      <c r="A310" s="69"/>
      <c r="B310" s="41"/>
      <c r="C310" s="41"/>
      <c r="D310" s="41"/>
      <c r="E310" s="42"/>
      <c r="F310" s="42"/>
      <c r="G310" s="41"/>
      <c r="H310" s="120"/>
      <c r="I310" s="41"/>
      <c r="J310" s="41"/>
      <c r="K310" s="93" t="str">
        <f>_xlfn.IFNA(INDEX('1.9 APM lookups'!$B$9:$B$13,MATCH($J310,'1.9 APM lookups'!$A$9:$A$13,0),1),"")</f>
        <v/>
      </c>
      <c r="L310" s="61"/>
      <c r="M310" s="64">
        <f t="shared" si="33"/>
        <v>0</v>
      </c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50">
        <f t="shared" si="34"/>
        <v>0</v>
      </c>
      <c r="Z310" s="48"/>
      <c r="AA310" s="51">
        <f t="shared" si="35"/>
        <v>0</v>
      </c>
      <c r="AB310" s="51">
        <f t="shared" si="36"/>
        <v>0</v>
      </c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123"/>
      <c r="AO310" s="50">
        <f t="shared" si="37"/>
        <v>0</v>
      </c>
      <c r="AP310" s="48"/>
      <c r="AQ310" s="51">
        <f t="shared" si="38"/>
        <v>0</v>
      </c>
      <c r="AR310" s="51">
        <f t="shared" si="39"/>
        <v>0</v>
      </c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3"/>
      <c r="BE310" s="65" t="b">
        <f>IF(B310=0,TRUE,IFERROR(MATCH($B310&amp;", "&amp;$C310&amp;", "&amp;$D310,'1.9 APM lookups'!$K$2:$K$107,0)&gt;0,FALSE))</f>
        <v>1</v>
      </c>
      <c r="BF310" s="66" t="str">
        <f t="shared" si="40"/>
        <v xml:space="preserve">, , </v>
      </c>
    </row>
    <row r="311" spans="1:58">
      <c r="A311" s="69"/>
      <c r="B311" s="41"/>
      <c r="C311" s="41"/>
      <c r="D311" s="41"/>
      <c r="E311" s="42"/>
      <c r="F311" s="42"/>
      <c r="G311" s="41"/>
      <c r="H311" s="120"/>
      <c r="I311" s="41"/>
      <c r="J311" s="41"/>
      <c r="K311" s="93" t="str">
        <f>_xlfn.IFNA(INDEX('1.9 APM lookups'!$B$9:$B$13,MATCH($J311,'1.9 APM lookups'!$A$9:$A$13,0),1),"")</f>
        <v/>
      </c>
      <c r="L311" s="61"/>
      <c r="M311" s="64">
        <f t="shared" si="33"/>
        <v>0</v>
      </c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50">
        <f t="shared" si="34"/>
        <v>0</v>
      </c>
      <c r="Z311" s="48"/>
      <c r="AA311" s="51">
        <f t="shared" si="35"/>
        <v>0</v>
      </c>
      <c r="AB311" s="51">
        <f t="shared" si="36"/>
        <v>0</v>
      </c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123"/>
      <c r="AO311" s="50">
        <f t="shared" si="37"/>
        <v>0</v>
      </c>
      <c r="AP311" s="48"/>
      <c r="AQ311" s="51">
        <f t="shared" si="38"/>
        <v>0</v>
      </c>
      <c r="AR311" s="51">
        <f t="shared" si="39"/>
        <v>0</v>
      </c>
      <c r="AS311" s="48"/>
      <c r="AT311" s="48"/>
      <c r="AU311" s="48"/>
      <c r="AV311" s="48"/>
      <c r="AW311" s="48"/>
      <c r="AX311" s="48"/>
      <c r="AY311" s="48"/>
      <c r="AZ311" s="48"/>
      <c r="BA311" s="48"/>
      <c r="BB311" s="48"/>
      <c r="BC311" s="48"/>
      <c r="BD311" s="43"/>
      <c r="BE311" s="65" t="b">
        <f>IF(B311=0,TRUE,IFERROR(MATCH($B311&amp;", "&amp;$C311&amp;", "&amp;$D311,'1.9 APM lookups'!$K$2:$K$107,0)&gt;0,FALSE))</f>
        <v>1</v>
      </c>
      <c r="BF311" s="66" t="str">
        <f t="shared" si="40"/>
        <v xml:space="preserve">, , </v>
      </c>
    </row>
    <row r="312" spans="1:58">
      <c r="A312" s="69"/>
      <c r="B312" s="41"/>
      <c r="C312" s="41"/>
      <c r="D312" s="41"/>
      <c r="E312" s="42"/>
      <c r="F312" s="42"/>
      <c r="G312" s="41"/>
      <c r="H312" s="120"/>
      <c r="I312" s="41"/>
      <c r="J312" s="41"/>
      <c r="K312" s="93" t="str">
        <f>_xlfn.IFNA(INDEX('1.9 APM lookups'!$B$9:$B$13,MATCH($J312,'1.9 APM lookups'!$A$9:$A$13,0),1),"")</f>
        <v/>
      </c>
      <c r="L312" s="61"/>
      <c r="M312" s="64">
        <f t="shared" si="33"/>
        <v>0</v>
      </c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50">
        <f t="shared" si="34"/>
        <v>0</v>
      </c>
      <c r="Z312" s="48"/>
      <c r="AA312" s="51">
        <f t="shared" si="35"/>
        <v>0</v>
      </c>
      <c r="AB312" s="51">
        <f t="shared" si="36"/>
        <v>0</v>
      </c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123"/>
      <c r="AO312" s="50">
        <f t="shared" si="37"/>
        <v>0</v>
      </c>
      <c r="AP312" s="48"/>
      <c r="AQ312" s="51">
        <f t="shared" si="38"/>
        <v>0</v>
      </c>
      <c r="AR312" s="51">
        <f t="shared" si="39"/>
        <v>0</v>
      </c>
      <c r="AS312" s="48"/>
      <c r="AT312" s="48"/>
      <c r="AU312" s="48"/>
      <c r="AV312" s="48"/>
      <c r="AW312" s="48"/>
      <c r="AX312" s="48"/>
      <c r="AY312" s="48"/>
      <c r="AZ312" s="48"/>
      <c r="BA312" s="48"/>
      <c r="BB312" s="48"/>
      <c r="BC312" s="48"/>
      <c r="BD312" s="43"/>
      <c r="BE312" s="65" t="b">
        <f>IF(B312=0,TRUE,IFERROR(MATCH($B312&amp;", "&amp;$C312&amp;", "&amp;$D312,'1.9 APM lookups'!$K$2:$K$107,0)&gt;0,FALSE))</f>
        <v>1</v>
      </c>
      <c r="BF312" s="66" t="str">
        <f t="shared" si="40"/>
        <v xml:space="preserve">, , </v>
      </c>
    </row>
    <row r="313" spans="1:58">
      <c r="A313" s="69"/>
      <c r="B313" s="41"/>
      <c r="C313" s="41"/>
      <c r="D313" s="41"/>
      <c r="E313" s="42"/>
      <c r="F313" s="42"/>
      <c r="G313" s="41"/>
      <c r="H313" s="120"/>
      <c r="I313" s="41"/>
      <c r="J313" s="41"/>
      <c r="K313" s="93" t="str">
        <f>_xlfn.IFNA(INDEX('1.9 APM lookups'!$B$9:$B$13,MATCH($J313,'1.9 APM lookups'!$A$9:$A$13,0),1),"")</f>
        <v/>
      </c>
      <c r="L313" s="61"/>
      <c r="M313" s="64">
        <f t="shared" si="33"/>
        <v>0</v>
      </c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50">
        <f t="shared" si="34"/>
        <v>0</v>
      </c>
      <c r="Z313" s="48"/>
      <c r="AA313" s="51">
        <f t="shared" si="35"/>
        <v>0</v>
      </c>
      <c r="AB313" s="51">
        <f t="shared" si="36"/>
        <v>0</v>
      </c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123"/>
      <c r="AO313" s="50">
        <f t="shared" si="37"/>
        <v>0</v>
      </c>
      <c r="AP313" s="48"/>
      <c r="AQ313" s="51">
        <f t="shared" si="38"/>
        <v>0</v>
      </c>
      <c r="AR313" s="51">
        <f t="shared" si="39"/>
        <v>0</v>
      </c>
      <c r="AS313" s="48"/>
      <c r="AT313" s="48"/>
      <c r="AU313" s="48"/>
      <c r="AV313" s="48"/>
      <c r="AW313" s="48"/>
      <c r="AX313" s="48"/>
      <c r="AY313" s="48"/>
      <c r="AZ313" s="48"/>
      <c r="BA313" s="48"/>
      <c r="BB313" s="48"/>
      <c r="BC313" s="48"/>
      <c r="BD313" s="43"/>
      <c r="BE313" s="65" t="b">
        <f>IF(B313=0,TRUE,IFERROR(MATCH($B313&amp;", "&amp;$C313&amp;", "&amp;$D313,'1.9 APM lookups'!$K$2:$K$107,0)&gt;0,FALSE))</f>
        <v>1</v>
      </c>
      <c r="BF313" s="66" t="str">
        <f t="shared" si="40"/>
        <v xml:space="preserve">, , </v>
      </c>
    </row>
    <row r="314" spans="1:58">
      <c r="A314" s="69"/>
      <c r="B314" s="41"/>
      <c r="C314" s="41"/>
      <c r="D314" s="41"/>
      <c r="E314" s="42"/>
      <c r="F314" s="42"/>
      <c r="G314" s="41"/>
      <c r="H314" s="120"/>
      <c r="I314" s="41"/>
      <c r="J314" s="41"/>
      <c r="K314" s="93" t="str">
        <f>_xlfn.IFNA(INDEX('1.9 APM lookups'!$B$9:$B$13,MATCH($J314,'1.9 APM lookups'!$A$9:$A$13,0),1),"")</f>
        <v/>
      </c>
      <c r="L314" s="61"/>
      <c r="M314" s="64">
        <f t="shared" si="33"/>
        <v>0</v>
      </c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50">
        <f t="shared" si="34"/>
        <v>0</v>
      </c>
      <c r="Z314" s="48"/>
      <c r="AA314" s="51">
        <f t="shared" si="35"/>
        <v>0</v>
      </c>
      <c r="AB314" s="51">
        <f t="shared" si="36"/>
        <v>0</v>
      </c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123"/>
      <c r="AO314" s="50">
        <f t="shared" si="37"/>
        <v>0</v>
      </c>
      <c r="AP314" s="48"/>
      <c r="AQ314" s="51">
        <f t="shared" si="38"/>
        <v>0</v>
      </c>
      <c r="AR314" s="51">
        <f t="shared" si="39"/>
        <v>0</v>
      </c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3"/>
      <c r="BE314" s="65" t="b">
        <f>IF(B314=0,TRUE,IFERROR(MATCH($B314&amp;", "&amp;$C314&amp;", "&amp;$D314,'1.9 APM lookups'!$K$2:$K$107,0)&gt;0,FALSE))</f>
        <v>1</v>
      </c>
      <c r="BF314" s="66" t="str">
        <f t="shared" si="40"/>
        <v xml:space="preserve">, , </v>
      </c>
    </row>
    <row r="315" spans="1:58">
      <c r="A315" s="69"/>
      <c r="B315" s="41"/>
      <c r="C315" s="41"/>
      <c r="D315" s="41"/>
      <c r="E315" s="42"/>
      <c r="F315" s="42"/>
      <c r="G315" s="41"/>
      <c r="H315" s="120"/>
      <c r="I315" s="41"/>
      <c r="J315" s="41"/>
      <c r="K315" s="93" t="str">
        <f>_xlfn.IFNA(INDEX('1.9 APM lookups'!$B$9:$B$13,MATCH($J315,'1.9 APM lookups'!$A$9:$A$13,0),1),"")</f>
        <v/>
      </c>
      <c r="L315" s="61"/>
      <c r="M315" s="64">
        <f t="shared" si="33"/>
        <v>0</v>
      </c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50">
        <f t="shared" si="34"/>
        <v>0</v>
      </c>
      <c r="Z315" s="48"/>
      <c r="AA315" s="51">
        <f t="shared" si="35"/>
        <v>0</v>
      </c>
      <c r="AB315" s="51">
        <f t="shared" si="36"/>
        <v>0</v>
      </c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123"/>
      <c r="AO315" s="50">
        <f t="shared" si="37"/>
        <v>0</v>
      </c>
      <c r="AP315" s="48"/>
      <c r="AQ315" s="51">
        <f t="shared" si="38"/>
        <v>0</v>
      </c>
      <c r="AR315" s="51">
        <f t="shared" si="39"/>
        <v>0</v>
      </c>
      <c r="AS315" s="48"/>
      <c r="AT315" s="48"/>
      <c r="AU315" s="48"/>
      <c r="AV315" s="48"/>
      <c r="AW315" s="48"/>
      <c r="AX315" s="48"/>
      <c r="AY315" s="48"/>
      <c r="AZ315" s="48"/>
      <c r="BA315" s="48"/>
      <c r="BB315" s="48"/>
      <c r="BC315" s="48"/>
      <c r="BD315" s="43"/>
      <c r="BE315" s="65" t="b">
        <f>IF(B315=0,TRUE,IFERROR(MATCH($B315&amp;", "&amp;$C315&amp;", "&amp;$D315,'1.9 APM lookups'!$K$2:$K$107,0)&gt;0,FALSE))</f>
        <v>1</v>
      </c>
      <c r="BF315" s="66" t="str">
        <f t="shared" si="40"/>
        <v xml:space="preserve">, , </v>
      </c>
    </row>
    <row r="316" spans="1:58">
      <c r="A316" s="69"/>
      <c r="B316" s="41"/>
      <c r="C316" s="41"/>
      <c r="D316" s="41"/>
      <c r="E316" s="42"/>
      <c r="F316" s="42"/>
      <c r="G316" s="41"/>
      <c r="H316" s="120"/>
      <c r="I316" s="41"/>
      <c r="J316" s="41"/>
      <c r="K316" s="93" t="str">
        <f>_xlfn.IFNA(INDEX('1.9 APM lookups'!$B$9:$B$13,MATCH($J316,'1.9 APM lookups'!$A$9:$A$13,0),1),"")</f>
        <v/>
      </c>
      <c r="L316" s="61"/>
      <c r="M316" s="64">
        <f t="shared" si="33"/>
        <v>0</v>
      </c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50">
        <f t="shared" si="34"/>
        <v>0</v>
      </c>
      <c r="Z316" s="48"/>
      <c r="AA316" s="51">
        <f t="shared" si="35"/>
        <v>0</v>
      </c>
      <c r="AB316" s="51">
        <f t="shared" si="36"/>
        <v>0</v>
      </c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123"/>
      <c r="AO316" s="50">
        <f t="shared" si="37"/>
        <v>0</v>
      </c>
      <c r="AP316" s="48"/>
      <c r="AQ316" s="51">
        <f t="shared" si="38"/>
        <v>0</v>
      </c>
      <c r="AR316" s="51">
        <f t="shared" si="39"/>
        <v>0</v>
      </c>
      <c r="AS316" s="48"/>
      <c r="AT316" s="48"/>
      <c r="AU316" s="48"/>
      <c r="AV316" s="48"/>
      <c r="AW316" s="48"/>
      <c r="AX316" s="48"/>
      <c r="AY316" s="48"/>
      <c r="AZ316" s="48"/>
      <c r="BA316" s="48"/>
      <c r="BB316" s="48"/>
      <c r="BC316" s="48"/>
      <c r="BD316" s="43"/>
      <c r="BE316" s="65" t="b">
        <f>IF(B316=0,TRUE,IFERROR(MATCH($B316&amp;", "&amp;$C316&amp;", "&amp;$D316,'1.9 APM lookups'!$K$2:$K$107,0)&gt;0,FALSE))</f>
        <v>1</v>
      </c>
      <c r="BF316" s="66" t="str">
        <f t="shared" si="40"/>
        <v xml:space="preserve">, , </v>
      </c>
    </row>
    <row r="317" spans="1:58">
      <c r="A317" s="69"/>
      <c r="B317" s="41"/>
      <c r="C317" s="41"/>
      <c r="D317" s="41"/>
      <c r="E317" s="42"/>
      <c r="F317" s="42"/>
      <c r="G317" s="41"/>
      <c r="H317" s="120"/>
      <c r="I317" s="41"/>
      <c r="J317" s="41"/>
      <c r="K317" s="93" t="str">
        <f>_xlfn.IFNA(INDEX('1.9 APM lookups'!$B$9:$B$13,MATCH($J317,'1.9 APM lookups'!$A$9:$A$13,0),1),"")</f>
        <v/>
      </c>
      <c r="L317" s="61"/>
      <c r="M317" s="64">
        <f t="shared" si="33"/>
        <v>0</v>
      </c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50">
        <f t="shared" si="34"/>
        <v>0</v>
      </c>
      <c r="Z317" s="48"/>
      <c r="AA317" s="51">
        <f t="shared" si="35"/>
        <v>0</v>
      </c>
      <c r="AB317" s="51">
        <f t="shared" si="36"/>
        <v>0</v>
      </c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123"/>
      <c r="AO317" s="50">
        <f t="shared" si="37"/>
        <v>0</v>
      </c>
      <c r="AP317" s="48"/>
      <c r="AQ317" s="51">
        <f t="shared" si="38"/>
        <v>0</v>
      </c>
      <c r="AR317" s="51">
        <f t="shared" si="39"/>
        <v>0</v>
      </c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3"/>
      <c r="BE317" s="65" t="b">
        <f>IF(B317=0,TRUE,IFERROR(MATCH($B317&amp;", "&amp;$C317&amp;", "&amp;$D317,'1.9 APM lookups'!$K$2:$K$107,0)&gt;0,FALSE))</f>
        <v>1</v>
      </c>
      <c r="BF317" s="66" t="str">
        <f t="shared" si="40"/>
        <v xml:space="preserve">, , </v>
      </c>
    </row>
    <row r="318" spans="1:58">
      <c r="A318" s="69"/>
      <c r="B318" s="41"/>
      <c r="C318" s="41"/>
      <c r="D318" s="41"/>
      <c r="E318" s="42"/>
      <c r="F318" s="42"/>
      <c r="G318" s="41"/>
      <c r="H318" s="120"/>
      <c r="I318" s="41"/>
      <c r="J318" s="41"/>
      <c r="K318" s="93" t="str">
        <f>_xlfn.IFNA(INDEX('1.9 APM lookups'!$B$9:$B$13,MATCH($J318,'1.9 APM lookups'!$A$9:$A$13,0),1),"")</f>
        <v/>
      </c>
      <c r="L318" s="61"/>
      <c r="M318" s="64">
        <f t="shared" si="33"/>
        <v>0</v>
      </c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50">
        <f t="shared" si="34"/>
        <v>0</v>
      </c>
      <c r="Z318" s="48"/>
      <c r="AA318" s="51">
        <f t="shared" si="35"/>
        <v>0</v>
      </c>
      <c r="AB318" s="51">
        <f t="shared" si="36"/>
        <v>0</v>
      </c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123"/>
      <c r="AO318" s="50">
        <f t="shared" si="37"/>
        <v>0</v>
      </c>
      <c r="AP318" s="48"/>
      <c r="AQ318" s="51">
        <f t="shared" si="38"/>
        <v>0</v>
      </c>
      <c r="AR318" s="51">
        <f t="shared" si="39"/>
        <v>0</v>
      </c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3"/>
      <c r="BE318" s="65" t="b">
        <f>IF(B318=0,TRUE,IFERROR(MATCH($B318&amp;", "&amp;$C318&amp;", "&amp;$D318,'1.9 APM lookups'!$K$2:$K$107,0)&gt;0,FALSE))</f>
        <v>1</v>
      </c>
      <c r="BF318" s="66" t="str">
        <f t="shared" si="40"/>
        <v xml:space="preserve">, , </v>
      </c>
    </row>
    <row r="319" spans="1:58">
      <c r="A319" s="69"/>
      <c r="B319" s="41"/>
      <c r="C319" s="41"/>
      <c r="D319" s="41"/>
      <c r="E319" s="42"/>
      <c r="F319" s="42"/>
      <c r="G319" s="41"/>
      <c r="H319" s="120"/>
      <c r="I319" s="41"/>
      <c r="J319" s="41"/>
      <c r="K319" s="93" t="str">
        <f>_xlfn.IFNA(INDEX('1.9 APM lookups'!$B$9:$B$13,MATCH($J319,'1.9 APM lookups'!$A$9:$A$13,0),1),"")</f>
        <v/>
      </c>
      <c r="L319" s="61"/>
      <c r="M319" s="64">
        <f t="shared" si="33"/>
        <v>0</v>
      </c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50">
        <f t="shared" si="34"/>
        <v>0</v>
      </c>
      <c r="Z319" s="48"/>
      <c r="AA319" s="51">
        <f t="shared" si="35"/>
        <v>0</v>
      </c>
      <c r="AB319" s="51">
        <f t="shared" si="36"/>
        <v>0</v>
      </c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123"/>
      <c r="AO319" s="50">
        <f t="shared" si="37"/>
        <v>0</v>
      </c>
      <c r="AP319" s="48"/>
      <c r="AQ319" s="51">
        <f t="shared" si="38"/>
        <v>0</v>
      </c>
      <c r="AR319" s="51">
        <f t="shared" si="39"/>
        <v>0</v>
      </c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3"/>
      <c r="BE319" s="65" t="b">
        <f>IF(B319=0,TRUE,IFERROR(MATCH($B319&amp;", "&amp;$C319&amp;", "&amp;$D319,'1.9 APM lookups'!$K$2:$K$107,0)&gt;0,FALSE))</f>
        <v>1</v>
      </c>
      <c r="BF319" s="66" t="str">
        <f t="shared" si="40"/>
        <v xml:space="preserve">, , </v>
      </c>
    </row>
    <row r="320" spans="1:58">
      <c r="A320" s="69"/>
      <c r="B320" s="41"/>
      <c r="C320" s="41"/>
      <c r="D320" s="41"/>
      <c r="E320" s="42"/>
      <c r="F320" s="42"/>
      <c r="G320" s="41"/>
      <c r="H320" s="120"/>
      <c r="I320" s="41"/>
      <c r="J320" s="41"/>
      <c r="K320" s="93" t="str">
        <f>_xlfn.IFNA(INDEX('1.9 APM lookups'!$B$9:$B$13,MATCH($J320,'1.9 APM lookups'!$A$9:$A$13,0),1),"")</f>
        <v/>
      </c>
      <c r="L320" s="61"/>
      <c r="M320" s="64">
        <f t="shared" si="33"/>
        <v>0</v>
      </c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50">
        <f t="shared" si="34"/>
        <v>0</v>
      </c>
      <c r="Z320" s="48"/>
      <c r="AA320" s="51">
        <f t="shared" si="35"/>
        <v>0</v>
      </c>
      <c r="AB320" s="51">
        <f t="shared" si="36"/>
        <v>0</v>
      </c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123"/>
      <c r="AO320" s="50">
        <f t="shared" si="37"/>
        <v>0</v>
      </c>
      <c r="AP320" s="48"/>
      <c r="AQ320" s="51">
        <f t="shared" si="38"/>
        <v>0</v>
      </c>
      <c r="AR320" s="51">
        <f t="shared" si="39"/>
        <v>0</v>
      </c>
      <c r="AS320" s="48"/>
      <c r="AT320" s="48"/>
      <c r="AU320" s="48"/>
      <c r="AV320" s="48"/>
      <c r="AW320" s="48"/>
      <c r="AX320" s="48"/>
      <c r="AY320" s="48"/>
      <c r="AZ320" s="48"/>
      <c r="BA320" s="48"/>
      <c r="BB320" s="48"/>
      <c r="BC320" s="48"/>
      <c r="BD320" s="43"/>
      <c r="BE320" s="65" t="b">
        <f>IF(B320=0,TRUE,IFERROR(MATCH($B320&amp;", "&amp;$C320&amp;", "&amp;$D320,'1.9 APM lookups'!$K$2:$K$107,0)&gt;0,FALSE))</f>
        <v>1</v>
      </c>
      <c r="BF320" s="66" t="str">
        <f t="shared" si="40"/>
        <v xml:space="preserve">, , </v>
      </c>
    </row>
    <row r="321" spans="1:58">
      <c r="A321" s="69"/>
      <c r="B321" s="41"/>
      <c r="C321" s="41"/>
      <c r="D321" s="41"/>
      <c r="E321" s="42"/>
      <c r="F321" s="42"/>
      <c r="G321" s="41"/>
      <c r="H321" s="120"/>
      <c r="I321" s="41"/>
      <c r="J321" s="41"/>
      <c r="K321" s="93" t="str">
        <f>_xlfn.IFNA(INDEX('1.9 APM lookups'!$B$9:$B$13,MATCH($J321,'1.9 APM lookups'!$A$9:$A$13,0),1),"")</f>
        <v/>
      </c>
      <c r="L321" s="61"/>
      <c r="M321" s="64">
        <f t="shared" si="33"/>
        <v>0</v>
      </c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50">
        <f t="shared" si="34"/>
        <v>0</v>
      </c>
      <c r="Z321" s="48"/>
      <c r="AA321" s="51">
        <f t="shared" si="35"/>
        <v>0</v>
      </c>
      <c r="AB321" s="51">
        <f t="shared" si="36"/>
        <v>0</v>
      </c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123"/>
      <c r="AO321" s="50">
        <f t="shared" si="37"/>
        <v>0</v>
      </c>
      <c r="AP321" s="48"/>
      <c r="AQ321" s="51">
        <f t="shared" si="38"/>
        <v>0</v>
      </c>
      <c r="AR321" s="51">
        <f t="shared" si="39"/>
        <v>0</v>
      </c>
      <c r="AS321" s="48"/>
      <c r="AT321" s="48"/>
      <c r="AU321" s="48"/>
      <c r="AV321" s="48"/>
      <c r="AW321" s="48"/>
      <c r="AX321" s="48"/>
      <c r="AY321" s="48"/>
      <c r="AZ321" s="48"/>
      <c r="BA321" s="48"/>
      <c r="BB321" s="48"/>
      <c r="BC321" s="48"/>
      <c r="BD321" s="43"/>
      <c r="BE321" s="65" t="b">
        <f>IF(B321=0,TRUE,IFERROR(MATCH($B321&amp;", "&amp;$C321&amp;", "&amp;$D321,'1.9 APM lookups'!$K$2:$K$107,0)&gt;0,FALSE))</f>
        <v>1</v>
      </c>
      <c r="BF321" s="66" t="str">
        <f t="shared" si="40"/>
        <v xml:space="preserve">, , </v>
      </c>
    </row>
    <row r="322" spans="1:58">
      <c r="A322" s="69"/>
      <c r="B322" s="41"/>
      <c r="C322" s="41"/>
      <c r="D322" s="41"/>
      <c r="E322" s="42"/>
      <c r="F322" s="42"/>
      <c r="G322" s="41"/>
      <c r="H322" s="120"/>
      <c r="I322" s="41"/>
      <c r="J322" s="41"/>
      <c r="K322" s="93" t="str">
        <f>_xlfn.IFNA(INDEX('1.9 APM lookups'!$B$9:$B$13,MATCH($J322,'1.9 APM lookups'!$A$9:$A$13,0),1),"")</f>
        <v/>
      </c>
      <c r="L322" s="61"/>
      <c r="M322" s="64">
        <f t="shared" si="33"/>
        <v>0</v>
      </c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50">
        <f t="shared" si="34"/>
        <v>0</v>
      </c>
      <c r="Z322" s="48"/>
      <c r="AA322" s="51">
        <f t="shared" si="35"/>
        <v>0</v>
      </c>
      <c r="AB322" s="51">
        <f t="shared" si="36"/>
        <v>0</v>
      </c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123"/>
      <c r="AO322" s="50">
        <f t="shared" si="37"/>
        <v>0</v>
      </c>
      <c r="AP322" s="48"/>
      <c r="AQ322" s="51">
        <f t="shared" si="38"/>
        <v>0</v>
      </c>
      <c r="AR322" s="51">
        <f t="shared" si="39"/>
        <v>0</v>
      </c>
      <c r="AS322" s="48"/>
      <c r="AT322" s="48"/>
      <c r="AU322" s="48"/>
      <c r="AV322" s="48"/>
      <c r="AW322" s="48"/>
      <c r="AX322" s="48"/>
      <c r="AY322" s="48"/>
      <c r="AZ322" s="48"/>
      <c r="BA322" s="48"/>
      <c r="BB322" s="48"/>
      <c r="BC322" s="48"/>
      <c r="BD322" s="43"/>
      <c r="BE322" s="65" t="b">
        <f>IF(B322=0,TRUE,IFERROR(MATCH($B322&amp;", "&amp;$C322&amp;", "&amp;$D322,'1.9 APM lookups'!$K$2:$K$107,0)&gt;0,FALSE))</f>
        <v>1</v>
      </c>
      <c r="BF322" s="66" t="str">
        <f t="shared" si="40"/>
        <v xml:space="preserve">, , </v>
      </c>
    </row>
    <row r="323" spans="1:58">
      <c r="A323" s="69"/>
      <c r="B323" s="41"/>
      <c r="C323" s="41"/>
      <c r="D323" s="41"/>
      <c r="E323" s="42"/>
      <c r="F323" s="42"/>
      <c r="G323" s="41"/>
      <c r="H323" s="120"/>
      <c r="I323" s="41"/>
      <c r="J323" s="41"/>
      <c r="K323" s="93" t="str">
        <f>_xlfn.IFNA(INDEX('1.9 APM lookups'!$B$9:$B$13,MATCH($J323,'1.9 APM lookups'!$A$9:$A$13,0),1),"")</f>
        <v/>
      </c>
      <c r="L323" s="61"/>
      <c r="M323" s="64">
        <f t="shared" si="33"/>
        <v>0</v>
      </c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50">
        <f t="shared" si="34"/>
        <v>0</v>
      </c>
      <c r="Z323" s="48"/>
      <c r="AA323" s="51">
        <f t="shared" si="35"/>
        <v>0</v>
      </c>
      <c r="AB323" s="51">
        <f t="shared" si="36"/>
        <v>0</v>
      </c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123"/>
      <c r="AO323" s="50">
        <f t="shared" si="37"/>
        <v>0</v>
      </c>
      <c r="AP323" s="48"/>
      <c r="AQ323" s="51">
        <f t="shared" si="38"/>
        <v>0</v>
      </c>
      <c r="AR323" s="51">
        <f t="shared" si="39"/>
        <v>0</v>
      </c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3"/>
      <c r="BE323" s="65" t="b">
        <f>IF(B323=0,TRUE,IFERROR(MATCH($B323&amp;", "&amp;$C323&amp;", "&amp;$D323,'1.9 APM lookups'!$K$2:$K$107,0)&gt;0,FALSE))</f>
        <v>1</v>
      </c>
      <c r="BF323" s="66" t="str">
        <f t="shared" si="40"/>
        <v xml:space="preserve">, , </v>
      </c>
    </row>
    <row r="324" spans="1:58">
      <c r="A324" s="69"/>
      <c r="B324" s="41"/>
      <c r="C324" s="41"/>
      <c r="D324" s="41"/>
      <c r="E324" s="42"/>
      <c r="F324" s="42"/>
      <c r="G324" s="41"/>
      <c r="H324" s="120"/>
      <c r="I324" s="41"/>
      <c r="J324" s="41"/>
      <c r="K324" s="93" t="str">
        <f>_xlfn.IFNA(INDEX('1.9 APM lookups'!$B$9:$B$13,MATCH($J324,'1.9 APM lookups'!$A$9:$A$13,0),1),"")</f>
        <v/>
      </c>
      <c r="L324" s="61"/>
      <c r="M324" s="64">
        <f t="shared" si="33"/>
        <v>0</v>
      </c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50">
        <f t="shared" si="34"/>
        <v>0</v>
      </c>
      <c r="Z324" s="48"/>
      <c r="AA324" s="51">
        <f t="shared" si="35"/>
        <v>0</v>
      </c>
      <c r="AB324" s="51">
        <f t="shared" si="36"/>
        <v>0</v>
      </c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123"/>
      <c r="AO324" s="50">
        <f t="shared" si="37"/>
        <v>0</v>
      </c>
      <c r="AP324" s="48"/>
      <c r="AQ324" s="51">
        <f t="shared" si="38"/>
        <v>0</v>
      </c>
      <c r="AR324" s="51">
        <f t="shared" si="39"/>
        <v>0</v>
      </c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3"/>
      <c r="BE324" s="65" t="b">
        <f>IF(B324=0,TRUE,IFERROR(MATCH($B324&amp;", "&amp;$C324&amp;", "&amp;$D324,'1.9 APM lookups'!$K$2:$K$107,0)&gt;0,FALSE))</f>
        <v>1</v>
      </c>
      <c r="BF324" s="66" t="str">
        <f t="shared" si="40"/>
        <v xml:space="preserve">, , </v>
      </c>
    </row>
    <row r="325" spans="1:58">
      <c r="A325" s="69"/>
      <c r="B325" s="41"/>
      <c r="C325" s="41"/>
      <c r="D325" s="41"/>
      <c r="E325" s="42"/>
      <c r="F325" s="42"/>
      <c r="G325" s="41"/>
      <c r="H325" s="120"/>
      <c r="I325" s="41"/>
      <c r="J325" s="41"/>
      <c r="K325" s="93" t="str">
        <f>_xlfn.IFNA(INDEX('1.9 APM lookups'!$B$9:$B$13,MATCH($J325,'1.9 APM lookups'!$A$9:$A$13,0),1),"")</f>
        <v/>
      </c>
      <c r="L325" s="61"/>
      <c r="M325" s="64">
        <f t="shared" si="33"/>
        <v>0</v>
      </c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50">
        <f t="shared" si="34"/>
        <v>0</v>
      </c>
      <c r="Z325" s="48"/>
      <c r="AA325" s="51">
        <f t="shared" si="35"/>
        <v>0</v>
      </c>
      <c r="AB325" s="51">
        <f t="shared" si="36"/>
        <v>0</v>
      </c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123"/>
      <c r="AO325" s="50">
        <f t="shared" si="37"/>
        <v>0</v>
      </c>
      <c r="AP325" s="48"/>
      <c r="AQ325" s="51">
        <f t="shared" si="38"/>
        <v>0</v>
      </c>
      <c r="AR325" s="51">
        <f t="shared" si="39"/>
        <v>0</v>
      </c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3"/>
      <c r="BE325" s="65" t="b">
        <f>IF(B325=0,TRUE,IFERROR(MATCH($B325&amp;", "&amp;$C325&amp;", "&amp;$D325,'1.9 APM lookups'!$K$2:$K$107,0)&gt;0,FALSE))</f>
        <v>1</v>
      </c>
      <c r="BF325" s="66" t="str">
        <f t="shared" si="40"/>
        <v xml:space="preserve">, , </v>
      </c>
    </row>
    <row r="326" spans="1:58">
      <c r="A326" s="69"/>
      <c r="B326" s="41"/>
      <c r="C326" s="41"/>
      <c r="D326" s="41"/>
      <c r="E326" s="42"/>
      <c r="F326" s="42"/>
      <c r="G326" s="41"/>
      <c r="H326" s="120"/>
      <c r="I326" s="41"/>
      <c r="J326" s="41"/>
      <c r="K326" s="93" t="str">
        <f>_xlfn.IFNA(INDEX('1.9 APM lookups'!$B$9:$B$13,MATCH($J326,'1.9 APM lookups'!$A$9:$A$13,0),1),"")</f>
        <v/>
      </c>
      <c r="L326" s="61"/>
      <c r="M326" s="64">
        <f t="shared" si="33"/>
        <v>0</v>
      </c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50">
        <f t="shared" si="34"/>
        <v>0</v>
      </c>
      <c r="Z326" s="48"/>
      <c r="AA326" s="51">
        <f t="shared" si="35"/>
        <v>0</v>
      </c>
      <c r="AB326" s="51">
        <f t="shared" si="36"/>
        <v>0</v>
      </c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123"/>
      <c r="AO326" s="50">
        <f t="shared" si="37"/>
        <v>0</v>
      </c>
      <c r="AP326" s="48"/>
      <c r="AQ326" s="51">
        <f t="shared" si="38"/>
        <v>0</v>
      </c>
      <c r="AR326" s="51">
        <f t="shared" si="39"/>
        <v>0</v>
      </c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3"/>
      <c r="BE326" s="65" t="b">
        <f>IF(B326=0,TRUE,IFERROR(MATCH($B326&amp;", "&amp;$C326&amp;", "&amp;$D326,'1.9 APM lookups'!$K$2:$K$107,0)&gt;0,FALSE))</f>
        <v>1</v>
      </c>
      <c r="BF326" s="66" t="str">
        <f t="shared" si="40"/>
        <v xml:space="preserve">, , </v>
      </c>
    </row>
    <row r="327" spans="1:58">
      <c r="A327" s="69"/>
      <c r="B327" s="41"/>
      <c r="C327" s="41"/>
      <c r="D327" s="41"/>
      <c r="E327" s="42"/>
      <c r="F327" s="42"/>
      <c r="G327" s="41"/>
      <c r="H327" s="120"/>
      <c r="I327" s="41"/>
      <c r="J327" s="41"/>
      <c r="K327" s="93" t="str">
        <f>_xlfn.IFNA(INDEX('1.9 APM lookups'!$B$9:$B$13,MATCH($J327,'1.9 APM lookups'!$A$9:$A$13,0),1),"")</f>
        <v/>
      </c>
      <c r="L327" s="61"/>
      <c r="M327" s="64">
        <f t="shared" si="33"/>
        <v>0</v>
      </c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50">
        <f t="shared" si="34"/>
        <v>0</v>
      </c>
      <c r="Z327" s="48"/>
      <c r="AA327" s="51">
        <f t="shared" si="35"/>
        <v>0</v>
      </c>
      <c r="AB327" s="51">
        <f t="shared" si="36"/>
        <v>0</v>
      </c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123"/>
      <c r="AO327" s="50">
        <f t="shared" si="37"/>
        <v>0</v>
      </c>
      <c r="AP327" s="48"/>
      <c r="AQ327" s="51">
        <f t="shared" si="38"/>
        <v>0</v>
      </c>
      <c r="AR327" s="51">
        <f t="shared" si="39"/>
        <v>0</v>
      </c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3"/>
      <c r="BE327" s="65" t="b">
        <f>IF(B327=0,TRUE,IFERROR(MATCH($B327&amp;", "&amp;$C327&amp;", "&amp;$D327,'1.9 APM lookups'!$K$2:$K$107,0)&gt;0,FALSE))</f>
        <v>1</v>
      </c>
      <c r="BF327" s="66" t="str">
        <f t="shared" si="40"/>
        <v xml:space="preserve">, , </v>
      </c>
    </row>
    <row r="328" spans="1:58">
      <c r="A328" s="69"/>
      <c r="B328" s="41"/>
      <c r="C328" s="41"/>
      <c r="D328" s="41"/>
      <c r="E328" s="42"/>
      <c r="F328" s="42"/>
      <c r="G328" s="41"/>
      <c r="H328" s="120"/>
      <c r="I328" s="41"/>
      <c r="J328" s="41"/>
      <c r="K328" s="93" t="str">
        <f>_xlfn.IFNA(INDEX('1.9 APM lookups'!$B$9:$B$13,MATCH($J328,'1.9 APM lookups'!$A$9:$A$13,0),1),"")</f>
        <v/>
      </c>
      <c r="L328" s="61"/>
      <c r="M328" s="64">
        <f t="shared" si="33"/>
        <v>0</v>
      </c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50">
        <f t="shared" si="34"/>
        <v>0</v>
      </c>
      <c r="Z328" s="48"/>
      <c r="AA328" s="51">
        <f t="shared" si="35"/>
        <v>0</v>
      </c>
      <c r="AB328" s="51">
        <f t="shared" si="36"/>
        <v>0</v>
      </c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123"/>
      <c r="AO328" s="50">
        <f t="shared" si="37"/>
        <v>0</v>
      </c>
      <c r="AP328" s="48"/>
      <c r="AQ328" s="51">
        <f t="shared" si="38"/>
        <v>0</v>
      </c>
      <c r="AR328" s="51">
        <f t="shared" si="39"/>
        <v>0</v>
      </c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3"/>
      <c r="BE328" s="65" t="b">
        <f>IF(B328=0,TRUE,IFERROR(MATCH($B328&amp;", "&amp;$C328&amp;", "&amp;$D328,'1.9 APM lookups'!$K$2:$K$107,0)&gt;0,FALSE))</f>
        <v>1</v>
      </c>
      <c r="BF328" s="66" t="str">
        <f t="shared" si="40"/>
        <v xml:space="preserve">, , </v>
      </c>
    </row>
    <row r="329" spans="1:58">
      <c r="A329" s="69"/>
      <c r="B329" s="41"/>
      <c r="C329" s="41"/>
      <c r="D329" s="41"/>
      <c r="E329" s="42"/>
      <c r="F329" s="42"/>
      <c r="G329" s="41"/>
      <c r="H329" s="120"/>
      <c r="I329" s="41"/>
      <c r="J329" s="41"/>
      <c r="K329" s="93" t="str">
        <f>_xlfn.IFNA(INDEX('1.9 APM lookups'!$B$9:$B$13,MATCH($J329,'1.9 APM lookups'!$A$9:$A$13,0),1),"")</f>
        <v/>
      </c>
      <c r="L329" s="61"/>
      <c r="M329" s="64">
        <f t="shared" si="33"/>
        <v>0</v>
      </c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50">
        <f t="shared" si="34"/>
        <v>0</v>
      </c>
      <c r="Z329" s="48"/>
      <c r="AA329" s="51">
        <f t="shared" si="35"/>
        <v>0</v>
      </c>
      <c r="AB329" s="51">
        <f t="shared" si="36"/>
        <v>0</v>
      </c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123"/>
      <c r="AO329" s="50">
        <f t="shared" si="37"/>
        <v>0</v>
      </c>
      <c r="AP329" s="48"/>
      <c r="AQ329" s="51">
        <f t="shared" si="38"/>
        <v>0</v>
      </c>
      <c r="AR329" s="51">
        <f t="shared" si="39"/>
        <v>0</v>
      </c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3"/>
      <c r="BE329" s="65" t="b">
        <f>IF(B329=0,TRUE,IFERROR(MATCH($B329&amp;", "&amp;$C329&amp;", "&amp;$D329,'1.9 APM lookups'!$K$2:$K$107,0)&gt;0,FALSE))</f>
        <v>1</v>
      </c>
      <c r="BF329" s="66" t="str">
        <f t="shared" si="40"/>
        <v xml:space="preserve">, , </v>
      </c>
    </row>
    <row r="330" spans="1:58">
      <c r="A330" s="69"/>
      <c r="B330" s="41"/>
      <c r="C330" s="41"/>
      <c r="D330" s="41"/>
      <c r="E330" s="42"/>
      <c r="F330" s="42"/>
      <c r="G330" s="41"/>
      <c r="H330" s="120"/>
      <c r="I330" s="41"/>
      <c r="J330" s="41"/>
      <c r="K330" s="93" t="str">
        <f>_xlfn.IFNA(INDEX('1.9 APM lookups'!$B$9:$B$13,MATCH($J330,'1.9 APM lookups'!$A$9:$A$13,0),1),"")</f>
        <v/>
      </c>
      <c r="L330" s="61"/>
      <c r="M330" s="64">
        <f t="shared" ref="M330:M393" si="41">SUM($N330:$X330)</f>
        <v>0</v>
      </c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50">
        <f t="shared" ref="Y330:Y393" si="42">SUM($Z330:$AB330)</f>
        <v>0</v>
      </c>
      <c r="Z330" s="48"/>
      <c r="AA330" s="51">
        <f t="shared" ref="AA330:AA393" si="43">SUM($AC330:$AG330)+SUM($AS330:$AW330)</f>
        <v>0</v>
      </c>
      <c r="AB330" s="51">
        <f t="shared" ref="AB330:AB393" si="44">SUM($AH330:$AM330)+SUM($AX330:$BC330)</f>
        <v>0</v>
      </c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123"/>
      <c r="AO330" s="50">
        <f t="shared" ref="AO330:AO393" si="45">SUM($AP330:$AR330)</f>
        <v>0</v>
      </c>
      <c r="AP330" s="48"/>
      <c r="AQ330" s="51">
        <f t="shared" ref="AQ330:AQ393" si="46">SUM($AS330:$AW330)</f>
        <v>0</v>
      </c>
      <c r="AR330" s="51">
        <f t="shared" ref="AR330:AR393" si="47">SUM($AX330:$BB330)</f>
        <v>0</v>
      </c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3"/>
      <c r="BE330" s="65" t="b">
        <f>IF(B330=0,TRUE,IFERROR(MATCH($B330&amp;", "&amp;$C330&amp;", "&amp;$D330,'1.9 APM lookups'!$K$2:$K$107,0)&gt;0,FALSE))</f>
        <v>1</v>
      </c>
      <c r="BF330" s="66" t="str">
        <f t="shared" ref="BF330:BF393" si="48">B330&amp;", "&amp;C330&amp;", "&amp;D330</f>
        <v xml:space="preserve">, , </v>
      </c>
    </row>
    <row r="331" spans="1:58">
      <c r="A331" s="69"/>
      <c r="B331" s="41"/>
      <c r="C331" s="41"/>
      <c r="D331" s="41"/>
      <c r="E331" s="42"/>
      <c r="F331" s="42"/>
      <c r="G331" s="41"/>
      <c r="H331" s="120"/>
      <c r="I331" s="41"/>
      <c r="J331" s="41"/>
      <c r="K331" s="93" t="str">
        <f>_xlfn.IFNA(INDEX('1.9 APM lookups'!$B$9:$B$13,MATCH($J331,'1.9 APM lookups'!$A$9:$A$13,0),1),"")</f>
        <v/>
      </c>
      <c r="L331" s="61"/>
      <c r="M331" s="64">
        <f t="shared" si="41"/>
        <v>0</v>
      </c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50">
        <f t="shared" si="42"/>
        <v>0</v>
      </c>
      <c r="Z331" s="48"/>
      <c r="AA331" s="51">
        <f t="shared" si="43"/>
        <v>0</v>
      </c>
      <c r="AB331" s="51">
        <f t="shared" si="44"/>
        <v>0</v>
      </c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123"/>
      <c r="AO331" s="50">
        <f t="shared" si="45"/>
        <v>0</v>
      </c>
      <c r="AP331" s="48"/>
      <c r="AQ331" s="51">
        <f t="shared" si="46"/>
        <v>0</v>
      </c>
      <c r="AR331" s="51">
        <f t="shared" si="47"/>
        <v>0</v>
      </c>
      <c r="AS331" s="48"/>
      <c r="AT331" s="48"/>
      <c r="AU331" s="48"/>
      <c r="AV331" s="48"/>
      <c r="AW331" s="48"/>
      <c r="AX331" s="48"/>
      <c r="AY331" s="48"/>
      <c r="AZ331" s="48"/>
      <c r="BA331" s="48"/>
      <c r="BB331" s="48"/>
      <c r="BC331" s="48"/>
      <c r="BD331" s="43"/>
      <c r="BE331" s="65" t="b">
        <f>IF(B331=0,TRUE,IFERROR(MATCH($B331&amp;", "&amp;$C331&amp;", "&amp;$D331,'1.9 APM lookups'!$K$2:$K$107,0)&gt;0,FALSE))</f>
        <v>1</v>
      </c>
      <c r="BF331" s="66" t="str">
        <f t="shared" si="48"/>
        <v xml:space="preserve">, , </v>
      </c>
    </row>
    <row r="332" spans="1:58">
      <c r="A332" s="69"/>
      <c r="B332" s="41"/>
      <c r="C332" s="41"/>
      <c r="D332" s="41"/>
      <c r="E332" s="42"/>
      <c r="F332" s="42"/>
      <c r="G332" s="41"/>
      <c r="H332" s="120"/>
      <c r="I332" s="41"/>
      <c r="J332" s="41"/>
      <c r="K332" s="93" t="str">
        <f>_xlfn.IFNA(INDEX('1.9 APM lookups'!$B$9:$B$13,MATCH($J332,'1.9 APM lookups'!$A$9:$A$13,0),1),"")</f>
        <v/>
      </c>
      <c r="L332" s="61"/>
      <c r="M332" s="64">
        <f t="shared" si="41"/>
        <v>0</v>
      </c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50">
        <f t="shared" si="42"/>
        <v>0</v>
      </c>
      <c r="Z332" s="48"/>
      <c r="AA332" s="51">
        <f t="shared" si="43"/>
        <v>0</v>
      </c>
      <c r="AB332" s="51">
        <f t="shared" si="44"/>
        <v>0</v>
      </c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123"/>
      <c r="AO332" s="50">
        <f t="shared" si="45"/>
        <v>0</v>
      </c>
      <c r="AP332" s="48"/>
      <c r="AQ332" s="51">
        <f t="shared" si="46"/>
        <v>0</v>
      </c>
      <c r="AR332" s="51">
        <f t="shared" si="47"/>
        <v>0</v>
      </c>
      <c r="AS332" s="48"/>
      <c r="AT332" s="48"/>
      <c r="AU332" s="48"/>
      <c r="AV332" s="48"/>
      <c r="AW332" s="48"/>
      <c r="AX332" s="48"/>
      <c r="AY332" s="48"/>
      <c r="AZ332" s="48"/>
      <c r="BA332" s="48"/>
      <c r="BB332" s="48"/>
      <c r="BC332" s="48"/>
      <c r="BD332" s="43"/>
      <c r="BE332" s="65" t="b">
        <f>IF(B332=0,TRUE,IFERROR(MATCH($B332&amp;", "&amp;$C332&amp;", "&amp;$D332,'1.9 APM lookups'!$K$2:$K$107,0)&gt;0,FALSE))</f>
        <v>1</v>
      </c>
      <c r="BF332" s="66" t="str">
        <f t="shared" si="48"/>
        <v xml:space="preserve">, , </v>
      </c>
    </row>
    <row r="333" spans="1:58">
      <c r="A333" s="69"/>
      <c r="B333" s="41"/>
      <c r="C333" s="41"/>
      <c r="D333" s="41"/>
      <c r="E333" s="42"/>
      <c r="F333" s="42"/>
      <c r="G333" s="41"/>
      <c r="H333" s="120"/>
      <c r="I333" s="41"/>
      <c r="J333" s="41"/>
      <c r="K333" s="93" t="str">
        <f>_xlfn.IFNA(INDEX('1.9 APM lookups'!$B$9:$B$13,MATCH($J333,'1.9 APM lookups'!$A$9:$A$13,0),1),"")</f>
        <v/>
      </c>
      <c r="L333" s="61"/>
      <c r="M333" s="64">
        <f t="shared" si="41"/>
        <v>0</v>
      </c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50">
        <f t="shared" si="42"/>
        <v>0</v>
      </c>
      <c r="Z333" s="48"/>
      <c r="AA333" s="51">
        <f t="shared" si="43"/>
        <v>0</v>
      </c>
      <c r="AB333" s="51">
        <f t="shared" si="44"/>
        <v>0</v>
      </c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123"/>
      <c r="AO333" s="50">
        <f t="shared" si="45"/>
        <v>0</v>
      </c>
      <c r="AP333" s="48"/>
      <c r="AQ333" s="51">
        <f t="shared" si="46"/>
        <v>0</v>
      </c>
      <c r="AR333" s="51">
        <f t="shared" si="47"/>
        <v>0</v>
      </c>
      <c r="AS333" s="48"/>
      <c r="AT333" s="48"/>
      <c r="AU333" s="48"/>
      <c r="AV333" s="48"/>
      <c r="AW333" s="48"/>
      <c r="AX333" s="48"/>
      <c r="AY333" s="48"/>
      <c r="AZ333" s="48"/>
      <c r="BA333" s="48"/>
      <c r="BB333" s="48"/>
      <c r="BC333" s="48"/>
      <c r="BD333" s="43"/>
      <c r="BE333" s="65" t="b">
        <f>IF(B333=0,TRUE,IFERROR(MATCH($B333&amp;", "&amp;$C333&amp;", "&amp;$D333,'1.9 APM lookups'!$K$2:$K$107,0)&gt;0,FALSE))</f>
        <v>1</v>
      </c>
      <c r="BF333" s="66" t="str">
        <f t="shared" si="48"/>
        <v xml:space="preserve">, , </v>
      </c>
    </row>
    <row r="334" spans="1:58">
      <c r="A334" s="69"/>
      <c r="B334" s="41"/>
      <c r="C334" s="41"/>
      <c r="D334" s="41"/>
      <c r="E334" s="42"/>
      <c r="F334" s="42"/>
      <c r="G334" s="41"/>
      <c r="H334" s="120"/>
      <c r="I334" s="41"/>
      <c r="J334" s="41"/>
      <c r="K334" s="93" t="str">
        <f>_xlfn.IFNA(INDEX('1.9 APM lookups'!$B$9:$B$13,MATCH($J334,'1.9 APM lookups'!$A$9:$A$13,0),1),"")</f>
        <v/>
      </c>
      <c r="L334" s="61"/>
      <c r="M334" s="64">
        <f t="shared" si="41"/>
        <v>0</v>
      </c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50">
        <f t="shared" si="42"/>
        <v>0</v>
      </c>
      <c r="Z334" s="48"/>
      <c r="AA334" s="51">
        <f t="shared" si="43"/>
        <v>0</v>
      </c>
      <c r="AB334" s="51">
        <f t="shared" si="44"/>
        <v>0</v>
      </c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123"/>
      <c r="AO334" s="50">
        <f t="shared" si="45"/>
        <v>0</v>
      </c>
      <c r="AP334" s="48"/>
      <c r="AQ334" s="51">
        <f t="shared" si="46"/>
        <v>0</v>
      </c>
      <c r="AR334" s="51">
        <f t="shared" si="47"/>
        <v>0</v>
      </c>
      <c r="AS334" s="48"/>
      <c r="AT334" s="48"/>
      <c r="AU334" s="48"/>
      <c r="AV334" s="48"/>
      <c r="AW334" s="48"/>
      <c r="AX334" s="48"/>
      <c r="AY334" s="48"/>
      <c r="AZ334" s="48"/>
      <c r="BA334" s="48"/>
      <c r="BB334" s="48"/>
      <c r="BC334" s="48"/>
      <c r="BD334" s="43"/>
      <c r="BE334" s="65" t="b">
        <f>IF(B334=0,TRUE,IFERROR(MATCH($B334&amp;", "&amp;$C334&amp;", "&amp;$D334,'1.9 APM lookups'!$K$2:$K$107,0)&gt;0,FALSE))</f>
        <v>1</v>
      </c>
      <c r="BF334" s="66" t="str">
        <f t="shared" si="48"/>
        <v xml:space="preserve">, , </v>
      </c>
    </row>
    <row r="335" spans="1:58">
      <c r="A335" s="69"/>
      <c r="B335" s="41"/>
      <c r="C335" s="41"/>
      <c r="D335" s="41"/>
      <c r="E335" s="42"/>
      <c r="F335" s="42"/>
      <c r="G335" s="41"/>
      <c r="H335" s="120"/>
      <c r="I335" s="41"/>
      <c r="J335" s="41"/>
      <c r="K335" s="93" t="str">
        <f>_xlfn.IFNA(INDEX('1.9 APM lookups'!$B$9:$B$13,MATCH($J335,'1.9 APM lookups'!$A$9:$A$13,0),1),"")</f>
        <v/>
      </c>
      <c r="L335" s="61"/>
      <c r="M335" s="64">
        <f t="shared" si="41"/>
        <v>0</v>
      </c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50">
        <f t="shared" si="42"/>
        <v>0</v>
      </c>
      <c r="Z335" s="48"/>
      <c r="AA335" s="51">
        <f t="shared" si="43"/>
        <v>0</v>
      </c>
      <c r="AB335" s="51">
        <f t="shared" si="44"/>
        <v>0</v>
      </c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123"/>
      <c r="AO335" s="50">
        <f t="shared" si="45"/>
        <v>0</v>
      </c>
      <c r="AP335" s="48"/>
      <c r="AQ335" s="51">
        <f t="shared" si="46"/>
        <v>0</v>
      </c>
      <c r="AR335" s="51">
        <f t="shared" si="47"/>
        <v>0</v>
      </c>
      <c r="AS335" s="48"/>
      <c r="AT335" s="48"/>
      <c r="AU335" s="48"/>
      <c r="AV335" s="48"/>
      <c r="AW335" s="48"/>
      <c r="AX335" s="48"/>
      <c r="AY335" s="48"/>
      <c r="AZ335" s="48"/>
      <c r="BA335" s="48"/>
      <c r="BB335" s="48"/>
      <c r="BC335" s="48"/>
      <c r="BD335" s="43"/>
      <c r="BE335" s="65" t="b">
        <f>IF(B335=0,TRUE,IFERROR(MATCH($B335&amp;", "&amp;$C335&amp;", "&amp;$D335,'1.9 APM lookups'!$K$2:$K$107,0)&gt;0,FALSE))</f>
        <v>1</v>
      </c>
      <c r="BF335" s="66" t="str">
        <f t="shared" si="48"/>
        <v xml:space="preserve">, , </v>
      </c>
    </row>
    <row r="336" spans="1:58">
      <c r="A336" s="69"/>
      <c r="B336" s="41"/>
      <c r="C336" s="41"/>
      <c r="D336" s="41"/>
      <c r="E336" s="42"/>
      <c r="F336" s="42"/>
      <c r="G336" s="41"/>
      <c r="H336" s="120"/>
      <c r="I336" s="41"/>
      <c r="J336" s="41"/>
      <c r="K336" s="93" t="str">
        <f>_xlfn.IFNA(INDEX('1.9 APM lookups'!$B$9:$B$13,MATCH($J336,'1.9 APM lookups'!$A$9:$A$13,0),1),"")</f>
        <v/>
      </c>
      <c r="L336" s="61"/>
      <c r="M336" s="64">
        <f t="shared" si="41"/>
        <v>0</v>
      </c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50">
        <f t="shared" si="42"/>
        <v>0</v>
      </c>
      <c r="Z336" s="48"/>
      <c r="AA336" s="51">
        <f t="shared" si="43"/>
        <v>0</v>
      </c>
      <c r="AB336" s="51">
        <f t="shared" si="44"/>
        <v>0</v>
      </c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123"/>
      <c r="AO336" s="50">
        <f t="shared" si="45"/>
        <v>0</v>
      </c>
      <c r="AP336" s="48"/>
      <c r="AQ336" s="51">
        <f t="shared" si="46"/>
        <v>0</v>
      </c>
      <c r="AR336" s="51">
        <f t="shared" si="47"/>
        <v>0</v>
      </c>
      <c r="AS336" s="48"/>
      <c r="AT336" s="48"/>
      <c r="AU336" s="48"/>
      <c r="AV336" s="48"/>
      <c r="AW336" s="48"/>
      <c r="AX336" s="48"/>
      <c r="AY336" s="48"/>
      <c r="AZ336" s="48"/>
      <c r="BA336" s="48"/>
      <c r="BB336" s="48"/>
      <c r="BC336" s="48"/>
      <c r="BD336" s="43"/>
      <c r="BE336" s="65" t="b">
        <f>IF(B336=0,TRUE,IFERROR(MATCH($B336&amp;", "&amp;$C336&amp;", "&amp;$D336,'1.9 APM lookups'!$K$2:$K$107,0)&gt;0,FALSE))</f>
        <v>1</v>
      </c>
      <c r="BF336" s="66" t="str">
        <f t="shared" si="48"/>
        <v xml:space="preserve">, , </v>
      </c>
    </row>
    <row r="337" spans="1:58">
      <c r="A337" s="69"/>
      <c r="B337" s="41"/>
      <c r="C337" s="41"/>
      <c r="D337" s="41"/>
      <c r="E337" s="42"/>
      <c r="F337" s="42"/>
      <c r="G337" s="41"/>
      <c r="H337" s="120"/>
      <c r="I337" s="41"/>
      <c r="J337" s="41"/>
      <c r="K337" s="93" t="str">
        <f>_xlfn.IFNA(INDEX('1.9 APM lookups'!$B$9:$B$13,MATCH($J337,'1.9 APM lookups'!$A$9:$A$13,0),1),"")</f>
        <v/>
      </c>
      <c r="L337" s="61"/>
      <c r="M337" s="64">
        <f t="shared" si="41"/>
        <v>0</v>
      </c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50">
        <f t="shared" si="42"/>
        <v>0</v>
      </c>
      <c r="Z337" s="48"/>
      <c r="AA337" s="51">
        <f t="shared" si="43"/>
        <v>0</v>
      </c>
      <c r="AB337" s="51">
        <f t="shared" si="44"/>
        <v>0</v>
      </c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123"/>
      <c r="AO337" s="50">
        <f t="shared" si="45"/>
        <v>0</v>
      </c>
      <c r="AP337" s="48"/>
      <c r="AQ337" s="51">
        <f t="shared" si="46"/>
        <v>0</v>
      </c>
      <c r="AR337" s="51">
        <f t="shared" si="47"/>
        <v>0</v>
      </c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3"/>
      <c r="BE337" s="65" t="b">
        <f>IF(B337=0,TRUE,IFERROR(MATCH($B337&amp;", "&amp;$C337&amp;", "&amp;$D337,'1.9 APM lookups'!$K$2:$K$107,0)&gt;0,FALSE))</f>
        <v>1</v>
      </c>
      <c r="BF337" s="66" t="str">
        <f t="shared" si="48"/>
        <v xml:space="preserve">, , </v>
      </c>
    </row>
    <row r="338" spans="1:58">
      <c r="A338" s="69"/>
      <c r="B338" s="41"/>
      <c r="C338" s="41"/>
      <c r="D338" s="41"/>
      <c r="E338" s="42"/>
      <c r="F338" s="42"/>
      <c r="G338" s="41"/>
      <c r="H338" s="120"/>
      <c r="I338" s="41"/>
      <c r="J338" s="41"/>
      <c r="K338" s="93" t="str">
        <f>_xlfn.IFNA(INDEX('1.9 APM lookups'!$B$9:$B$13,MATCH($J338,'1.9 APM lookups'!$A$9:$A$13,0),1),"")</f>
        <v/>
      </c>
      <c r="L338" s="61"/>
      <c r="M338" s="64">
        <f t="shared" si="41"/>
        <v>0</v>
      </c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50">
        <f t="shared" si="42"/>
        <v>0</v>
      </c>
      <c r="Z338" s="48"/>
      <c r="AA338" s="51">
        <f t="shared" si="43"/>
        <v>0</v>
      </c>
      <c r="AB338" s="51">
        <f t="shared" si="44"/>
        <v>0</v>
      </c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123"/>
      <c r="AO338" s="50">
        <f t="shared" si="45"/>
        <v>0</v>
      </c>
      <c r="AP338" s="48"/>
      <c r="AQ338" s="51">
        <f t="shared" si="46"/>
        <v>0</v>
      </c>
      <c r="AR338" s="51">
        <f t="shared" si="47"/>
        <v>0</v>
      </c>
      <c r="AS338" s="48"/>
      <c r="AT338" s="48"/>
      <c r="AU338" s="48"/>
      <c r="AV338" s="48"/>
      <c r="AW338" s="48"/>
      <c r="AX338" s="48"/>
      <c r="AY338" s="48"/>
      <c r="AZ338" s="48"/>
      <c r="BA338" s="48"/>
      <c r="BB338" s="48"/>
      <c r="BC338" s="48"/>
      <c r="BD338" s="43"/>
      <c r="BE338" s="65" t="b">
        <f>IF(B338=0,TRUE,IFERROR(MATCH($B338&amp;", "&amp;$C338&amp;", "&amp;$D338,'1.9 APM lookups'!$K$2:$K$107,0)&gt;0,FALSE))</f>
        <v>1</v>
      </c>
      <c r="BF338" s="66" t="str">
        <f t="shared" si="48"/>
        <v xml:space="preserve">, , </v>
      </c>
    </row>
    <row r="339" spans="1:58">
      <c r="A339" s="69"/>
      <c r="B339" s="41"/>
      <c r="C339" s="41"/>
      <c r="D339" s="41"/>
      <c r="E339" s="42"/>
      <c r="F339" s="42"/>
      <c r="G339" s="41"/>
      <c r="H339" s="120"/>
      <c r="I339" s="41"/>
      <c r="J339" s="41"/>
      <c r="K339" s="93" t="str">
        <f>_xlfn.IFNA(INDEX('1.9 APM lookups'!$B$9:$B$13,MATCH($J339,'1.9 APM lookups'!$A$9:$A$13,0),1),"")</f>
        <v/>
      </c>
      <c r="L339" s="61"/>
      <c r="M339" s="64">
        <f t="shared" si="41"/>
        <v>0</v>
      </c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50">
        <f t="shared" si="42"/>
        <v>0</v>
      </c>
      <c r="Z339" s="48"/>
      <c r="AA339" s="51">
        <f t="shared" si="43"/>
        <v>0</v>
      </c>
      <c r="AB339" s="51">
        <f t="shared" si="44"/>
        <v>0</v>
      </c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123"/>
      <c r="AO339" s="50">
        <f t="shared" si="45"/>
        <v>0</v>
      </c>
      <c r="AP339" s="48"/>
      <c r="AQ339" s="51">
        <f t="shared" si="46"/>
        <v>0</v>
      </c>
      <c r="AR339" s="51">
        <f t="shared" si="47"/>
        <v>0</v>
      </c>
      <c r="AS339" s="48"/>
      <c r="AT339" s="48"/>
      <c r="AU339" s="48"/>
      <c r="AV339" s="48"/>
      <c r="AW339" s="48"/>
      <c r="AX339" s="48"/>
      <c r="AY339" s="48"/>
      <c r="AZ339" s="48"/>
      <c r="BA339" s="48"/>
      <c r="BB339" s="48"/>
      <c r="BC339" s="48"/>
      <c r="BD339" s="43"/>
      <c r="BE339" s="65" t="b">
        <f>IF(B339=0,TRUE,IFERROR(MATCH($B339&amp;", "&amp;$C339&amp;", "&amp;$D339,'1.9 APM lookups'!$K$2:$K$107,0)&gt;0,FALSE))</f>
        <v>1</v>
      </c>
      <c r="BF339" s="66" t="str">
        <f t="shared" si="48"/>
        <v xml:space="preserve">, , </v>
      </c>
    </row>
    <row r="340" spans="1:58">
      <c r="A340" s="69"/>
      <c r="B340" s="41"/>
      <c r="C340" s="41"/>
      <c r="D340" s="41"/>
      <c r="E340" s="42"/>
      <c r="F340" s="42"/>
      <c r="G340" s="41"/>
      <c r="H340" s="120"/>
      <c r="I340" s="41"/>
      <c r="J340" s="41"/>
      <c r="K340" s="93" t="str">
        <f>_xlfn.IFNA(INDEX('1.9 APM lookups'!$B$9:$B$13,MATCH($J340,'1.9 APM lookups'!$A$9:$A$13,0),1),"")</f>
        <v/>
      </c>
      <c r="L340" s="61"/>
      <c r="M340" s="64">
        <f t="shared" si="41"/>
        <v>0</v>
      </c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50">
        <f t="shared" si="42"/>
        <v>0</v>
      </c>
      <c r="Z340" s="48"/>
      <c r="AA340" s="51">
        <f t="shared" si="43"/>
        <v>0</v>
      </c>
      <c r="AB340" s="51">
        <f t="shared" si="44"/>
        <v>0</v>
      </c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123"/>
      <c r="AO340" s="50">
        <f t="shared" si="45"/>
        <v>0</v>
      </c>
      <c r="AP340" s="48"/>
      <c r="AQ340" s="51">
        <f t="shared" si="46"/>
        <v>0</v>
      </c>
      <c r="AR340" s="51">
        <f t="shared" si="47"/>
        <v>0</v>
      </c>
      <c r="AS340" s="48"/>
      <c r="AT340" s="48"/>
      <c r="AU340" s="48"/>
      <c r="AV340" s="48"/>
      <c r="AW340" s="48"/>
      <c r="AX340" s="48"/>
      <c r="AY340" s="48"/>
      <c r="AZ340" s="48"/>
      <c r="BA340" s="48"/>
      <c r="BB340" s="48"/>
      <c r="BC340" s="48"/>
      <c r="BD340" s="43"/>
      <c r="BE340" s="65" t="b">
        <f>IF(B340=0,TRUE,IFERROR(MATCH($B340&amp;", "&amp;$C340&amp;", "&amp;$D340,'1.9 APM lookups'!$K$2:$K$107,0)&gt;0,FALSE))</f>
        <v>1</v>
      </c>
      <c r="BF340" s="66" t="str">
        <f t="shared" si="48"/>
        <v xml:space="preserve">, , </v>
      </c>
    </row>
    <row r="341" spans="1:58">
      <c r="A341" s="69"/>
      <c r="B341" s="41"/>
      <c r="C341" s="41"/>
      <c r="D341" s="41"/>
      <c r="E341" s="42"/>
      <c r="F341" s="42"/>
      <c r="G341" s="41"/>
      <c r="H341" s="120"/>
      <c r="I341" s="41"/>
      <c r="J341" s="41"/>
      <c r="K341" s="93" t="str">
        <f>_xlfn.IFNA(INDEX('1.9 APM lookups'!$B$9:$B$13,MATCH($J341,'1.9 APM lookups'!$A$9:$A$13,0),1),"")</f>
        <v/>
      </c>
      <c r="L341" s="61"/>
      <c r="M341" s="64">
        <f t="shared" si="41"/>
        <v>0</v>
      </c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50">
        <f t="shared" si="42"/>
        <v>0</v>
      </c>
      <c r="Z341" s="48"/>
      <c r="AA341" s="51">
        <f t="shared" si="43"/>
        <v>0</v>
      </c>
      <c r="AB341" s="51">
        <f t="shared" si="44"/>
        <v>0</v>
      </c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123"/>
      <c r="AO341" s="50">
        <f t="shared" si="45"/>
        <v>0</v>
      </c>
      <c r="AP341" s="48"/>
      <c r="AQ341" s="51">
        <f t="shared" si="46"/>
        <v>0</v>
      </c>
      <c r="AR341" s="51">
        <f t="shared" si="47"/>
        <v>0</v>
      </c>
      <c r="AS341" s="48"/>
      <c r="AT341" s="48"/>
      <c r="AU341" s="48"/>
      <c r="AV341" s="48"/>
      <c r="AW341" s="48"/>
      <c r="AX341" s="48"/>
      <c r="AY341" s="48"/>
      <c r="AZ341" s="48"/>
      <c r="BA341" s="48"/>
      <c r="BB341" s="48"/>
      <c r="BC341" s="48"/>
      <c r="BD341" s="43"/>
      <c r="BE341" s="65" t="b">
        <f>IF(B341=0,TRUE,IFERROR(MATCH($B341&amp;", "&amp;$C341&amp;", "&amp;$D341,'1.9 APM lookups'!$K$2:$K$107,0)&gt;0,FALSE))</f>
        <v>1</v>
      </c>
      <c r="BF341" s="66" t="str">
        <f t="shared" si="48"/>
        <v xml:space="preserve">, , </v>
      </c>
    </row>
    <row r="342" spans="1:58">
      <c r="A342" s="69"/>
      <c r="B342" s="41"/>
      <c r="C342" s="41"/>
      <c r="D342" s="41"/>
      <c r="E342" s="42"/>
      <c r="F342" s="42"/>
      <c r="G342" s="41"/>
      <c r="H342" s="120"/>
      <c r="I342" s="41"/>
      <c r="J342" s="41"/>
      <c r="K342" s="93" t="str">
        <f>_xlfn.IFNA(INDEX('1.9 APM lookups'!$B$9:$B$13,MATCH($J342,'1.9 APM lookups'!$A$9:$A$13,0),1),"")</f>
        <v/>
      </c>
      <c r="L342" s="61"/>
      <c r="M342" s="64">
        <f t="shared" si="41"/>
        <v>0</v>
      </c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50">
        <f t="shared" si="42"/>
        <v>0</v>
      </c>
      <c r="Z342" s="48"/>
      <c r="AA342" s="51">
        <f t="shared" si="43"/>
        <v>0</v>
      </c>
      <c r="AB342" s="51">
        <f t="shared" si="44"/>
        <v>0</v>
      </c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123"/>
      <c r="AO342" s="50">
        <f t="shared" si="45"/>
        <v>0</v>
      </c>
      <c r="AP342" s="48"/>
      <c r="AQ342" s="51">
        <f t="shared" si="46"/>
        <v>0</v>
      </c>
      <c r="AR342" s="51">
        <f t="shared" si="47"/>
        <v>0</v>
      </c>
      <c r="AS342" s="48"/>
      <c r="AT342" s="48"/>
      <c r="AU342" s="48"/>
      <c r="AV342" s="48"/>
      <c r="AW342" s="48"/>
      <c r="AX342" s="48"/>
      <c r="AY342" s="48"/>
      <c r="AZ342" s="48"/>
      <c r="BA342" s="48"/>
      <c r="BB342" s="48"/>
      <c r="BC342" s="48"/>
      <c r="BD342" s="43"/>
      <c r="BE342" s="65" t="b">
        <f>IF(B342=0,TRUE,IFERROR(MATCH($B342&amp;", "&amp;$C342&amp;", "&amp;$D342,'1.9 APM lookups'!$K$2:$K$107,0)&gt;0,FALSE))</f>
        <v>1</v>
      </c>
      <c r="BF342" s="66" t="str">
        <f t="shared" si="48"/>
        <v xml:space="preserve">, , </v>
      </c>
    </row>
    <row r="343" spans="1:58">
      <c r="A343" s="69"/>
      <c r="B343" s="41"/>
      <c r="C343" s="41"/>
      <c r="D343" s="41"/>
      <c r="E343" s="42"/>
      <c r="F343" s="42"/>
      <c r="G343" s="41"/>
      <c r="H343" s="120"/>
      <c r="I343" s="41"/>
      <c r="J343" s="41"/>
      <c r="K343" s="93" t="str">
        <f>_xlfn.IFNA(INDEX('1.9 APM lookups'!$B$9:$B$13,MATCH($J343,'1.9 APM lookups'!$A$9:$A$13,0),1),"")</f>
        <v/>
      </c>
      <c r="L343" s="61"/>
      <c r="M343" s="64">
        <f t="shared" si="41"/>
        <v>0</v>
      </c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50">
        <f t="shared" si="42"/>
        <v>0</v>
      </c>
      <c r="Z343" s="48"/>
      <c r="AA343" s="51">
        <f t="shared" si="43"/>
        <v>0</v>
      </c>
      <c r="AB343" s="51">
        <f t="shared" si="44"/>
        <v>0</v>
      </c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123"/>
      <c r="AO343" s="50">
        <f t="shared" si="45"/>
        <v>0</v>
      </c>
      <c r="AP343" s="48"/>
      <c r="AQ343" s="51">
        <f t="shared" si="46"/>
        <v>0</v>
      </c>
      <c r="AR343" s="51">
        <f t="shared" si="47"/>
        <v>0</v>
      </c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3"/>
      <c r="BE343" s="65" t="b">
        <f>IF(B343=0,TRUE,IFERROR(MATCH($B343&amp;", "&amp;$C343&amp;", "&amp;$D343,'1.9 APM lookups'!$K$2:$K$107,0)&gt;0,FALSE))</f>
        <v>1</v>
      </c>
      <c r="BF343" s="66" t="str">
        <f t="shared" si="48"/>
        <v xml:space="preserve">, , </v>
      </c>
    </row>
    <row r="344" spans="1:58">
      <c r="A344" s="69"/>
      <c r="B344" s="41"/>
      <c r="C344" s="41"/>
      <c r="D344" s="41"/>
      <c r="E344" s="42"/>
      <c r="F344" s="42"/>
      <c r="G344" s="41"/>
      <c r="H344" s="120"/>
      <c r="I344" s="41"/>
      <c r="J344" s="41"/>
      <c r="K344" s="93" t="str">
        <f>_xlfn.IFNA(INDEX('1.9 APM lookups'!$B$9:$B$13,MATCH($J344,'1.9 APM lookups'!$A$9:$A$13,0),1),"")</f>
        <v/>
      </c>
      <c r="L344" s="61"/>
      <c r="M344" s="64">
        <f t="shared" si="41"/>
        <v>0</v>
      </c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50">
        <f t="shared" si="42"/>
        <v>0</v>
      </c>
      <c r="Z344" s="48"/>
      <c r="AA344" s="51">
        <f t="shared" si="43"/>
        <v>0</v>
      </c>
      <c r="AB344" s="51">
        <f t="shared" si="44"/>
        <v>0</v>
      </c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123"/>
      <c r="AO344" s="50">
        <f t="shared" si="45"/>
        <v>0</v>
      </c>
      <c r="AP344" s="48"/>
      <c r="AQ344" s="51">
        <f t="shared" si="46"/>
        <v>0</v>
      </c>
      <c r="AR344" s="51">
        <f t="shared" si="47"/>
        <v>0</v>
      </c>
      <c r="AS344" s="48"/>
      <c r="AT344" s="48"/>
      <c r="AU344" s="48"/>
      <c r="AV344" s="48"/>
      <c r="AW344" s="48"/>
      <c r="AX344" s="48"/>
      <c r="AY344" s="48"/>
      <c r="AZ344" s="48"/>
      <c r="BA344" s="48"/>
      <c r="BB344" s="48"/>
      <c r="BC344" s="48"/>
      <c r="BD344" s="43"/>
      <c r="BE344" s="65" t="b">
        <f>IF(B344=0,TRUE,IFERROR(MATCH($B344&amp;", "&amp;$C344&amp;", "&amp;$D344,'1.9 APM lookups'!$K$2:$K$107,0)&gt;0,FALSE))</f>
        <v>1</v>
      </c>
      <c r="BF344" s="66" t="str">
        <f t="shared" si="48"/>
        <v xml:space="preserve">, , </v>
      </c>
    </row>
    <row r="345" spans="1:58">
      <c r="A345" s="69"/>
      <c r="B345" s="41"/>
      <c r="C345" s="41"/>
      <c r="D345" s="41"/>
      <c r="E345" s="42"/>
      <c r="F345" s="42"/>
      <c r="G345" s="41"/>
      <c r="H345" s="120"/>
      <c r="I345" s="41"/>
      <c r="J345" s="41"/>
      <c r="K345" s="93" t="str">
        <f>_xlfn.IFNA(INDEX('1.9 APM lookups'!$B$9:$B$13,MATCH($J345,'1.9 APM lookups'!$A$9:$A$13,0),1),"")</f>
        <v/>
      </c>
      <c r="L345" s="61"/>
      <c r="M345" s="64">
        <f t="shared" si="41"/>
        <v>0</v>
      </c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50">
        <f t="shared" si="42"/>
        <v>0</v>
      </c>
      <c r="Z345" s="48"/>
      <c r="AA345" s="51">
        <f t="shared" si="43"/>
        <v>0</v>
      </c>
      <c r="AB345" s="51">
        <f t="shared" si="44"/>
        <v>0</v>
      </c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123"/>
      <c r="AO345" s="50">
        <f t="shared" si="45"/>
        <v>0</v>
      </c>
      <c r="AP345" s="48"/>
      <c r="AQ345" s="51">
        <f t="shared" si="46"/>
        <v>0</v>
      </c>
      <c r="AR345" s="51">
        <f t="shared" si="47"/>
        <v>0</v>
      </c>
      <c r="AS345" s="48"/>
      <c r="AT345" s="48"/>
      <c r="AU345" s="48"/>
      <c r="AV345" s="48"/>
      <c r="AW345" s="48"/>
      <c r="AX345" s="48"/>
      <c r="AY345" s="48"/>
      <c r="AZ345" s="48"/>
      <c r="BA345" s="48"/>
      <c r="BB345" s="48"/>
      <c r="BC345" s="48"/>
      <c r="BD345" s="43"/>
      <c r="BE345" s="65" t="b">
        <f>IF(B345=0,TRUE,IFERROR(MATCH($B345&amp;", "&amp;$C345&amp;", "&amp;$D345,'1.9 APM lookups'!$K$2:$K$107,0)&gt;0,FALSE))</f>
        <v>1</v>
      </c>
      <c r="BF345" s="66" t="str">
        <f t="shared" si="48"/>
        <v xml:space="preserve">, , </v>
      </c>
    </row>
    <row r="346" spans="1:58">
      <c r="A346" s="69"/>
      <c r="B346" s="41"/>
      <c r="C346" s="41"/>
      <c r="D346" s="41"/>
      <c r="E346" s="42"/>
      <c r="F346" s="42"/>
      <c r="G346" s="41"/>
      <c r="H346" s="120"/>
      <c r="I346" s="41"/>
      <c r="J346" s="41"/>
      <c r="K346" s="93" t="str">
        <f>_xlfn.IFNA(INDEX('1.9 APM lookups'!$B$9:$B$13,MATCH($J346,'1.9 APM lookups'!$A$9:$A$13,0),1),"")</f>
        <v/>
      </c>
      <c r="L346" s="61"/>
      <c r="M346" s="64">
        <f t="shared" si="41"/>
        <v>0</v>
      </c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50">
        <f t="shared" si="42"/>
        <v>0</v>
      </c>
      <c r="Z346" s="48"/>
      <c r="AA346" s="51">
        <f t="shared" si="43"/>
        <v>0</v>
      </c>
      <c r="AB346" s="51">
        <f t="shared" si="44"/>
        <v>0</v>
      </c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123"/>
      <c r="AO346" s="50">
        <f t="shared" si="45"/>
        <v>0</v>
      </c>
      <c r="AP346" s="48"/>
      <c r="AQ346" s="51">
        <f t="shared" si="46"/>
        <v>0</v>
      </c>
      <c r="AR346" s="51">
        <f t="shared" si="47"/>
        <v>0</v>
      </c>
      <c r="AS346" s="48"/>
      <c r="AT346" s="48"/>
      <c r="AU346" s="48"/>
      <c r="AV346" s="48"/>
      <c r="AW346" s="48"/>
      <c r="AX346" s="48"/>
      <c r="AY346" s="48"/>
      <c r="AZ346" s="48"/>
      <c r="BA346" s="48"/>
      <c r="BB346" s="48"/>
      <c r="BC346" s="48"/>
      <c r="BD346" s="43"/>
      <c r="BE346" s="65" t="b">
        <f>IF(B346=0,TRUE,IFERROR(MATCH($B346&amp;", "&amp;$C346&amp;", "&amp;$D346,'1.9 APM lookups'!$K$2:$K$107,0)&gt;0,FALSE))</f>
        <v>1</v>
      </c>
      <c r="BF346" s="66" t="str">
        <f t="shared" si="48"/>
        <v xml:space="preserve">, , </v>
      </c>
    </row>
    <row r="347" spans="1:58">
      <c r="A347" s="69"/>
      <c r="B347" s="41"/>
      <c r="C347" s="41"/>
      <c r="D347" s="41"/>
      <c r="E347" s="42"/>
      <c r="F347" s="42"/>
      <c r="G347" s="41"/>
      <c r="H347" s="120"/>
      <c r="I347" s="41"/>
      <c r="J347" s="41"/>
      <c r="K347" s="93" t="str">
        <f>_xlfn.IFNA(INDEX('1.9 APM lookups'!$B$9:$B$13,MATCH($J347,'1.9 APM lookups'!$A$9:$A$13,0),1),"")</f>
        <v/>
      </c>
      <c r="L347" s="61"/>
      <c r="M347" s="64">
        <f t="shared" si="41"/>
        <v>0</v>
      </c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50">
        <f t="shared" si="42"/>
        <v>0</v>
      </c>
      <c r="Z347" s="48"/>
      <c r="AA347" s="51">
        <f t="shared" si="43"/>
        <v>0</v>
      </c>
      <c r="AB347" s="51">
        <f t="shared" si="44"/>
        <v>0</v>
      </c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123"/>
      <c r="AO347" s="50">
        <f t="shared" si="45"/>
        <v>0</v>
      </c>
      <c r="AP347" s="48"/>
      <c r="AQ347" s="51">
        <f t="shared" si="46"/>
        <v>0</v>
      </c>
      <c r="AR347" s="51">
        <f t="shared" si="47"/>
        <v>0</v>
      </c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3"/>
      <c r="BE347" s="65" t="b">
        <f>IF(B347=0,TRUE,IFERROR(MATCH($B347&amp;", "&amp;$C347&amp;", "&amp;$D347,'1.9 APM lookups'!$K$2:$K$107,0)&gt;0,FALSE))</f>
        <v>1</v>
      </c>
      <c r="BF347" s="66" t="str">
        <f t="shared" si="48"/>
        <v xml:space="preserve">, , </v>
      </c>
    </row>
    <row r="348" spans="1:58">
      <c r="A348" s="69"/>
      <c r="B348" s="41"/>
      <c r="C348" s="41"/>
      <c r="D348" s="41"/>
      <c r="E348" s="42"/>
      <c r="F348" s="42"/>
      <c r="G348" s="41"/>
      <c r="H348" s="120"/>
      <c r="I348" s="41"/>
      <c r="J348" s="41"/>
      <c r="K348" s="93" t="str">
        <f>_xlfn.IFNA(INDEX('1.9 APM lookups'!$B$9:$B$13,MATCH($J348,'1.9 APM lookups'!$A$9:$A$13,0),1),"")</f>
        <v/>
      </c>
      <c r="L348" s="61"/>
      <c r="M348" s="64">
        <f t="shared" si="41"/>
        <v>0</v>
      </c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50">
        <f t="shared" si="42"/>
        <v>0</v>
      </c>
      <c r="Z348" s="48"/>
      <c r="AA348" s="51">
        <f t="shared" si="43"/>
        <v>0</v>
      </c>
      <c r="AB348" s="51">
        <f t="shared" si="44"/>
        <v>0</v>
      </c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123"/>
      <c r="AO348" s="50">
        <f t="shared" si="45"/>
        <v>0</v>
      </c>
      <c r="AP348" s="48"/>
      <c r="AQ348" s="51">
        <f t="shared" si="46"/>
        <v>0</v>
      </c>
      <c r="AR348" s="51">
        <f t="shared" si="47"/>
        <v>0</v>
      </c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3"/>
      <c r="BE348" s="65" t="b">
        <f>IF(B348=0,TRUE,IFERROR(MATCH($B348&amp;", "&amp;$C348&amp;", "&amp;$D348,'1.9 APM lookups'!$K$2:$K$107,0)&gt;0,FALSE))</f>
        <v>1</v>
      </c>
      <c r="BF348" s="66" t="str">
        <f t="shared" si="48"/>
        <v xml:space="preserve">, , </v>
      </c>
    </row>
    <row r="349" spans="1:58">
      <c r="A349" s="69"/>
      <c r="B349" s="41"/>
      <c r="C349" s="41"/>
      <c r="D349" s="41"/>
      <c r="E349" s="42"/>
      <c r="F349" s="42"/>
      <c r="G349" s="41"/>
      <c r="H349" s="120"/>
      <c r="I349" s="41"/>
      <c r="J349" s="41"/>
      <c r="K349" s="93" t="str">
        <f>_xlfn.IFNA(INDEX('1.9 APM lookups'!$B$9:$B$13,MATCH($J349,'1.9 APM lookups'!$A$9:$A$13,0),1),"")</f>
        <v/>
      </c>
      <c r="L349" s="61"/>
      <c r="M349" s="64">
        <f t="shared" si="41"/>
        <v>0</v>
      </c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50">
        <f t="shared" si="42"/>
        <v>0</v>
      </c>
      <c r="Z349" s="48"/>
      <c r="AA349" s="51">
        <f t="shared" si="43"/>
        <v>0</v>
      </c>
      <c r="AB349" s="51">
        <f t="shared" si="44"/>
        <v>0</v>
      </c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123"/>
      <c r="AO349" s="50">
        <f t="shared" si="45"/>
        <v>0</v>
      </c>
      <c r="AP349" s="48"/>
      <c r="AQ349" s="51">
        <f t="shared" si="46"/>
        <v>0</v>
      </c>
      <c r="AR349" s="51">
        <f t="shared" si="47"/>
        <v>0</v>
      </c>
      <c r="AS349" s="48"/>
      <c r="AT349" s="48"/>
      <c r="AU349" s="48"/>
      <c r="AV349" s="48"/>
      <c r="AW349" s="48"/>
      <c r="AX349" s="48"/>
      <c r="AY349" s="48"/>
      <c r="AZ349" s="48"/>
      <c r="BA349" s="48"/>
      <c r="BB349" s="48"/>
      <c r="BC349" s="48"/>
      <c r="BD349" s="43"/>
      <c r="BE349" s="65" t="b">
        <f>IF(B349=0,TRUE,IFERROR(MATCH($B349&amp;", "&amp;$C349&amp;", "&amp;$D349,'1.9 APM lookups'!$K$2:$K$107,0)&gt;0,FALSE))</f>
        <v>1</v>
      </c>
      <c r="BF349" s="66" t="str">
        <f t="shared" si="48"/>
        <v xml:space="preserve">, , </v>
      </c>
    </row>
    <row r="350" spans="1:58">
      <c r="A350" s="69"/>
      <c r="B350" s="41"/>
      <c r="C350" s="41"/>
      <c r="D350" s="41"/>
      <c r="E350" s="42"/>
      <c r="F350" s="42"/>
      <c r="G350" s="41"/>
      <c r="H350" s="120"/>
      <c r="I350" s="41"/>
      <c r="J350" s="41"/>
      <c r="K350" s="93" t="str">
        <f>_xlfn.IFNA(INDEX('1.9 APM lookups'!$B$9:$B$13,MATCH($J350,'1.9 APM lookups'!$A$9:$A$13,0),1),"")</f>
        <v/>
      </c>
      <c r="L350" s="61"/>
      <c r="M350" s="64">
        <f t="shared" si="41"/>
        <v>0</v>
      </c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50">
        <f t="shared" si="42"/>
        <v>0</v>
      </c>
      <c r="Z350" s="48"/>
      <c r="AA350" s="51">
        <f t="shared" si="43"/>
        <v>0</v>
      </c>
      <c r="AB350" s="51">
        <f t="shared" si="44"/>
        <v>0</v>
      </c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123"/>
      <c r="AO350" s="50">
        <f t="shared" si="45"/>
        <v>0</v>
      </c>
      <c r="AP350" s="48"/>
      <c r="AQ350" s="51">
        <f t="shared" si="46"/>
        <v>0</v>
      </c>
      <c r="AR350" s="51">
        <f t="shared" si="47"/>
        <v>0</v>
      </c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3"/>
      <c r="BE350" s="65" t="b">
        <f>IF(B350=0,TRUE,IFERROR(MATCH($B350&amp;", "&amp;$C350&amp;", "&amp;$D350,'1.9 APM lookups'!$K$2:$K$107,0)&gt;0,FALSE))</f>
        <v>1</v>
      </c>
      <c r="BF350" s="66" t="str">
        <f t="shared" si="48"/>
        <v xml:space="preserve">, , </v>
      </c>
    </row>
    <row r="351" spans="1:58">
      <c r="A351" s="69"/>
      <c r="B351" s="41"/>
      <c r="C351" s="41"/>
      <c r="D351" s="41"/>
      <c r="E351" s="42"/>
      <c r="F351" s="42"/>
      <c r="G351" s="41"/>
      <c r="H351" s="120"/>
      <c r="I351" s="41"/>
      <c r="J351" s="41"/>
      <c r="K351" s="93" t="str">
        <f>_xlfn.IFNA(INDEX('1.9 APM lookups'!$B$9:$B$13,MATCH($J351,'1.9 APM lookups'!$A$9:$A$13,0),1),"")</f>
        <v/>
      </c>
      <c r="L351" s="61"/>
      <c r="M351" s="64">
        <f t="shared" si="41"/>
        <v>0</v>
      </c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50">
        <f t="shared" si="42"/>
        <v>0</v>
      </c>
      <c r="Z351" s="48"/>
      <c r="AA351" s="51">
        <f t="shared" si="43"/>
        <v>0</v>
      </c>
      <c r="AB351" s="51">
        <f t="shared" si="44"/>
        <v>0</v>
      </c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123"/>
      <c r="AO351" s="50">
        <f t="shared" si="45"/>
        <v>0</v>
      </c>
      <c r="AP351" s="48"/>
      <c r="AQ351" s="51">
        <f t="shared" si="46"/>
        <v>0</v>
      </c>
      <c r="AR351" s="51">
        <f t="shared" si="47"/>
        <v>0</v>
      </c>
      <c r="AS351" s="48"/>
      <c r="AT351" s="48"/>
      <c r="AU351" s="48"/>
      <c r="AV351" s="48"/>
      <c r="AW351" s="48"/>
      <c r="AX351" s="48"/>
      <c r="AY351" s="48"/>
      <c r="AZ351" s="48"/>
      <c r="BA351" s="48"/>
      <c r="BB351" s="48"/>
      <c r="BC351" s="48"/>
      <c r="BD351" s="43"/>
      <c r="BE351" s="65" t="b">
        <f>IF(B351=0,TRUE,IFERROR(MATCH($B351&amp;", "&amp;$C351&amp;", "&amp;$D351,'1.9 APM lookups'!$K$2:$K$107,0)&gt;0,FALSE))</f>
        <v>1</v>
      </c>
      <c r="BF351" s="66" t="str">
        <f t="shared" si="48"/>
        <v xml:space="preserve">, , </v>
      </c>
    </row>
    <row r="352" spans="1:58">
      <c r="A352" s="69"/>
      <c r="B352" s="41"/>
      <c r="C352" s="41"/>
      <c r="D352" s="41"/>
      <c r="E352" s="42"/>
      <c r="F352" s="42"/>
      <c r="G352" s="41"/>
      <c r="H352" s="120"/>
      <c r="I352" s="41"/>
      <c r="J352" s="41"/>
      <c r="K352" s="93" t="str">
        <f>_xlfn.IFNA(INDEX('1.9 APM lookups'!$B$9:$B$13,MATCH($J352,'1.9 APM lookups'!$A$9:$A$13,0),1),"")</f>
        <v/>
      </c>
      <c r="L352" s="61"/>
      <c r="M352" s="64">
        <f t="shared" si="41"/>
        <v>0</v>
      </c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50">
        <f t="shared" si="42"/>
        <v>0</v>
      </c>
      <c r="Z352" s="48"/>
      <c r="AA352" s="51">
        <f t="shared" si="43"/>
        <v>0</v>
      </c>
      <c r="AB352" s="51">
        <f t="shared" si="44"/>
        <v>0</v>
      </c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123"/>
      <c r="AO352" s="50">
        <f t="shared" si="45"/>
        <v>0</v>
      </c>
      <c r="AP352" s="48"/>
      <c r="AQ352" s="51">
        <f t="shared" si="46"/>
        <v>0</v>
      </c>
      <c r="AR352" s="51">
        <f t="shared" si="47"/>
        <v>0</v>
      </c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3"/>
      <c r="BE352" s="65" t="b">
        <f>IF(B352=0,TRUE,IFERROR(MATCH($B352&amp;", "&amp;$C352&amp;", "&amp;$D352,'1.9 APM lookups'!$K$2:$K$107,0)&gt;0,FALSE))</f>
        <v>1</v>
      </c>
      <c r="BF352" s="66" t="str">
        <f t="shared" si="48"/>
        <v xml:space="preserve">, , </v>
      </c>
    </row>
    <row r="353" spans="1:58">
      <c r="A353" s="69"/>
      <c r="B353" s="41"/>
      <c r="C353" s="41"/>
      <c r="D353" s="41"/>
      <c r="E353" s="42"/>
      <c r="F353" s="42"/>
      <c r="G353" s="41"/>
      <c r="H353" s="120"/>
      <c r="I353" s="41"/>
      <c r="J353" s="41"/>
      <c r="K353" s="93" t="str">
        <f>_xlfn.IFNA(INDEX('1.9 APM lookups'!$B$9:$B$13,MATCH($J353,'1.9 APM lookups'!$A$9:$A$13,0),1),"")</f>
        <v/>
      </c>
      <c r="L353" s="61"/>
      <c r="M353" s="64">
        <f t="shared" si="41"/>
        <v>0</v>
      </c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50">
        <f t="shared" si="42"/>
        <v>0</v>
      </c>
      <c r="Z353" s="48"/>
      <c r="AA353" s="51">
        <f t="shared" si="43"/>
        <v>0</v>
      </c>
      <c r="AB353" s="51">
        <f t="shared" si="44"/>
        <v>0</v>
      </c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123"/>
      <c r="AO353" s="50">
        <f t="shared" si="45"/>
        <v>0</v>
      </c>
      <c r="AP353" s="48"/>
      <c r="AQ353" s="51">
        <f t="shared" si="46"/>
        <v>0</v>
      </c>
      <c r="AR353" s="51">
        <f t="shared" si="47"/>
        <v>0</v>
      </c>
      <c r="AS353" s="48"/>
      <c r="AT353" s="48"/>
      <c r="AU353" s="48"/>
      <c r="AV353" s="48"/>
      <c r="AW353" s="48"/>
      <c r="AX353" s="48"/>
      <c r="AY353" s="48"/>
      <c r="AZ353" s="48"/>
      <c r="BA353" s="48"/>
      <c r="BB353" s="48"/>
      <c r="BC353" s="48"/>
      <c r="BD353" s="43"/>
      <c r="BE353" s="65" t="b">
        <f>IF(B353=0,TRUE,IFERROR(MATCH($B353&amp;", "&amp;$C353&amp;", "&amp;$D353,'1.9 APM lookups'!$K$2:$K$107,0)&gt;0,FALSE))</f>
        <v>1</v>
      </c>
      <c r="BF353" s="66" t="str">
        <f t="shared" si="48"/>
        <v xml:space="preserve">, , </v>
      </c>
    </row>
    <row r="354" spans="1:58">
      <c r="A354" s="69"/>
      <c r="B354" s="41"/>
      <c r="C354" s="41"/>
      <c r="D354" s="41"/>
      <c r="E354" s="42"/>
      <c r="F354" s="42"/>
      <c r="G354" s="41"/>
      <c r="H354" s="120"/>
      <c r="I354" s="41"/>
      <c r="J354" s="41"/>
      <c r="K354" s="93" t="str">
        <f>_xlfn.IFNA(INDEX('1.9 APM lookups'!$B$9:$B$13,MATCH($J354,'1.9 APM lookups'!$A$9:$A$13,0),1),"")</f>
        <v/>
      </c>
      <c r="L354" s="61"/>
      <c r="M354" s="64">
        <f t="shared" si="41"/>
        <v>0</v>
      </c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50">
        <f t="shared" si="42"/>
        <v>0</v>
      </c>
      <c r="Z354" s="48"/>
      <c r="AA354" s="51">
        <f t="shared" si="43"/>
        <v>0</v>
      </c>
      <c r="AB354" s="51">
        <f t="shared" si="44"/>
        <v>0</v>
      </c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123"/>
      <c r="AO354" s="50">
        <f t="shared" si="45"/>
        <v>0</v>
      </c>
      <c r="AP354" s="48"/>
      <c r="AQ354" s="51">
        <f t="shared" si="46"/>
        <v>0</v>
      </c>
      <c r="AR354" s="51">
        <f t="shared" si="47"/>
        <v>0</v>
      </c>
      <c r="AS354" s="48"/>
      <c r="AT354" s="48"/>
      <c r="AU354" s="48"/>
      <c r="AV354" s="48"/>
      <c r="AW354" s="48"/>
      <c r="AX354" s="48"/>
      <c r="AY354" s="48"/>
      <c r="AZ354" s="48"/>
      <c r="BA354" s="48"/>
      <c r="BB354" s="48"/>
      <c r="BC354" s="48"/>
      <c r="BD354" s="43"/>
      <c r="BE354" s="65" t="b">
        <f>IF(B354=0,TRUE,IFERROR(MATCH($B354&amp;", "&amp;$C354&amp;", "&amp;$D354,'1.9 APM lookups'!$K$2:$K$107,0)&gt;0,FALSE))</f>
        <v>1</v>
      </c>
      <c r="BF354" s="66" t="str">
        <f t="shared" si="48"/>
        <v xml:space="preserve">, , </v>
      </c>
    </row>
    <row r="355" spans="1:58">
      <c r="A355" s="69"/>
      <c r="B355" s="41"/>
      <c r="C355" s="41"/>
      <c r="D355" s="41"/>
      <c r="E355" s="42"/>
      <c r="F355" s="42"/>
      <c r="G355" s="41"/>
      <c r="H355" s="120"/>
      <c r="I355" s="41"/>
      <c r="J355" s="41"/>
      <c r="K355" s="93" t="str">
        <f>_xlfn.IFNA(INDEX('1.9 APM lookups'!$B$9:$B$13,MATCH($J355,'1.9 APM lookups'!$A$9:$A$13,0),1),"")</f>
        <v/>
      </c>
      <c r="L355" s="61"/>
      <c r="M355" s="64">
        <f t="shared" si="41"/>
        <v>0</v>
      </c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50">
        <f t="shared" si="42"/>
        <v>0</v>
      </c>
      <c r="Z355" s="48"/>
      <c r="AA355" s="51">
        <f t="shared" si="43"/>
        <v>0</v>
      </c>
      <c r="AB355" s="51">
        <f t="shared" si="44"/>
        <v>0</v>
      </c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123"/>
      <c r="AO355" s="50">
        <f t="shared" si="45"/>
        <v>0</v>
      </c>
      <c r="AP355" s="48"/>
      <c r="AQ355" s="51">
        <f t="shared" si="46"/>
        <v>0</v>
      </c>
      <c r="AR355" s="51">
        <f t="shared" si="47"/>
        <v>0</v>
      </c>
      <c r="AS355" s="48"/>
      <c r="AT355" s="48"/>
      <c r="AU355" s="48"/>
      <c r="AV355" s="48"/>
      <c r="AW355" s="48"/>
      <c r="AX355" s="48"/>
      <c r="AY355" s="48"/>
      <c r="AZ355" s="48"/>
      <c r="BA355" s="48"/>
      <c r="BB355" s="48"/>
      <c r="BC355" s="48"/>
      <c r="BD355" s="43"/>
      <c r="BE355" s="65" t="b">
        <f>IF(B355=0,TRUE,IFERROR(MATCH($B355&amp;", "&amp;$C355&amp;", "&amp;$D355,'1.9 APM lookups'!$K$2:$K$107,0)&gt;0,FALSE))</f>
        <v>1</v>
      </c>
      <c r="BF355" s="66" t="str">
        <f t="shared" si="48"/>
        <v xml:space="preserve">, , </v>
      </c>
    </row>
    <row r="356" spans="1:58">
      <c r="A356" s="69"/>
      <c r="B356" s="41"/>
      <c r="C356" s="41"/>
      <c r="D356" s="41"/>
      <c r="E356" s="42"/>
      <c r="F356" s="42"/>
      <c r="G356" s="41"/>
      <c r="H356" s="120"/>
      <c r="I356" s="41"/>
      <c r="J356" s="41"/>
      <c r="K356" s="93" t="str">
        <f>_xlfn.IFNA(INDEX('1.9 APM lookups'!$B$9:$B$13,MATCH($J356,'1.9 APM lookups'!$A$9:$A$13,0),1),"")</f>
        <v/>
      </c>
      <c r="L356" s="61"/>
      <c r="M356" s="64">
        <f t="shared" si="41"/>
        <v>0</v>
      </c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50">
        <f t="shared" si="42"/>
        <v>0</v>
      </c>
      <c r="Z356" s="48"/>
      <c r="AA356" s="51">
        <f t="shared" si="43"/>
        <v>0</v>
      </c>
      <c r="AB356" s="51">
        <f t="shared" si="44"/>
        <v>0</v>
      </c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123"/>
      <c r="AO356" s="50">
        <f t="shared" si="45"/>
        <v>0</v>
      </c>
      <c r="AP356" s="48"/>
      <c r="AQ356" s="51">
        <f t="shared" si="46"/>
        <v>0</v>
      </c>
      <c r="AR356" s="51">
        <f t="shared" si="47"/>
        <v>0</v>
      </c>
      <c r="AS356" s="48"/>
      <c r="AT356" s="48"/>
      <c r="AU356" s="48"/>
      <c r="AV356" s="48"/>
      <c r="AW356" s="48"/>
      <c r="AX356" s="48"/>
      <c r="AY356" s="48"/>
      <c r="AZ356" s="48"/>
      <c r="BA356" s="48"/>
      <c r="BB356" s="48"/>
      <c r="BC356" s="48"/>
      <c r="BD356" s="43"/>
      <c r="BE356" s="65" t="b">
        <f>IF(B356=0,TRUE,IFERROR(MATCH($B356&amp;", "&amp;$C356&amp;", "&amp;$D356,'1.9 APM lookups'!$K$2:$K$107,0)&gt;0,FALSE))</f>
        <v>1</v>
      </c>
      <c r="BF356" s="66" t="str">
        <f t="shared" si="48"/>
        <v xml:space="preserve">, , </v>
      </c>
    </row>
    <row r="357" spans="1:58">
      <c r="A357" s="69"/>
      <c r="B357" s="41"/>
      <c r="C357" s="41"/>
      <c r="D357" s="41"/>
      <c r="E357" s="42"/>
      <c r="F357" s="42"/>
      <c r="G357" s="41"/>
      <c r="H357" s="120"/>
      <c r="I357" s="41"/>
      <c r="J357" s="41"/>
      <c r="K357" s="93" t="str">
        <f>_xlfn.IFNA(INDEX('1.9 APM lookups'!$B$9:$B$13,MATCH($J357,'1.9 APM lookups'!$A$9:$A$13,0),1),"")</f>
        <v/>
      </c>
      <c r="L357" s="61"/>
      <c r="M357" s="64">
        <f t="shared" si="41"/>
        <v>0</v>
      </c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50">
        <f t="shared" si="42"/>
        <v>0</v>
      </c>
      <c r="Z357" s="48"/>
      <c r="AA357" s="51">
        <f t="shared" si="43"/>
        <v>0</v>
      </c>
      <c r="AB357" s="51">
        <f t="shared" si="44"/>
        <v>0</v>
      </c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123"/>
      <c r="AO357" s="50">
        <f t="shared" si="45"/>
        <v>0</v>
      </c>
      <c r="AP357" s="48"/>
      <c r="AQ357" s="51">
        <f t="shared" si="46"/>
        <v>0</v>
      </c>
      <c r="AR357" s="51">
        <f t="shared" si="47"/>
        <v>0</v>
      </c>
      <c r="AS357" s="48"/>
      <c r="AT357" s="48"/>
      <c r="AU357" s="48"/>
      <c r="AV357" s="48"/>
      <c r="AW357" s="48"/>
      <c r="AX357" s="48"/>
      <c r="AY357" s="48"/>
      <c r="AZ357" s="48"/>
      <c r="BA357" s="48"/>
      <c r="BB357" s="48"/>
      <c r="BC357" s="48"/>
      <c r="BD357" s="43"/>
      <c r="BE357" s="65" t="b">
        <f>IF(B357=0,TRUE,IFERROR(MATCH($B357&amp;", "&amp;$C357&amp;", "&amp;$D357,'1.9 APM lookups'!$K$2:$K$107,0)&gt;0,FALSE))</f>
        <v>1</v>
      </c>
      <c r="BF357" s="66" t="str">
        <f t="shared" si="48"/>
        <v xml:space="preserve">, , </v>
      </c>
    </row>
    <row r="358" spans="1:58">
      <c r="A358" s="69"/>
      <c r="B358" s="41"/>
      <c r="C358" s="41"/>
      <c r="D358" s="41"/>
      <c r="E358" s="42"/>
      <c r="F358" s="42"/>
      <c r="G358" s="41"/>
      <c r="H358" s="120"/>
      <c r="I358" s="41"/>
      <c r="J358" s="41"/>
      <c r="K358" s="93" t="str">
        <f>_xlfn.IFNA(INDEX('1.9 APM lookups'!$B$9:$B$13,MATCH($J358,'1.9 APM lookups'!$A$9:$A$13,0),1),"")</f>
        <v/>
      </c>
      <c r="L358" s="61"/>
      <c r="M358" s="64">
        <f t="shared" si="41"/>
        <v>0</v>
      </c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50">
        <f t="shared" si="42"/>
        <v>0</v>
      </c>
      <c r="Z358" s="48"/>
      <c r="AA358" s="51">
        <f t="shared" si="43"/>
        <v>0</v>
      </c>
      <c r="AB358" s="51">
        <f t="shared" si="44"/>
        <v>0</v>
      </c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123"/>
      <c r="AO358" s="50">
        <f t="shared" si="45"/>
        <v>0</v>
      </c>
      <c r="AP358" s="48"/>
      <c r="AQ358" s="51">
        <f t="shared" si="46"/>
        <v>0</v>
      </c>
      <c r="AR358" s="51">
        <f t="shared" si="47"/>
        <v>0</v>
      </c>
      <c r="AS358" s="48"/>
      <c r="AT358" s="48"/>
      <c r="AU358" s="48"/>
      <c r="AV358" s="48"/>
      <c r="AW358" s="48"/>
      <c r="AX358" s="48"/>
      <c r="AY358" s="48"/>
      <c r="AZ358" s="48"/>
      <c r="BA358" s="48"/>
      <c r="BB358" s="48"/>
      <c r="BC358" s="48"/>
      <c r="BD358" s="43"/>
      <c r="BE358" s="65" t="b">
        <f>IF(B358=0,TRUE,IFERROR(MATCH($B358&amp;", "&amp;$C358&amp;", "&amp;$D358,'1.9 APM lookups'!$K$2:$K$107,0)&gt;0,FALSE))</f>
        <v>1</v>
      </c>
      <c r="BF358" s="66" t="str">
        <f t="shared" si="48"/>
        <v xml:space="preserve">, , </v>
      </c>
    </row>
    <row r="359" spans="1:58">
      <c r="A359" s="69"/>
      <c r="B359" s="41"/>
      <c r="C359" s="41"/>
      <c r="D359" s="41"/>
      <c r="E359" s="42"/>
      <c r="F359" s="42"/>
      <c r="G359" s="41"/>
      <c r="H359" s="120"/>
      <c r="I359" s="41"/>
      <c r="J359" s="41"/>
      <c r="K359" s="93" t="str">
        <f>_xlfn.IFNA(INDEX('1.9 APM lookups'!$B$9:$B$13,MATCH($J359,'1.9 APM lookups'!$A$9:$A$13,0),1),"")</f>
        <v/>
      </c>
      <c r="L359" s="61"/>
      <c r="M359" s="64">
        <f t="shared" si="41"/>
        <v>0</v>
      </c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50">
        <f t="shared" si="42"/>
        <v>0</v>
      </c>
      <c r="Z359" s="48"/>
      <c r="AA359" s="51">
        <f t="shared" si="43"/>
        <v>0</v>
      </c>
      <c r="AB359" s="51">
        <f t="shared" si="44"/>
        <v>0</v>
      </c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123"/>
      <c r="AO359" s="50">
        <f t="shared" si="45"/>
        <v>0</v>
      </c>
      <c r="AP359" s="48"/>
      <c r="AQ359" s="51">
        <f t="shared" si="46"/>
        <v>0</v>
      </c>
      <c r="AR359" s="51">
        <f t="shared" si="47"/>
        <v>0</v>
      </c>
      <c r="AS359" s="48"/>
      <c r="AT359" s="48"/>
      <c r="AU359" s="48"/>
      <c r="AV359" s="48"/>
      <c r="AW359" s="48"/>
      <c r="AX359" s="48"/>
      <c r="AY359" s="48"/>
      <c r="AZ359" s="48"/>
      <c r="BA359" s="48"/>
      <c r="BB359" s="48"/>
      <c r="BC359" s="48"/>
      <c r="BD359" s="43"/>
      <c r="BE359" s="65" t="b">
        <f>IF(B359=0,TRUE,IFERROR(MATCH($B359&amp;", "&amp;$C359&amp;", "&amp;$D359,'1.9 APM lookups'!$K$2:$K$107,0)&gt;0,FALSE))</f>
        <v>1</v>
      </c>
      <c r="BF359" s="66" t="str">
        <f t="shared" si="48"/>
        <v xml:space="preserve">, , </v>
      </c>
    </row>
    <row r="360" spans="1:58">
      <c r="A360" s="69"/>
      <c r="B360" s="41"/>
      <c r="C360" s="41"/>
      <c r="D360" s="41"/>
      <c r="E360" s="42"/>
      <c r="F360" s="42"/>
      <c r="G360" s="41"/>
      <c r="H360" s="120"/>
      <c r="I360" s="41"/>
      <c r="J360" s="41"/>
      <c r="K360" s="93" t="str">
        <f>_xlfn.IFNA(INDEX('1.9 APM lookups'!$B$9:$B$13,MATCH($J360,'1.9 APM lookups'!$A$9:$A$13,0),1),"")</f>
        <v/>
      </c>
      <c r="L360" s="61"/>
      <c r="M360" s="64">
        <f t="shared" si="41"/>
        <v>0</v>
      </c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50">
        <f t="shared" si="42"/>
        <v>0</v>
      </c>
      <c r="Z360" s="48"/>
      <c r="AA360" s="51">
        <f t="shared" si="43"/>
        <v>0</v>
      </c>
      <c r="AB360" s="51">
        <f t="shared" si="44"/>
        <v>0</v>
      </c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123"/>
      <c r="AO360" s="50">
        <f t="shared" si="45"/>
        <v>0</v>
      </c>
      <c r="AP360" s="48"/>
      <c r="AQ360" s="51">
        <f t="shared" si="46"/>
        <v>0</v>
      </c>
      <c r="AR360" s="51">
        <f t="shared" si="47"/>
        <v>0</v>
      </c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3"/>
      <c r="BE360" s="65" t="b">
        <f>IF(B360=0,TRUE,IFERROR(MATCH($B360&amp;", "&amp;$C360&amp;", "&amp;$D360,'1.9 APM lookups'!$K$2:$K$107,0)&gt;0,FALSE))</f>
        <v>1</v>
      </c>
      <c r="BF360" s="66" t="str">
        <f t="shared" si="48"/>
        <v xml:space="preserve">, , </v>
      </c>
    </row>
    <row r="361" spans="1:58">
      <c r="A361" s="69"/>
      <c r="B361" s="41"/>
      <c r="C361" s="41"/>
      <c r="D361" s="41"/>
      <c r="E361" s="42"/>
      <c r="F361" s="42"/>
      <c r="G361" s="41"/>
      <c r="H361" s="120"/>
      <c r="I361" s="41"/>
      <c r="J361" s="41"/>
      <c r="K361" s="93" t="str">
        <f>_xlfn.IFNA(INDEX('1.9 APM lookups'!$B$9:$B$13,MATCH($J361,'1.9 APM lookups'!$A$9:$A$13,0),1),"")</f>
        <v/>
      </c>
      <c r="L361" s="61"/>
      <c r="M361" s="64">
        <f t="shared" si="41"/>
        <v>0</v>
      </c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50">
        <f t="shared" si="42"/>
        <v>0</v>
      </c>
      <c r="Z361" s="48"/>
      <c r="AA361" s="51">
        <f t="shared" si="43"/>
        <v>0</v>
      </c>
      <c r="AB361" s="51">
        <f t="shared" si="44"/>
        <v>0</v>
      </c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123"/>
      <c r="AO361" s="50">
        <f t="shared" si="45"/>
        <v>0</v>
      </c>
      <c r="AP361" s="48"/>
      <c r="AQ361" s="51">
        <f t="shared" si="46"/>
        <v>0</v>
      </c>
      <c r="AR361" s="51">
        <f t="shared" si="47"/>
        <v>0</v>
      </c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3"/>
      <c r="BE361" s="65" t="b">
        <f>IF(B361=0,TRUE,IFERROR(MATCH($B361&amp;", "&amp;$C361&amp;", "&amp;$D361,'1.9 APM lookups'!$K$2:$K$107,0)&gt;0,FALSE))</f>
        <v>1</v>
      </c>
      <c r="BF361" s="66" t="str">
        <f t="shared" si="48"/>
        <v xml:space="preserve">, , </v>
      </c>
    </row>
    <row r="362" spans="1:58">
      <c r="A362" s="69"/>
      <c r="B362" s="41"/>
      <c r="C362" s="41"/>
      <c r="D362" s="41"/>
      <c r="E362" s="42"/>
      <c r="F362" s="42"/>
      <c r="G362" s="41"/>
      <c r="H362" s="120"/>
      <c r="I362" s="41"/>
      <c r="J362" s="41"/>
      <c r="K362" s="93" t="str">
        <f>_xlfn.IFNA(INDEX('1.9 APM lookups'!$B$9:$B$13,MATCH($J362,'1.9 APM lookups'!$A$9:$A$13,0),1),"")</f>
        <v/>
      </c>
      <c r="L362" s="61"/>
      <c r="M362" s="64">
        <f t="shared" si="41"/>
        <v>0</v>
      </c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50">
        <f t="shared" si="42"/>
        <v>0</v>
      </c>
      <c r="Z362" s="48"/>
      <c r="AA362" s="51">
        <f t="shared" si="43"/>
        <v>0</v>
      </c>
      <c r="AB362" s="51">
        <f t="shared" si="44"/>
        <v>0</v>
      </c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123"/>
      <c r="AO362" s="50">
        <f t="shared" si="45"/>
        <v>0</v>
      </c>
      <c r="AP362" s="48"/>
      <c r="AQ362" s="51">
        <f t="shared" si="46"/>
        <v>0</v>
      </c>
      <c r="AR362" s="51">
        <f t="shared" si="47"/>
        <v>0</v>
      </c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3"/>
      <c r="BE362" s="65" t="b">
        <f>IF(B362=0,TRUE,IFERROR(MATCH($B362&amp;", "&amp;$C362&amp;", "&amp;$D362,'1.9 APM lookups'!$K$2:$K$107,0)&gt;0,FALSE))</f>
        <v>1</v>
      </c>
      <c r="BF362" s="66" t="str">
        <f t="shared" si="48"/>
        <v xml:space="preserve">, , </v>
      </c>
    </row>
    <row r="363" spans="1:58">
      <c r="A363" s="69"/>
      <c r="B363" s="41"/>
      <c r="C363" s="41"/>
      <c r="D363" s="41"/>
      <c r="E363" s="42"/>
      <c r="F363" s="42"/>
      <c r="G363" s="41"/>
      <c r="H363" s="120"/>
      <c r="I363" s="41"/>
      <c r="J363" s="41"/>
      <c r="K363" s="93" t="str">
        <f>_xlfn.IFNA(INDEX('1.9 APM lookups'!$B$9:$B$13,MATCH($J363,'1.9 APM lookups'!$A$9:$A$13,0),1),"")</f>
        <v/>
      </c>
      <c r="L363" s="61"/>
      <c r="M363" s="64">
        <f t="shared" si="41"/>
        <v>0</v>
      </c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50">
        <f t="shared" si="42"/>
        <v>0</v>
      </c>
      <c r="Z363" s="48"/>
      <c r="AA363" s="51">
        <f t="shared" si="43"/>
        <v>0</v>
      </c>
      <c r="AB363" s="51">
        <f t="shared" si="44"/>
        <v>0</v>
      </c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123"/>
      <c r="AO363" s="50">
        <f t="shared" si="45"/>
        <v>0</v>
      </c>
      <c r="AP363" s="48"/>
      <c r="AQ363" s="51">
        <f t="shared" si="46"/>
        <v>0</v>
      </c>
      <c r="AR363" s="51">
        <f t="shared" si="47"/>
        <v>0</v>
      </c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3"/>
      <c r="BE363" s="65" t="b">
        <f>IF(B363=0,TRUE,IFERROR(MATCH($B363&amp;", "&amp;$C363&amp;", "&amp;$D363,'1.9 APM lookups'!$K$2:$K$107,0)&gt;0,FALSE))</f>
        <v>1</v>
      </c>
      <c r="BF363" s="66" t="str">
        <f t="shared" si="48"/>
        <v xml:space="preserve">, , </v>
      </c>
    </row>
    <row r="364" spans="1:58">
      <c r="A364" s="69"/>
      <c r="B364" s="41"/>
      <c r="C364" s="41"/>
      <c r="D364" s="41"/>
      <c r="E364" s="42"/>
      <c r="F364" s="42"/>
      <c r="G364" s="41"/>
      <c r="H364" s="120"/>
      <c r="I364" s="41"/>
      <c r="J364" s="41"/>
      <c r="K364" s="93" t="str">
        <f>_xlfn.IFNA(INDEX('1.9 APM lookups'!$B$9:$B$13,MATCH($J364,'1.9 APM lookups'!$A$9:$A$13,0),1),"")</f>
        <v/>
      </c>
      <c r="L364" s="61"/>
      <c r="M364" s="64">
        <f t="shared" si="41"/>
        <v>0</v>
      </c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50">
        <f t="shared" si="42"/>
        <v>0</v>
      </c>
      <c r="Z364" s="48"/>
      <c r="AA364" s="51">
        <f t="shared" si="43"/>
        <v>0</v>
      </c>
      <c r="AB364" s="51">
        <f t="shared" si="44"/>
        <v>0</v>
      </c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123"/>
      <c r="AO364" s="50">
        <f t="shared" si="45"/>
        <v>0</v>
      </c>
      <c r="AP364" s="48"/>
      <c r="AQ364" s="51">
        <f t="shared" si="46"/>
        <v>0</v>
      </c>
      <c r="AR364" s="51">
        <f t="shared" si="47"/>
        <v>0</v>
      </c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3"/>
      <c r="BE364" s="65" t="b">
        <f>IF(B364=0,TRUE,IFERROR(MATCH($B364&amp;", "&amp;$C364&amp;", "&amp;$D364,'1.9 APM lookups'!$K$2:$K$107,0)&gt;0,FALSE))</f>
        <v>1</v>
      </c>
      <c r="BF364" s="66" t="str">
        <f t="shared" si="48"/>
        <v xml:space="preserve">, , </v>
      </c>
    </row>
    <row r="365" spans="1:58">
      <c r="A365" s="69"/>
      <c r="B365" s="41"/>
      <c r="C365" s="41"/>
      <c r="D365" s="41"/>
      <c r="E365" s="42"/>
      <c r="F365" s="42"/>
      <c r="G365" s="41"/>
      <c r="H365" s="120"/>
      <c r="I365" s="41"/>
      <c r="J365" s="41"/>
      <c r="K365" s="93" t="str">
        <f>_xlfn.IFNA(INDEX('1.9 APM lookups'!$B$9:$B$13,MATCH($J365,'1.9 APM lookups'!$A$9:$A$13,0),1),"")</f>
        <v/>
      </c>
      <c r="L365" s="61"/>
      <c r="M365" s="64">
        <f t="shared" si="41"/>
        <v>0</v>
      </c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50">
        <f t="shared" si="42"/>
        <v>0</v>
      </c>
      <c r="Z365" s="48"/>
      <c r="AA365" s="51">
        <f t="shared" si="43"/>
        <v>0</v>
      </c>
      <c r="AB365" s="51">
        <f t="shared" si="44"/>
        <v>0</v>
      </c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123"/>
      <c r="AO365" s="50">
        <f t="shared" si="45"/>
        <v>0</v>
      </c>
      <c r="AP365" s="48"/>
      <c r="AQ365" s="51">
        <f t="shared" si="46"/>
        <v>0</v>
      </c>
      <c r="AR365" s="51">
        <f t="shared" si="47"/>
        <v>0</v>
      </c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3"/>
      <c r="BE365" s="65" t="b">
        <f>IF(B365=0,TRUE,IFERROR(MATCH($B365&amp;", "&amp;$C365&amp;", "&amp;$D365,'1.9 APM lookups'!$K$2:$K$107,0)&gt;0,FALSE))</f>
        <v>1</v>
      </c>
      <c r="BF365" s="66" t="str">
        <f t="shared" si="48"/>
        <v xml:space="preserve">, , </v>
      </c>
    </row>
    <row r="366" spans="1:58">
      <c r="A366" s="69"/>
      <c r="B366" s="41"/>
      <c r="C366" s="41"/>
      <c r="D366" s="41"/>
      <c r="E366" s="42"/>
      <c r="F366" s="42"/>
      <c r="G366" s="41"/>
      <c r="H366" s="120"/>
      <c r="I366" s="41"/>
      <c r="J366" s="41"/>
      <c r="K366" s="93" t="str">
        <f>_xlfn.IFNA(INDEX('1.9 APM lookups'!$B$9:$B$13,MATCH($J366,'1.9 APM lookups'!$A$9:$A$13,0),1),"")</f>
        <v/>
      </c>
      <c r="L366" s="61"/>
      <c r="M366" s="64">
        <f t="shared" si="41"/>
        <v>0</v>
      </c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50">
        <f t="shared" si="42"/>
        <v>0</v>
      </c>
      <c r="Z366" s="48"/>
      <c r="AA366" s="51">
        <f t="shared" si="43"/>
        <v>0</v>
      </c>
      <c r="AB366" s="51">
        <f t="shared" si="44"/>
        <v>0</v>
      </c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123"/>
      <c r="AO366" s="50">
        <f t="shared" si="45"/>
        <v>0</v>
      </c>
      <c r="AP366" s="48"/>
      <c r="AQ366" s="51">
        <f t="shared" si="46"/>
        <v>0</v>
      </c>
      <c r="AR366" s="51">
        <f t="shared" si="47"/>
        <v>0</v>
      </c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3"/>
      <c r="BE366" s="65" t="b">
        <f>IF(B366=0,TRUE,IFERROR(MATCH($B366&amp;", "&amp;$C366&amp;", "&amp;$D366,'1.9 APM lookups'!$K$2:$K$107,0)&gt;0,FALSE))</f>
        <v>1</v>
      </c>
      <c r="BF366" s="66" t="str">
        <f t="shared" si="48"/>
        <v xml:space="preserve">, , </v>
      </c>
    </row>
    <row r="367" spans="1:58">
      <c r="A367" s="69"/>
      <c r="B367" s="41"/>
      <c r="C367" s="41"/>
      <c r="D367" s="41"/>
      <c r="E367" s="42"/>
      <c r="F367" s="42"/>
      <c r="G367" s="41"/>
      <c r="H367" s="120"/>
      <c r="I367" s="41"/>
      <c r="J367" s="41"/>
      <c r="K367" s="93" t="str">
        <f>_xlfn.IFNA(INDEX('1.9 APM lookups'!$B$9:$B$13,MATCH($J367,'1.9 APM lookups'!$A$9:$A$13,0),1),"")</f>
        <v/>
      </c>
      <c r="L367" s="61"/>
      <c r="M367" s="64">
        <f t="shared" si="41"/>
        <v>0</v>
      </c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50">
        <f t="shared" si="42"/>
        <v>0</v>
      </c>
      <c r="Z367" s="48"/>
      <c r="AA367" s="51">
        <f t="shared" si="43"/>
        <v>0</v>
      </c>
      <c r="AB367" s="51">
        <f t="shared" si="44"/>
        <v>0</v>
      </c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123"/>
      <c r="AO367" s="50">
        <f t="shared" si="45"/>
        <v>0</v>
      </c>
      <c r="AP367" s="48"/>
      <c r="AQ367" s="51">
        <f t="shared" si="46"/>
        <v>0</v>
      </c>
      <c r="AR367" s="51">
        <f t="shared" si="47"/>
        <v>0</v>
      </c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3"/>
      <c r="BE367" s="65" t="b">
        <f>IF(B367=0,TRUE,IFERROR(MATCH($B367&amp;", "&amp;$C367&amp;", "&amp;$D367,'1.9 APM lookups'!$K$2:$K$107,0)&gt;0,FALSE))</f>
        <v>1</v>
      </c>
      <c r="BF367" s="66" t="str">
        <f t="shared" si="48"/>
        <v xml:space="preserve">, , </v>
      </c>
    </row>
    <row r="368" spans="1:58">
      <c r="A368" s="69"/>
      <c r="B368" s="41"/>
      <c r="C368" s="41"/>
      <c r="D368" s="41"/>
      <c r="E368" s="42"/>
      <c r="F368" s="42"/>
      <c r="G368" s="41"/>
      <c r="H368" s="120"/>
      <c r="I368" s="41"/>
      <c r="J368" s="41"/>
      <c r="K368" s="93" t="str">
        <f>_xlfn.IFNA(INDEX('1.9 APM lookups'!$B$9:$B$13,MATCH($J368,'1.9 APM lookups'!$A$9:$A$13,0),1),"")</f>
        <v/>
      </c>
      <c r="L368" s="61"/>
      <c r="M368" s="64">
        <f t="shared" si="41"/>
        <v>0</v>
      </c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50">
        <f t="shared" si="42"/>
        <v>0</v>
      </c>
      <c r="Z368" s="48"/>
      <c r="AA368" s="51">
        <f t="shared" si="43"/>
        <v>0</v>
      </c>
      <c r="AB368" s="51">
        <f t="shared" si="44"/>
        <v>0</v>
      </c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123"/>
      <c r="AO368" s="50">
        <f t="shared" si="45"/>
        <v>0</v>
      </c>
      <c r="AP368" s="48"/>
      <c r="AQ368" s="51">
        <f t="shared" si="46"/>
        <v>0</v>
      </c>
      <c r="AR368" s="51">
        <f t="shared" si="47"/>
        <v>0</v>
      </c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3"/>
      <c r="BE368" s="65" t="b">
        <f>IF(B368=0,TRUE,IFERROR(MATCH($B368&amp;", "&amp;$C368&amp;", "&amp;$D368,'1.9 APM lookups'!$K$2:$K$107,0)&gt;0,FALSE))</f>
        <v>1</v>
      </c>
      <c r="BF368" s="66" t="str">
        <f t="shared" si="48"/>
        <v xml:space="preserve">, , </v>
      </c>
    </row>
    <row r="369" spans="1:58">
      <c r="A369" s="69"/>
      <c r="B369" s="41"/>
      <c r="C369" s="41"/>
      <c r="D369" s="41"/>
      <c r="E369" s="42"/>
      <c r="F369" s="42"/>
      <c r="G369" s="41"/>
      <c r="H369" s="120"/>
      <c r="I369" s="41"/>
      <c r="J369" s="41"/>
      <c r="K369" s="93" t="str">
        <f>_xlfn.IFNA(INDEX('1.9 APM lookups'!$B$9:$B$13,MATCH($J369,'1.9 APM lookups'!$A$9:$A$13,0),1),"")</f>
        <v/>
      </c>
      <c r="L369" s="61"/>
      <c r="M369" s="64">
        <f t="shared" si="41"/>
        <v>0</v>
      </c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50">
        <f t="shared" si="42"/>
        <v>0</v>
      </c>
      <c r="Z369" s="48"/>
      <c r="AA369" s="51">
        <f t="shared" si="43"/>
        <v>0</v>
      </c>
      <c r="AB369" s="51">
        <f t="shared" si="44"/>
        <v>0</v>
      </c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123"/>
      <c r="AO369" s="50">
        <f t="shared" si="45"/>
        <v>0</v>
      </c>
      <c r="AP369" s="48"/>
      <c r="AQ369" s="51">
        <f t="shared" si="46"/>
        <v>0</v>
      </c>
      <c r="AR369" s="51">
        <f t="shared" si="47"/>
        <v>0</v>
      </c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3"/>
      <c r="BE369" s="65" t="b">
        <f>IF(B369=0,TRUE,IFERROR(MATCH($B369&amp;", "&amp;$C369&amp;", "&amp;$D369,'1.9 APM lookups'!$K$2:$K$107,0)&gt;0,FALSE))</f>
        <v>1</v>
      </c>
      <c r="BF369" s="66" t="str">
        <f t="shared" si="48"/>
        <v xml:space="preserve">, , </v>
      </c>
    </row>
    <row r="370" spans="1:58">
      <c r="A370" s="69"/>
      <c r="B370" s="41"/>
      <c r="C370" s="41"/>
      <c r="D370" s="41"/>
      <c r="E370" s="42"/>
      <c r="F370" s="42"/>
      <c r="G370" s="41"/>
      <c r="H370" s="120"/>
      <c r="I370" s="41"/>
      <c r="J370" s="41"/>
      <c r="K370" s="93" t="str">
        <f>_xlfn.IFNA(INDEX('1.9 APM lookups'!$B$9:$B$13,MATCH($J370,'1.9 APM lookups'!$A$9:$A$13,0),1),"")</f>
        <v/>
      </c>
      <c r="L370" s="61"/>
      <c r="M370" s="64">
        <f t="shared" si="41"/>
        <v>0</v>
      </c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50">
        <f t="shared" si="42"/>
        <v>0</v>
      </c>
      <c r="Z370" s="48"/>
      <c r="AA370" s="51">
        <f t="shared" si="43"/>
        <v>0</v>
      </c>
      <c r="AB370" s="51">
        <f t="shared" si="44"/>
        <v>0</v>
      </c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123"/>
      <c r="AO370" s="50">
        <f t="shared" si="45"/>
        <v>0</v>
      </c>
      <c r="AP370" s="48"/>
      <c r="AQ370" s="51">
        <f t="shared" si="46"/>
        <v>0</v>
      </c>
      <c r="AR370" s="51">
        <f t="shared" si="47"/>
        <v>0</v>
      </c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3"/>
      <c r="BE370" s="65" t="b">
        <f>IF(B370=0,TRUE,IFERROR(MATCH($B370&amp;", "&amp;$C370&amp;", "&amp;$D370,'1.9 APM lookups'!$K$2:$K$107,0)&gt;0,FALSE))</f>
        <v>1</v>
      </c>
      <c r="BF370" s="66" t="str">
        <f t="shared" si="48"/>
        <v xml:space="preserve">, , </v>
      </c>
    </row>
    <row r="371" spans="1:58">
      <c r="A371" s="69"/>
      <c r="B371" s="41"/>
      <c r="C371" s="41"/>
      <c r="D371" s="41"/>
      <c r="E371" s="42"/>
      <c r="F371" s="42"/>
      <c r="G371" s="41"/>
      <c r="H371" s="120"/>
      <c r="I371" s="41"/>
      <c r="J371" s="41"/>
      <c r="K371" s="93" t="str">
        <f>_xlfn.IFNA(INDEX('1.9 APM lookups'!$B$9:$B$13,MATCH($J371,'1.9 APM lookups'!$A$9:$A$13,0),1),"")</f>
        <v/>
      </c>
      <c r="L371" s="61"/>
      <c r="M371" s="64">
        <f t="shared" si="41"/>
        <v>0</v>
      </c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50">
        <f t="shared" si="42"/>
        <v>0</v>
      </c>
      <c r="Z371" s="48"/>
      <c r="AA371" s="51">
        <f t="shared" si="43"/>
        <v>0</v>
      </c>
      <c r="AB371" s="51">
        <f t="shared" si="44"/>
        <v>0</v>
      </c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123"/>
      <c r="AO371" s="50">
        <f t="shared" si="45"/>
        <v>0</v>
      </c>
      <c r="AP371" s="48"/>
      <c r="AQ371" s="51">
        <f t="shared" si="46"/>
        <v>0</v>
      </c>
      <c r="AR371" s="51">
        <f t="shared" si="47"/>
        <v>0</v>
      </c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3"/>
      <c r="BE371" s="65" t="b">
        <f>IF(B371=0,TRUE,IFERROR(MATCH($B371&amp;", "&amp;$C371&amp;", "&amp;$D371,'1.9 APM lookups'!$K$2:$K$107,0)&gt;0,FALSE))</f>
        <v>1</v>
      </c>
      <c r="BF371" s="66" t="str">
        <f t="shared" si="48"/>
        <v xml:space="preserve">, , </v>
      </c>
    </row>
    <row r="372" spans="1:58">
      <c r="A372" s="69"/>
      <c r="B372" s="41"/>
      <c r="C372" s="41"/>
      <c r="D372" s="41"/>
      <c r="E372" s="42"/>
      <c r="F372" s="42"/>
      <c r="G372" s="41"/>
      <c r="H372" s="120"/>
      <c r="I372" s="41"/>
      <c r="J372" s="41"/>
      <c r="K372" s="93" t="str">
        <f>_xlfn.IFNA(INDEX('1.9 APM lookups'!$B$9:$B$13,MATCH($J372,'1.9 APM lookups'!$A$9:$A$13,0),1),"")</f>
        <v/>
      </c>
      <c r="L372" s="61"/>
      <c r="M372" s="64">
        <f t="shared" si="41"/>
        <v>0</v>
      </c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50">
        <f t="shared" si="42"/>
        <v>0</v>
      </c>
      <c r="Z372" s="48"/>
      <c r="AA372" s="51">
        <f t="shared" si="43"/>
        <v>0</v>
      </c>
      <c r="AB372" s="51">
        <f t="shared" si="44"/>
        <v>0</v>
      </c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123"/>
      <c r="AO372" s="50">
        <f t="shared" si="45"/>
        <v>0</v>
      </c>
      <c r="AP372" s="48"/>
      <c r="AQ372" s="51">
        <f t="shared" si="46"/>
        <v>0</v>
      </c>
      <c r="AR372" s="51">
        <f t="shared" si="47"/>
        <v>0</v>
      </c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3"/>
      <c r="BE372" s="65" t="b">
        <f>IF(B372=0,TRUE,IFERROR(MATCH($B372&amp;", "&amp;$C372&amp;", "&amp;$D372,'1.9 APM lookups'!$K$2:$K$107,0)&gt;0,FALSE))</f>
        <v>1</v>
      </c>
      <c r="BF372" s="66" t="str">
        <f t="shared" si="48"/>
        <v xml:space="preserve">, , </v>
      </c>
    </row>
    <row r="373" spans="1:58">
      <c r="A373" s="69"/>
      <c r="B373" s="41"/>
      <c r="C373" s="41"/>
      <c r="D373" s="41"/>
      <c r="E373" s="42"/>
      <c r="F373" s="42"/>
      <c r="G373" s="41"/>
      <c r="H373" s="120"/>
      <c r="I373" s="41"/>
      <c r="J373" s="41"/>
      <c r="K373" s="93" t="str">
        <f>_xlfn.IFNA(INDEX('1.9 APM lookups'!$B$9:$B$13,MATCH($J373,'1.9 APM lookups'!$A$9:$A$13,0),1),"")</f>
        <v/>
      </c>
      <c r="L373" s="61"/>
      <c r="M373" s="64">
        <f t="shared" si="41"/>
        <v>0</v>
      </c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50">
        <f t="shared" si="42"/>
        <v>0</v>
      </c>
      <c r="Z373" s="48"/>
      <c r="AA373" s="51">
        <f t="shared" si="43"/>
        <v>0</v>
      </c>
      <c r="AB373" s="51">
        <f t="shared" si="44"/>
        <v>0</v>
      </c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123"/>
      <c r="AO373" s="50">
        <f t="shared" si="45"/>
        <v>0</v>
      </c>
      <c r="AP373" s="48"/>
      <c r="AQ373" s="51">
        <f t="shared" si="46"/>
        <v>0</v>
      </c>
      <c r="AR373" s="51">
        <f t="shared" si="47"/>
        <v>0</v>
      </c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3"/>
      <c r="BE373" s="65" t="b">
        <f>IF(B373=0,TRUE,IFERROR(MATCH($B373&amp;", "&amp;$C373&amp;", "&amp;$D373,'1.9 APM lookups'!$K$2:$K$107,0)&gt;0,FALSE))</f>
        <v>1</v>
      </c>
      <c r="BF373" s="66" t="str">
        <f t="shared" si="48"/>
        <v xml:space="preserve">, , </v>
      </c>
    </row>
    <row r="374" spans="1:58">
      <c r="A374" s="69"/>
      <c r="B374" s="41"/>
      <c r="C374" s="41"/>
      <c r="D374" s="41"/>
      <c r="E374" s="42"/>
      <c r="F374" s="42"/>
      <c r="G374" s="41"/>
      <c r="H374" s="120"/>
      <c r="I374" s="41"/>
      <c r="J374" s="41"/>
      <c r="K374" s="93" t="str">
        <f>_xlfn.IFNA(INDEX('1.9 APM lookups'!$B$9:$B$13,MATCH($J374,'1.9 APM lookups'!$A$9:$A$13,0),1),"")</f>
        <v/>
      </c>
      <c r="L374" s="61"/>
      <c r="M374" s="64">
        <f t="shared" si="41"/>
        <v>0</v>
      </c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50">
        <f t="shared" si="42"/>
        <v>0</v>
      </c>
      <c r="Z374" s="48"/>
      <c r="AA374" s="51">
        <f t="shared" si="43"/>
        <v>0</v>
      </c>
      <c r="AB374" s="51">
        <f t="shared" si="44"/>
        <v>0</v>
      </c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123"/>
      <c r="AO374" s="50">
        <f t="shared" si="45"/>
        <v>0</v>
      </c>
      <c r="AP374" s="48"/>
      <c r="AQ374" s="51">
        <f t="shared" si="46"/>
        <v>0</v>
      </c>
      <c r="AR374" s="51">
        <f t="shared" si="47"/>
        <v>0</v>
      </c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3"/>
      <c r="BE374" s="65" t="b">
        <f>IF(B374=0,TRUE,IFERROR(MATCH($B374&amp;", "&amp;$C374&amp;", "&amp;$D374,'1.9 APM lookups'!$K$2:$K$107,0)&gt;0,FALSE))</f>
        <v>1</v>
      </c>
      <c r="BF374" s="66" t="str">
        <f t="shared" si="48"/>
        <v xml:space="preserve">, , </v>
      </c>
    </row>
    <row r="375" spans="1:58">
      <c r="A375" s="69"/>
      <c r="B375" s="41"/>
      <c r="C375" s="41"/>
      <c r="D375" s="41"/>
      <c r="E375" s="42"/>
      <c r="F375" s="42"/>
      <c r="G375" s="41"/>
      <c r="H375" s="120"/>
      <c r="I375" s="41"/>
      <c r="J375" s="41"/>
      <c r="K375" s="93" t="str">
        <f>_xlfn.IFNA(INDEX('1.9 APM lookups'!$B$9:$B$13,MATCH($J375,'1.9 APM lookups'!$A$9:$A$13,0),1),"")</f>
        <v/>
      </c>
      <c r="L375" s="61"/>
      <c r="M375" s="64">
        <f t="shared" si="41"/>
        <v>0</v>
      </c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50">
        <f t="shared" si="42"/>
        <v>0</v>
      </c>
      <c r="Z375" s="48"/>
      <c r="AA375" s="51">
        <f t="shared" si="43"/>
        <v>0</v>
      </c>
      <c r="AB375" s="51">
        <f t="shared" si="44"/>
        <v>0</v>
      </c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123"/>
      <c r="AO375" s="50">
        <f t="shared" si="45"/>
        <v>0</v>
      </c>
      <c r="AP375" s="48"/>
      <c r="AQ375" s="51">
        <f t="shared" si="46"/>
        <v>0</v>
      </c>
      <c r="AR375" s="51">
        <f t="shared" si="47"/>
        <v>0</v>
      </c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3"/>
      <c r="BE375" s="65" t="b">
        <f>IF(B375=0,TRUE,IFERROR(MATCH($B375&amp;", "&amp;$C375&amp;", "&amp;$D375,'1.9 APM lookups'!$K$2:$K$107,0)&gt;0,FALSE))</f>
        <v>1</v>
      </c>
      <c r="BF375" s="66" t="str">
        <f t="shared" si="48"/>
        <v xml:space="preserve">, , </v>
      </c>
    </row>
    <row r="376" spans="1:58">
      <c r="A376" s="69"/>
      <c r="B376" s="41"/>
      <c r="C376" s="41"/>
      <c r="D376" s="41"/>
      <c r="E376" s="42"/>
      <c r="F376" s="42"/>
      <c r="G376" s="41"/>
      <c r="H376" s="120"/>
      <c r="I376" s="41"/>
      <c r="J376" s="41"/>
      <c r="K376" s="93" t="str">
        <f>_xlfn.IFNA(INDEX('1.9 APM lookups'!$B$9:$B$13,MATCH($J376,'1.9 APM lookups'!$A$9:$A$13,0),1),"")</f>
        <v/>
      </c>
      <c r="L376" s="61"/>
      <c r="M376" s="64">
        <f t="shared" si="41"/>
        <v>0</v>
      </c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50">
        <f t="shared" si="42"/>
        <v>0</v>
      </c>
      <c r="Z376" s="48"/>
      <c r="AA376" s="51">
        <f t="shared" si="43"/>
        <v>0</v>
      </c>
      <c r="AB376" s="51">
        <f t="shared" si="44"/>
        <v>0</v>
      </c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123"/>
      <c r="AO376" s="50">
        <f t="shared" si="45"/>
        <v>0</v>
      </c>
      <c r="AP376" s="48"/>
      <c r="AQ376" s="51">
        <f t="shared" si="46"/>
        <v>0</v>
      </c>
      <c r="AR376" s="51">
        <f t="shared" si="47"/>
        <v>0</v>
      </c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3"/>
      <c r="BE376" s="65" t="b">
        <f>IF(B376=0,TRUE,IFERROR(MATCH($B376&amp;", "&amp;$C376&amp;", "&amp;$D376,'1.9 APM lookups'!$K$2:$K$107,0)&gt;0,FALSE))</f>
        <v>1</v>
      </c>
      <c r="BF376" s="66" t="str">
        <f t="shared" si="48"/>
        <v xml:space="preserve">, , </v>
      </c>
    </row>
    <row r="377" spans="1:58">
      <c r="A377" s="69"/>
      <c r="B377" s="41"/>
      <c r="C377" s="41"/>
      <c r="D377" s="41"/>
      <c r="E377" s="42"/>
      <c r="F377" s="42"/>
      <c r="G377" s="41"/>
      <c r="H377" s="120"/>
      <c r="I377" s="41"/>
      <c r="J377" s="41"/>
      <c r="K377" s="93" t="str">
        <f>_xlfn.IFNA(INDEX('1.9 APM lookups'!$B$9:$B$13,MATCH($J377,'1.9 APM lookups'!$A$9:$A$13,0),1),"")</f>
        <v/>
      </c>
      <c r="L377" s="61"/>
      <c r="M377" s="64">
        <f t="shared" si="41"/>
        <v>0</v>
      </c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50">
        <f t="shared" si="42"/>
        <v>0</v>
      </c>
      <c r="Z377" s="48"/>
      <c r="AA377" s="51">
        <f t="shared" si="43"/>
        <v>0</v>
      </c>
      <c r="AB377" s="51">
        <f t="shared" si="44"/>
        <v>0</v>
      </c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123"/>
      <c r="AO377" s="50">
        <f t="shared" si="45"/>
        <v>0</v>
      </c>
      <c r="AP377" s="48"/>
      <c r="AQ377" s="51">
        <f t="shared" si="46"/>
        <v>0</v>
      </c>
      <c r="AR377" s="51">
        <f t="shared" si="47"/>
        <v>0</v>
      </c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3"/>
      <c r="BE377" s="65" t="b">
        <f>IF(B377=0,TRUE,IFERROR(MATCH($B377&amp;", "&amp;$C377&amp;", "&amp;$D377,'1.9 APM lookups'!$K$2:$K$107,0)&gt;0,FALSE))</f>
        <v>1</v>
      </c>
      <c r="BF377" s="66" t="str">
        <f t="shared" si="48"/>
        <v xml:space="preserve">, , </v>
      </c>
    </row>
    <row r="378" spans="1:58">
      <c r="A378" s="69"/>
      <c r="B378" s="41"/>
      <c r="C378" s="41"/>
      <c r="D378" s="41"/>
      <c r="E378" s="42"/>
      <c r="F378" s="42"/>
      <c r="G378" s="41"/>
      <c r="H378" s="120"/>
      <c r="I378" s="41"/>
      <c r="J378" s="41"/>
      <c r="K378" s="93" t="str">
        <f>_xlfn.IFNA(INDEX('1.9 APM lookups'!$B$9:$B$13,MATCH($J378,'1.9 APM lookups'!$A$9:$A$13,0),1),"")</f>
        <v/>
      </c>
      <c r="L378" s="61"/>
      <c r="M378" s="64">
        <f t="shared" si="41"/>
        <v>0</v>
      </c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50">
        <f t="shared" si="42"/>
        <v>0</v>
      </c>
      <c r="Z378" s="48"/>
      <c r="AA378" s="51">
        <f t="shared" si="43"/>
        <v>0</v>
      </c>
      <c r="AB378" s="51">
        <f t="shared" si="44"/>
        <v>0</v>
      </c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123"/>
      <c r="AO378" s="50">
        <f t="shared" si="45"/>
        <v>0</v>
      </c>
      <c r="AP378" s="48"/>
      <c r="AQ378" s="51">
        <f t="shared" si="46"/>
        <v>0</v>
      </c>
      <c r="AR378" s="51">
        <f t="shared" si="47"/>
        <v>0</v>
      </c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3"/>
      <c r="BE378" s="65" t="b">
        <f>IF(B378=0,TRUE,IFERROR(MATCH($B378&amp;", "&amp;$C378&amp;", "&amp;$D378,'1.9 APM lookups'!$K$2:$K$107,0)&gt;0,FALSE))</f>
        <v>1</v>
      </c>
      <c r="BF378" s="66" t="str">
        <f t="shared" si="48"/>
        <v xml:space="preserve">, , </v>
      </c>
    </row>
    <row r="379" spans="1:58">
      <c r="A379" s="69"/>
      <c r="B379" s="41"/>
      <c r="C379" s="41"/>
      <c r="D379" s="41"/>
      <c r="E379" s="42"/>
      <c r="F379" s="42"/>
      <c r="G379" s="41"/>
      <c r="H379" s="120"/>
      <c r="I379" s="41"/>
      <c r="J379" s="41"/>
      <c r="K379" s="93" t="str">
        <f>_xlfn.IFNA(INDEX('1.9 APM lookups'!$B$9:$B$13,MATCH($J379,'1.9 APM lookups'!$A$9:$A$13,0),1),"")</f>
        <v/>
      </c>
      <c r="L379" s="61"/>
      <c r="M379" s="64">
        <f t="shared" si="41"/>
        <v>0</v>
      </c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50">
        <f t="shared" si="42"/>
        <v>0</v>
      </c>
      <c r="Z379" s="48"/>
      <c r="AA379" s="51">
        <f t="shared" si="43"/>
        <v>0</v>
      </c>
      <c r="AB379" s="51">
        <f t="shared" si="44"/>
        <v>0</v>
      </c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123"/>
      <c r="AO379" s="50">
        <f t="shared" si="45"/>
        <v>0</v>
      </c>
      <c r="AP379" s="48"/>
      <c r="AQ379" s="51">
        <f t="shared" si="46"/>
        <v>0</v>
      </c>
      <c r="AR379" s="51">
        <f t="shared" si="47"/>
        <v>0</v>
      </c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3"/>
      <c r="BE379" s="65" t="b">
        <f>IF(B379=0,TRUE,IFERROR(MATCH($B379&amp;", "&amp;$C379&amp;", "&amp;$D379,'1.9 APM lookups'!$K$2:$K$107,0)&gt;0,FALSE))</f>
        <v>1</v>
      </c>
      <c r="BF379" s="66" t="str">
        <f t="shared" si="48"/>
        <v xml:space="preserve">, , </v>
      </c>
    </row>
    <row r="380" spans="1:58">
      <c r="A380" s="69"/>
      <c r="B380" s="41"/>
      <c r="C380" s="41"/>
      <c r="D380" s="41"/>
      <c r="E380" s="42"/>
      <c r="F380" s="42"/>
      <c r="G380" s="41"/>
      <c r="H380" s="120"/>
      <c r="I380" s="41"/>
      <c r="J380" s="41"/>
      <c r="K380" s="93" t="str">
        <f>_xlfn.IFNA(INDEX('1.9 APM lookups'!$B$9:$B$13,MATCH($J380,'1.9 APM lookups'!$A$9:$A$13,0),1),"")</f>
        <v/>
      </c>
      <c r="L380" s="61"/>
      <c r="M380" s="64">
        <f t="shared" si="41"/>
        <v>0</v>
      </c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50">
        <f t="shared" si="42"/>
        <v>0</v>
      </c>
      <c r="Z380" s="48"/>
      <c r="AA380" s="51">
        <f t="shared" si="43"/>
        <v>0</v>
      </c>
      <c r="AB380" s="51">
        <f t="shared" si="44"/>
        <v>0</v>
      </c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123"/>
      <c r="AO380" s="50">
        <f t="shared" si="45"/>
        <v>0</v>
      </c>
      <c r="AP380" s="48"/>
      <c r="AQ380" s="51">
        <f t="shared" si="46"/>
        <v>0</v>
      </c>
      <c r="AR380" s="51">
        <f t="shared" si="47"/>
        <v>0</v>
      </c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3"/>
      <c r="BE380" s="65" t="b">
        <f>IF(B380=0,TRUE,IFERROR(MATCH($B380&amp;", "&amp;$C380&amp;", "&amp;$D380,'1.9 APM lookups'!$K$2:$K$107,0)&gt;0,FALSE))</f>
        <v>1</v>
      </c>
      <c r="BF380" s="66" t="str">
        <f t="shared" si="48"/>
        <v xml:space="preserve">, , </v>
      </c>
    </row>
    <row r="381" spans="1:58">
      <c r="A381" s="69"/>
      <c r="B381" s="41"/>
      <c r="C381" s="41"/>
      <c r="D381" s="41"/>
      <c r="E381" s="42"/>
      <c r="F381" s="42"/>
      <c r="G381" s="41"/>
      <c r="H381" s="120"/>
      <c r="I381" s="41"/>
      <c r="J381" s="41"/>
      <c r="K381" s="93" t="str">
        <f>_xlfn.IFNA(INDEX('1.9 APM lookups'!$B$9:$B$13,MATCH($J381,'1.9 APM lookups'!$A$9:$A$13,0),1),"")</f>
        <v/>
      </c>
      <c r="L381" s="61"/>
      <c r="M381" s="64">
        <f t="shared" si="41"/>
        <v>0</v>
      </c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50">
        <f t="shared" si="42"/>
        <v>0</v>
      </c>
      <c r="Z381" s="48"/>
      <c r="AA381" s="51">
        <f t="shared" si="43"/>
        <v>0</v>
      </c>
      <c r="AB381" s="51">
        <f t="shared" si="44"/>
        <v>0</v>
      </c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123"/>
      <c r="AO381" s="50">
        <f t="shared" si="45"/>
        <v>0</v>
      </c>
      <c r="AP381" s="48"/>
      <c r="AQ381" s="51">
        <f t="shared" si="46"/>
        <v>0</v>
      </c>
      <c r="AR381" s="51">
        <f t="shared" si="47"/>
        <v>0</v>
      </c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3"/>
      <c r="BE381" s="65" t="b">
        <f>IF(B381=0,TRUE,IFERROR(MATCH($B381&amp;", "&amp;$C381&amp;", "&amp;$D381,'1.9 APM lookups'!$K$2:$K$107,0)&gt;0,FALSE))</f>
        <v>1</v>
      </c>
      <c r="BF381" s="66" t="str">
        <f t="shared" si="48"/>
        <v xml:space="preserve">, , </v>
      </c>
    </row>
    <row r="382" spans="1:58">
      <c r="A382" s="69"/>
      <c r="B382" s="41"/>
      <c r="C382" s="41"/>
      <c r="D382" s="41"/>
      <c r="E382" s="42"/>
      <c r="F382" s="42"/>
      <c r="G382" s="41"/>
      <c r="H382" s="120"/>
      <c r="I382" s="41"/>
      <c r="J382" s="41"/>
      <c r="K382" s="93" t="str">
        <f>_xlfn.IFNA(INDEX('1.9 APM lookups'!$B$9:$B$13,MATCH($J382,'1.9 APM lookups'!$A$9:$A$13,0),1),"")</f>
        <v/>
      </c>
      <c r="L382" s="61"/>
      <c r="M382" s="64">
        <f t="shared" si="41"/>
        <v>0</v>
      </c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50">
        <f t="shared" si="42"/>
        <v>0</v>
      </c>
      <c r="Z382" s="48"/>
      <c r="AA382" s="51">
        <f t="shared" si="43"/>
        <v>0</v>
      </c>
      <c r="AB382" s="51">
        <f t="shared" si="44"/>
        <v>0</v>
      </c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123"/>
      <c r="AO382" s="50">
        <f t="shared" si="45"/>
        <v>0</v>
      </c>
      <c r="AP382" s="48"/>
      <c r="AQ382" s="51">
        <f t="shared" si="46"/>
        <v>0</v>
      </c>
      <c r="AR382" s="51">
        <f t="shared" si="47"/>
        <v>0</v>
      </c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3"/>
      <c r="BE382" s="65" t="b">
        <f>IF(B382=0,TRUE,IFERROR(MATCH($B382&amp;", "&amp;$C382&amp;", "&amp;$D382,'1.9 APM lookups'!$K$2:$K$107,0)&gt;0,FALSE))</f>
        <v>1</v>
      </c>
      <c r="BF382" s="66" t="str">
        <f t="shared" si="48"/>
        <v xml:space="preserve">, , </v>
      </c>
    </row>
    <row r="383" spans="1:58">
      <c r="A383" s="69"/>
      <c r="B383" s="41"/>
      <c r="C383" s="41"/>
      <c r="D383" s="41"/>
      <c r="E383" s="42"/>
      <c r="F383" s="42"/>
      <c r="G383" s="41"/>
      <c r="H383" s="120"/>
      <c r="I383" s="41"/>
      <c r="J383" s="41"/>
      <c r="K383" s="93" t="str">
        <f>_xlfn.IFNA(INDEX('1.9 APM lookups'!$B$9:$B$13,MATCH($J383,'1.9 APM lookups'!$A$9:$A$13,0),1),"")</f>
        <v/>
      </c>
      <c r="L383" s="61"/>
      <c r="M383" s="64">
        <f t="shared" si="41"/>
        <v>0</v>
      </c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50">
        <f t="shared" si="42"/>
        <v>0</v>
      </c>
      <c r="Z383" s="48"/>
      <c r="AA383" s="51">
        <f t="shared" si="43"/>
        <v>0</v>
      </c>
      <c r="AB383" s="51">
        <f t="shared" si="44"/>
        <v>0</v>
      </c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123"/>
      <c r="AO383" s="50">
        <f t="shared" si="45"/>
        <v>0</v>
      </c>
      <c r="AP383" s="48"/>
      <c r="AQ383" s="51">
        <f t="shared" si="46"/>
        <v>0</v>
      </c>
      <c r="AR383" s="51">
        <f t="shared" si="47"/>
        <v>0</v>
      </c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3"/>
      <c r="BE383" s="65" t="b">
        <f>IF(B383=0,TRUE,IFERROR(MATCH($B383&amp;", "&amp;$C383&amp;", "&amp;$D383,'1.9 APM lookups'!$K$2:$K$107,0)&gt;0,FALSE))</f>
        <v>1</v>
      </c>
      <c r="BF383" s="66" t="str">
        <f t="shared" si="48"/>
        <v xml:space="preserve">, , </v>
      </c>
    </row>
    <row r="384" spans="1:58">
      <c r="A384" s="69"/>
      <c r="B384" s="41"/>
      <c r="C384" s="41"/>
      <c r="D384" s="41"/>
      <c r="E384" s="42"/>
      <c r="F384" s="42"/>
      <c r="G384" s="41"/>
      <c r="H384" s="120"/>
      <c r="I384" s="41"/>
      <c r="J384" s="41"/>
      <c r="K384" s="93" t="str">
        <f>_xlfn.IFNA(INDEX('1.9 APM lookups'!$B$9:$B$13,MATCH($J384,'1.9 APM lookups'!$A$9:$A$13,0),1),"")</f>
        <v/>
      </c>
      <c r="L384" s="61"/>
      <c r="M384" s="64">
        <f t="shared" si="41"/>
        <v>0</v>
      </c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50">
        <f t="shared" si="42"/>
        <v>0</v>
      </c>
      <c r="Z384" s="48"/>
      <c r="AA384" s="51">
        <f t="shared" si="43"/>
        <v>0</v>
      </c>
      <c r="AB384" s="51">
        <f t="shared" si="44"/>
        <v>0</v>
      </c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123"/>
      <c r="AO384" s="50">
        <f t="shared" si="45"/>
        <v>0</v>
      </c>
      <c r="AP384" s="48"/>
      <c r="AQ384" s="51">
        <f t="shared" si="46"/>
        <v>0</v>
      </c>
      <c r="AR384" s="51">
        <f t="shared" si="47"/>
        <v>0</v>
      </c>
      <c r="AS384" s="48"/>
      <c r="AT384" s="48"/>
      <c r="AU384" s="48"/>
      <c r="AV384" s="48"/>
      <c r="AW384" s="48"/>
      <c r="AX384" s="48"/>
      <c r="AY384" s="48"/>
      <c r="AZ384" s="48"/>
      <c r="BA384" s="48"/>
      <c r="BB384" s="48"/>
      <c r="BC384" s="48"/>
      <c r="BD384" s="43"/>
      <c r="BE384" s="65" t="b">
        <f>IF(B384=0,TRUE,IFERROR(MATCH($B384&amp;", "&amp;$C384&amp;", "&amp;$D384,'1.9 APM lookups'!$K$2:$K$107,0)&gt;0,FALSE))</f>
        <v>1</v>
      </c>
      <c r="BF384" s="66" t="str">
        <f t="shared" si="48"/>
        <v xml:space="preserve">, , </v>
      </c>
    </row>
    <row r="385" spans="1:58">
      <c r="A385" s="69"/>
      <c r="B385" s="41"/>
      <c r="C385" s="41"/>
      <c r="D385" s="41"/>
      <c r="E385" s="42"/>
      <c r="F385" s="42"/>
      <c r="G385" s="41"/>
      <c r="H385" s="120"/>
      <c r="I385" s="41"/>
      <c r="J385" s="41"/>
      <c r="K385" s="93" t="str">
        <f>_xlfn.IFNA(INDEX('1.9 APM lookups'!$B$9:$B$13,MATCH($J385,'1.9 APM lookups'!$A$9:$A$13,0),1),"")</f>
        <v/>
      </c>
      <c r="L385" s="61"/>
      <c r="M385" s="64">
        <f t="shared" si="41"/>
        <v>0</v>
      </c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50">
        <f t="shared" si="42"/>
        <v>0</v>
      </c>
      <c r="Z385" s="48"/>
      <c r="AA385" s="51">
        <f t="shared" si="43"/>
        <v>0</v>
      </c>
      <c r="AB385" s="51">
        <f t="shared" si="44"/>
        <v>0</v>
      </c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123"/>
      <c r="AO385" s="50">
        <f t="shared" si="45"/>
        <v>0</v>
      </c>
      <c r="AP385" s="48"/>
      <c r="AQ385" s="51">
        <f t="shared" si="46"/>
        <v>0</v>
      </c>
      <c r="AR385" s="51">
        <f t="shared" si="47"/>
        <v>0</v>
      </c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3"/>
      <c r="BE385" s="65" t="b">
        <f>IF(B385=0,TRUE,IFERROR(MATCH($B385&amp;", "&amp;$C385&amp;", "&amp;$D385,'1.9 APM lookups'!$K$2:$K$107,0)&gt;0,FALSE))</f>
        <v>1</v>
      </c>
      <c r="BF385" s="66" t="str">
        <f t="shared" si="48"/>
        <v xml:space="preserve">, , </v>
      </c>
    </row>
    <row r="386" spans="1:58">
      <c r="A386" s="69"/>
      <c r="B386" s="41"/>
      <c r="C386" s="41"/>
      <c r="D386" s="41"/>
      <c r="E386" s="42"/>
      <c r="F386" s="42"/>
      <c r="G386" s="41"/>
      <c r="H386" s="120"/>
      <c r="I386" s="41"/>
      <c r="J386" s="41"/>
      <c r="K386" s="93" t="str">
        <f>_xlfn.IFNA(INDEX('1.9 APM lookups'!$B$9:$B$13,MATCH($J386,'1.9 APM lookups'!$A$9:$A$13,0),1),"")</f>
        <v/>
      </c>
      <c r="L386" s="61"/>
      <c r="M386" s="64">
        <f t="shared" si="41"/>
        <v>0</v>
      </c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50">
        <f t="shared" si="42"/>
        <v>0</v>
      </c>
      <c r="Z386" s="48"/>
      <c r="AA386" s="51">
        <f t="shared" si="43"/>
        <v>0</v>
      </c>
      <c r="AB386" s="51">
        <f t="shared" si="44"/>
        <v>0</v>
      </c>
      <c r="AC386" s="48"/>
      <c r="AD386" s="48"/>
      <c r="AE386" s="48"/>
      <c r="AF386" s="48"/>
      <c r="AG386" s="48"/>
      <c r="AH386" s="48"/>
      <c r="AI386" s="48"/>
      <c r="AJ386" s="48"/>
      <c r="AK386" s="48"/>
      <c r="AL386" s="48"/>
      <c r="AM386" s="48"/>
      <c r="AN386" s="123"/>
      <c r="AO386" s="50">
        <f t="shared" si="45"/>
        <v>0</v>
      </c>
      <c r="AP386" s="48"/>
      <c r="AQ386" s="51">
        <f t="shared" si="46"/>
        <v>0</v>
      </c>
      <c r="AR386" s="51">
        <f t="shared" si="47"/>
        <v>0</v>
      </c>
      <c r="AS386" s="48"/>
      <c r="AT386" s="48"/>
      <c r="AU386" s="48"/>
      <c r="AV386" s="48"/>
      <c r="AW386" s="48"/>
      <c r="AX386" s="48"/>
      <c r="AY386" s="48"/>
      <c r="AZ386" s="48"/>
      <c r="BA386" s="48"/>
      <c r="BB386" s="48"/>
      <c r="BC386" s="48"/>
      <c r="BD386" s="43"/>
      <c r="BE386" s="65" t="b">
        <f>IF(B386=0,TRUE,IFERROR(MATCH($B386&amp;", "&amp;$C386&amp;", "&amp;$D386,'1.9 APM lookups'!$K$2:$K$107,0)&gt;0,FALSE))</f>
        <v>1</v>
      </c>
      <c r="BF386" s="66" t="str">
        <f t="shared" si="48"/>
        <v xml:space="preserve">, , </v>
      </c>
    </row>
    <row r="387" spans="1:58">
      <c r="A387" s="69"/>
      <c r="B387" s="41"/>
      <c r="C387" s="41"/>
      <c r="D387" s="41"/>
      <c r="E387" s="42"/>
      <c r="F387" s="42"/>
      <c r="G387" s="41"/>
      <c r="H387" s="120"/>
      <c r="I387" s="41"/>
      <c r="J387" s="41"/>
      <c r="K387" s="93" t="str">
        <f>_xlfn.IFNA(INDEX('1.9 APM lookups'!$B$9:$B$13,MATCH($J387,'1.9 APM lookups'!$A$9:$A$13,0),1),"")</f>
        <v/>
      </c>
      <c r="L387" s="61"/>
      <c r="M387" s="64">
        <f t="shared" si="41"/>
        <v>0</v>
      </c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50">
        <f t="shared" si="42"/>
        <v>0</v>
      </c>
      <c r="Z387" s="48"/>
      <c r="AA387" s="51">
        <f t="shared" si="43"/>
        <v>0</v>
      </c>
      <c r="AB387" s="51">
        <f t="shared" si="44"/>
        <v>0</v>
      </c>
      <c r="AC387" s="48"/>
      <c r="AD387" s="48"/>
      <c r="AE387" s="48"/>
      <c r="AF387" s="48"/>
      <c r="AG387" s="48"/>
      <c r="AH387" s="48"/>
      <c r="AI387" s="48"/>
      <c r="AJ387" s="48"/>
      <c r="AK387" s="48"/>
      <c r="AL387" s="48"/>
      <c r="AM387" s="48"/>
      <c r="AN387" s="123"/>
      <c r="AO387" s="50">
        <f t="shared" si="45"/>
        <v>0</v>
      </c>
      <c r="AP387" s="48"/>
      <c r="AQ387" s="51">
        <f t="shared" si="46"/>
        <v>0</v>
      </c>
      <c r="AR387" s="51">
        <f t="shared" si="47"/>
        <v>0</v>
      </c>
      <c r="AS387" s="48"/>
      <c r="AT387" s="48"/>
      <c r="AU387" s="48"/>
      <c r="AV387" s="48"/>
      <c r="AW387" s="48"/>
      <c r="AX387" s="48"/>
      <c r="AY387" s="48"/>
      <c r="AZ387" s="48"/>
      <c r="BA387" s="48"/>
      <c r="BB387" s="48"/>
      <c r="BC387" s="48"/>
      <c r="BD387" s="43"/>
      <c r="BE387" s="65" t="b">
        <f>IF(B387=0,TRUE,IFERROR(MATCH($B387&amp;", "&amp;$C387&amp;", "&amp;$D387,'1.9 APM lookups'!$K$2:$K$107,0)&gt;0,FALSE))</f>
        <v>1</v>
      </c>
      <c r="BF387" s="66" t="str">
        <f t="shared" si="48"/>
        <v xml:space="preserve">, , </v>
      </c>
    </row>
    <row r="388" spans="1:58">
      <c r="A388" s="69"/>
      <c r="B388" s="41"/>
      <c r="C388" s="41"/>
      <c r="D388" s="41"/>
      <c r="E388" s="42"/>
      <c r="F388" s="42"/>
      <c r="G388" s="41"/>
      <c r="H388" s="120"/>
      <c r="I388" s="41"/>
      <c r="J388" s="41"/>
      <c r="K388" s="93" t="str">
        <f>_xlfn.IFNA(INDEX('1.9 APM lookups'!$B$9:$B$13,MATCH($J388,'1.9 APM lookups'!$A$9:$A$13,0),1),"")</f>
        <v/>
      </c>
      <c r="L388" s="61"/>
      <c r="M388" s="64">
        <f t="shared" si="41"/>
        <v>0</v>
      </c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50">
        <f t="shared" si="42"/>
        <v>0</v>
      </c>
      <c r="Z388" s="48"/>
      <c r="AA388" s="51">
        <f t="shared" si="43"/>
        <v>0</v>
      </c>
      <c r="AB388" s="51">
        <f t="shared" si="44"/>
        <v>0</v>
      </c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  <c r="AN388" s="123"/>
      <c r="AO388" s="50">
        <f t="shared" si="45"/>
        <v>0</v>
      </c>
      <c r="AP388" s="48"/>
      <c r="AQ388" s="51">
        <f t="shared" si="46"/>
        <v>0</v>
      </c>
      <c r="AR388" s="51">
        <f t="shared" si="47"/>
        <v>0</v>
      </c>
      <c r="AS388" s="48"/>
      <c r="AT388" s="48"/>
      <c r="AU388" s="48"/>
      <c r="AV388" s="48"/>
      <c r="AW388" s="48"/>
      <c r="AX388" s="48"/>
      <c r="AY388" s="48"/>
      <c r="AZ388" s="48"/>
      <c r="BA388" s="48"/>
      <c r="BB388" s="48"/>
      <c r="BC388" s="48"/>
      <c r="BD388" s="43"/>
      <c r="BE388" s="65" t="b">
        <f>IF(B388=0,TRUE,IFERROR(MATCH($B388&amp;", "&amp;$C388&amp;", "&amp;$D388,'1.9 APM lookups'!$K$2:$K$107,0)&gt;0,FALSE))</f>
        <v>1</v>
      </c>
      <c r="BF388" s="66" t="str">
        <f t="shared" si="48"/>
        <v xml:space="preserve">, , </v>
      </c>
    </row>
    <row r="389" spans="1:58">
      <c r="A389" s="69"/>
      <c r="B389" s="41"/>
      <c r="C389" s="41"/>
      <c r="D389" s="41"/>
      <c r="E389" s="42"/>
      <c r="F389" s="42"/>
      <c r="G389" s="41"/>
      <c r="H389" s="120"/>
      <c r="I389" s="41"/>
      <c r="J389" s="41"/>
      <c r="K389" s="93" t="str">
        <f>_xlfn.IFNA(INDEX('1.9 APM lookups'!$B$9:$B$13,MATCH($J389,'1.9 APM lookups'!$A$9:$A$13,0),1),"")</f>
        <v/>
      </c>
      <c r="L389" s="61"/>
      <c r="M389" s="64">
        <f t="shared" si="41"/>
        <v>0</v>
      </c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50">
        <f t="shared" si="42"/>
        <v>0</v>
      </c>
      <c r="Z389" s="48"/>
      <c r="AA389" s="51">
        <f t="shared" si="43"/>
        <v>0</v>
      </c>
      <c r="AB389" s="51">
        <f t="shared" si="44"/>
        <v>0</v>
      </c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123"/>
      <c r="AO389" s="50">
        <f t="shared" si="45"/>
        <v>0</v>
      </c>
      <c r="AP389" s="48"/>
      <c r="AQ389" s="51">
        <f t="shared" si="46"/>
        <v>0</v>
      </c>
      <c r="AR389" s="51">
        <f t="shared" si="47"/>
        <v>0</v>
      </c>
      <c r="AS389" s="48"/>
      <c r="AT389" s="48"/>
      <c r="AU389" s="48"/>
      <c r="AV389" s="48"/>
      <c r="AW389" s="48"/>
      <c r="AX389" s="48"/>
      <c r="AY389" s="48"/>
      <c r="AZ389" s="48"/>
      <c r="BA389" s="48"/>
      <c r="BB389" s="48"/>
      <c r="BC389" s="48"/>
      <c r="BD389" s="43"/>
      <c r="BE389" s="65" t="b">
        <f>IF(B389=0,TRUE,IFERROR(MATCH($B389&amp;", "&amp;$C389&amp;", "&amp;$D389,'1.9 APM lookups'!$K$2:$K$107,0)&gt;0,FALSE))</f>
        <v>1</v>
      </c>
      <c r="BF389" s="66" t="str">
        <f t="shared" si="48"/>
        <v xml:space="preserve">, , </v>
      </c>
    </row>
    <row r="390" spans="1:58">
      <c r="A390" s="69"/>
      <c r="B390" s="41"/>
      <c r="C390" s="41"/>
      <c r="D390" s="41"/>
      <c r="E390" s="42"/>
      <c r="F390" s="42"/>
      <c r="G390" s="41"/>
      <c r="H390" s="120"/>
      <c r="I390" s="41"/>
      <c r="J390" s="41"/>
      <c r="K390" s="93" t="str">
        <f>_xlfn.IFNA(INDEX('1.9 APM lookups'!$B$9:$B$13,MATCH($J390,'1.9 APM lookups'!$A$9:$A$13,0),1),"")</f>
        <v/>
      </c>
      <c r="L390" s="61"/>
      <c r="M390" s="64">
        <f t="shared" si="41"/>
        <v>0</v>
      </c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50">
        <f t="shared" si="42"/>
        <v>0</v>
      </c>
      <c r="Z390" s="48"/>
      <c r="AA390" s="51">
        <f t="shared" si="43"/>
        <v>0</v>
      </c>
      <c r="AB390" s="51">
        <f t="shared" si="44"/>
        <v>0</v>
      </c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  <c r="AN390" s="123"/>
      <c r="AO390" s="50">
        <f t="shared" si="45"/>
        <v>0</v>
      </c>
      <c r="AP390" s="48"/>
      <c r="AQ390" s="51">
        <f t="shared" si="46"/>
        <v>0</v>
      </c>
      <c r="AR390" s="51">
        <f t="shared" si="47"/>
        <v>0</v>
      </c>
      <c r="AS390" s="48"/>
      <c r="AT390" s="48"/>
      <c r="AU390" s="48"/>
      <c r="AV390" s="48"/>
      <c r="AW390" s="48"/>
      <c r="AX390" s="48"/>
      <c r="AY390" s="48"/>
      <c r="AZ390" s="48"/>
      <c r="BA390" s="48"/>
      <c r="BB390" s="48"/>
      <c r="BC390" s="48"/>
      <c r="BD390" s="43"/>
      <c r="BE390" s="65" t="b">
        <f>IF(B390=0,TRUE,IFERROR(MATCH($B390&amp;", "&amp;$C390&amp;", "&amp;$D390,'1.9 APM lookups'!$K$2:$K$107,0)&gt;0,FALSE))</f>
        <v>1</v>
      </c>
      <c r="BF390" s="66" t="str">
        <f t="shared" si="48"/>
        <v xml:space="preserve">, , </v>
      </c>
    </row>
    <row r="391" spans="1:58">
      <c r="A391" s="69"/>
      <c r="B391" s="41"/>
      <c r="C391" s="41"/>
      <c r="D391" s="41"/>
      <c r="E391" s="42"/>
      <c r="F391" s="42"/>
      <c r="G391" s="41"/>
      <c r="H391" s="120"/>
      <c r="I391" s="41"/>
      <c r="J391" s="41"/>
      <c r="K391" s="93" t="str">
        <f>_xlfn.IFNA(INDEX('1.9 APM lookups'!$B$9:$B$13,MATCH($J391,'1.9 APM lookups'!$A$9:$A$13,0),1),"")</f>
        <v/>
      </c>
      <c r="L391" s="61"/>
      <c r="M391" s="64">
        <f t="shared" si="41"/>
        <v>0</v>
      </c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50">
        <f t="shared" si="42"/>
        <v>0</v>
      </c>
      <c r="Z391" s="48"/>
      <c r="AA391" s="51">
        <f t="shared" si="43"/>
        <v>0</v>
      </c>
      <c r="AB391" s="51">
        <f t="shared" si="44"/>
        <v>0</v>
      </c>
      <c r="AC391" s="48"/>
      <c r="AD391" s="48"/>
      <c r="AE391" s="48"/>
      <c r="AF391" s="48"/>
      <c r="AG391" s="48"/>
      <c r="AH391" s="48"/>
      <c r="AI391" s="48"/>
      <c r="AJ391" s="48"/>
      <c r="AK391" s="48"/>
      <c r="AL391" s="48"/>
      <c r="AM391" s="48"/>
      <c r="AN391" s="123"/>
      <c r="AO391" s="50">
        <f t="shared" si="45"/>
        <v>0</v>
      </c>
      <c r="AP391" s="48"/>
      <c r="AQ391" s="51">
        <f t="shared" si="46"/>
        <v>0</v>
      </c>
      <c r="AR391" s="51">
        <f t="shared" si="47"/>
        <v>0</v>
      </c>
      <c r="AS391" s="48"/>
      <c r="AT391" s="48"/>
      <c r="AU391" s="48"/>
      <c r="AV391" s="48"/>
      <c r="AW391" s="48"/>
      <c r="AX391" s="48"/>
      <c r="AY391" s="48"/>
      <c r="AZ391" s="48"/>
      <c r="BA391" s="48"/>
      <c r="BB391" s="48"/>
      <c r="BC391" s="48"/>
      <c r="BD391" s="43"/>
      <c r="BE391" s="65" t="b">
        <f>IF(B391=0,TRUE,IFERROR(MATCH($B391&amp;", "&amp;$C391&amp;", "&amp;$D391,'1.9 APM lookups'!$K$2:$K$107,0)&gt;0,FALSE))</f>
        <v>1</v>
      </c>
      <c r="BF391" s="66" t="str">
        <f t="shared" si="48"/>
        <v xml:space="preserve">, , </v>
      </c>
    </row>
    <row r="392" spans="1:58">
      <c r="A392" s="69"/>
      <c r="B392" s="41"/>
      <c r="C392" s="41"/>
      <c r="D392" s="41"/>
      <c r="E392" s="42"/>
      <c r="F392" s="42"/>
      <c r="G392" s="41"/>
      <c r="H392" s="120"/>
      <c r="I392" s="41"/>
      <c r="J392" s="41"/>
      <c r="K392" s="93" t="str">
        <f>_xlfn.IFNA(INDEX('1.9 APM lookups'!$B$9:$B$13,MATCH($J392,'1.9 APM lookups'!$A$9:$A$13,0),1),"")</f>
        <v/>
      </c>
      <c r="L392" s="61"/>
      <c r="M392" s="64">
        <f t="shared" si="41"/>
        <v>0</v>
      </c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50">
        <f t="shared" si="42"/>
        <v>0</v>
      </c>
      <c r="Z392" s="48"/>
      <c r="AA392" s="51">
        <f t="shared" si="43"/>
        <v>0</v>
      </c>
      <c r="AB392" s="51">
        <f t="shared" si="44"/>
        <v>0</v>
      </c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  <c r="AN392" s="123"/>
      <c r="AO392" s="50">
        <f t="shared" si="45"/>
        <v>0</v>
      </c>
      <c r="AP392" s="48"/>
      <c r="AQ392" s="51">
        <f t="shared" si="46"/>
        <v>0</v>
      </c>
      <c r="AR392" s="51">
        <f t="shared" si="47"/>
        <v>0</v>
      </c>
      <c r="AS392" s="48"/>
      <c r="AT392" s="48"/>
      <c r="AU392" s="48"/>
      <c r="AV392" s="48"/>
      <c r="AW392" s="48"/>
      <c r="AX392" s="48"/>
      <c r="AY392" s="48"/>
      <c r="AZ392" s="48"/>
      <c r="BA392" s="48"/>
      <c r="BB392" s="48"/>
      <c r="BC392" s="48"/>
      <c r="BD392" s="43"/>
      <c r="BE392" s="65" t="b">
        <f>IF(B392=0,TRUE,IFERROR(MATCH($B392&amp;", "&amp;$C392&amp;", "&amp;$D392,'1.9 APM lookups'!$K$2:$K$107,0)&gt;0,FALSE))</f>
        <v>1</v>
      </c>
      <c r="BF392" s="66" t="str">
        <f t="shared" si="48"/>
        <v xml:space="preserve">, , </v>
      </c>
    </row>
    <row r="393" spans="1:58">
      <c r="A393" s="69"/>
      <c r="B393" s="41"/>
      <c r="C393" s="41"/>
      <c r="D393" s="41"/>
      <c r="E393" s="42"/>
      <c r="F393" s="42"/>
      <c r="G393" s="41"/>
      <c r="H393" s="120"/>
      <c r="I393" s="41"/>
      <c r="J393" s="41"/>
      <c r="K393" s="93" t="str">
        <f>_xlfn.IFNA(INDEX('1.9 APM lookups'!$B$9:$B$13,MATCH($J393,'1.9 APM lookups'!$A$9:$A$13,0),1),"")</f>
        <v/>
      </c>
      <c r="L393" s="61"/>
      <c r="M393" s="64">
        <f t="shared" si="41"/>
        <v>0</v>
      </c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50">
        <f t="shared" si="42"/>
        <v>0</v>
      </c>
      <c r="Z393" s="48"/>
      <c r="AA393" s="51">
        <f t="shared" si="43"/>
        <v>0</v>
      </c>
      <c r="AB393" s="51">
        <f t="shared" si="44"/>
        <v>0</v>
      </c>
      <c r="AC393" s="48"/>
      <c r="AD393" s="48"/>
      <c r="AE393" s="48"/>
      <c r="AF393" s="48"/>
      <c r="AG393" s="48"/>
      <c r="AH393" s="48"/>
      <c r="AI393" s="48"/>
      <c r="AJ393" s="48"/>
      <c r="AK393" s="48"/>
      <c r="AL393" s="48"/>
      <c r="AM393" s="48"/>
      <c r="AN393" s="123"/>
      <c r="AO393" s="50">
        <f t="shared" si="45"/>
        <v>0</v>
      </c>
      <c r="AP393" s="48"/>
      <c r="AQ393" s="51">
        <f t="shared" si="46"/>
        <v>0</v>
      </c>
      <c r="AR393" s="51">
        <f t="shared" si="47"/>
        <v>0</v>
      </c>
      <c r="AS393" s="48"/>
      <c r="AT393" s="48"/>
      <c r="AU393" s="48"/>
      <c r="AV393" s="48"/>
      <c r="AW393" s="48"/>
      <c r="AX393" s="48"/>
      <c r="AY393" s="48"/>
      <c r="AZ393" s="48"/>
      <c r="BA393" s="48"/>
      <c r="BB393" s="48"/>
      <c r="BC393" s="48"/>
      <c r="BD393" s="43"/>
      <c r="BE393" s="65" t="b">
        <f>IF(B393=0,TRUE,IFERROR(MATCH($B393&amp;", "&amp;$C393&amp;", "&amp;$D393,'1.9 APM lookups'!$K$2:$K$107,0)&gt;0,FALSE))</f>
        <v>1</v>
      </c>
      <c r="BF393" s="66" t="str">
        <f t="shared" si="48"/>
        <v xml:space="preserve">, , </v>
      </c>
    </row>
    <row r="394" spans="1:58">
      <c r="A394" s="69"/>
      <c r="B394" s="41"/>
      <c r="C394" s="41"/>
      <c r="D394" s="41"/>
      <c r="E394" s="42"/>
      <c r="F394" s="42"/>
      <c r="G394" s="41"/>
      <c r="H394" s="120"/>
      <c r="I394" s="41"/>
      <c r="J394" s="41"/>
      <c r="K394" s="93" t="str">
        <f>_xlfn.IFNA(INDEX('1.9 APM lookups'!$B$9:$B$13,MATCH($J394,'1.9 APM lookups'!$A$9:$A$13,0),1),"")</f>
        <v/>
      </c>
      <c r="L394" s="61"/>
      <c r="M394" s="64">
        <f t="shared" ref="M394:M457" si="49">SUM($N394:$X394)</f>
        <v>0</v>
      </c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50">
        <f t="shared" ref="Y394:Y457" si="50">SUM($Z394:$AB394)</f>
        <v>0</v>
      </c>
      <c r="Z394" s="48"/>
      <c r="AA394" s="51">
        <f t="shared" ref="AA394:AA457" si="51">SUM($AC394:$AG394)+SUM($AS394:$AW394)</f>
        <v>0</v>
      </c>
      <c r="AB394" s="51">
        <f t="shared" ref="AB394:AB457" si="52">SUM($AH394:$AM394)+SUM($AX394:$BC394)</f>
        <v>0</v>
      </c>
      <c r="AC394" s="48"/>
      <c r="AD394" s="48"/>
      <c r="AE394" s="48"/>
      <c r="AF394" s="48"/>
      <c r="AG394" s="48"/>
      <c r="AH394" s="48"/>
      <c r="AI394" s="48"/>
      <c r="AJ394" s="48"/>
      <c r="AK394" s="48"/>
      <c r="AL394" s="48"/>
      <c r="AM394" s="48"/>
      <c r="AN394" s="123"/>
      <c r="AO394" s="50">
        <f t="shared" ref="AO394:AO457" si="53">SUM($AP394:$AR394)</f>
        <v>0</v>
      </c>
      <c r="AP394" s="48"/>
      <c r="AQ394" s="51">
        <f t="shared" ref="AQ394:AQ457" si="54">SUM($AS394:$AW394)</f>
        <v>0</v>
      </c>
      <c r="AR394" s="51">
        <f t="shared" ref="AR394:AR457" si="55">SUM($AX394:$BB394)</f>
        <v>0</v>
      </c>
      <c r="AS394" s="48"/>
      <c r="AT394" s="48"/>
      <c r="AU394" s="48"/>
      <c r="AV394" s="48"/>
      <c r="AW394" s="48"/>
      <c r="AX394" s="48"/>
      <c r="AY394" s="48"/>
      <c r="AZ394" s="48"/>
      <c r="BA394" s="48"/>
      <c r="BB394" s="48"/>
      <c r="BC394" s="48"/>
      <c r="BD394" s="43"/>
      <c r="BE394" s="65" t="b">
        <f>IF(B394=0,TRUE,IFERROR(MATCH($B394&amp;", "&amp;$C394&amp;", "&amp;$D394,'1.9 APM lookups'!$K$2:$K$107,0)&gt;0,FALSE))</f>
        <v>1</v>
      </c>
      <c r="BF394" s="66" t="str">
        <f t="shared" ref="BF394:BF457" si="56">B394&amp;", "&amp;C394&amp;", "&amp;D394</f>
        <v xml:space="preserve">, , </v>
      </c>
    </row>
    <row r="395" spans="1:58">
      <c r="A395" s="69"/>
      <c r="B395" s="41"/>
      <c r="C395" s="41"/>
      <c r="D395" s="41"/>
      <c r="E395" s="42"/>
      <c r="F395" s="42"/>
      <c r="G395" s="41"/>
      <c r="H395" s="120"/>
      <c r="I395" s="41"/>
      <c r="J395" s="41"/>
      <c r="K395" s="93" t="str">
        <f>_xlfn.IFNA(INDEX('1.9 APM lookups'!$B$9:$B$13,MATCH($J395,'1.9 APM lookups'!$A$9:$A$13,0),1),"")</f>
        <v/>
      </c>
      <c r="L395" s="61"/>
      <c r="M395" s="64">
        <f t="shared" si="49"/>
        <v>0</v>
      </c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50">
        <f t="shared" si="50"/>
        <v>0</v>
      </c>
      <c r="Z395" s="48"/>
      <c r="AA395" s="51">
        <f t="shared" si="51"/>
        <v>0</v>
      </c>
      <c r="AB395" s="51">
        <f t="shared" si="52"/>
        <v>0</v>
      </c>
      <c r="AC395" s="48"/>
      <c r="AD395" s="48"/>
      <c r="AE395" s="48"/>
      <c r="AF395" s="48"/>
      <c r="AG395" s="48"/>
      <c r="AH395" s="48"/>
      <c r="AI395" s="48"/>
      <c r="AJ395" s="48"/>
      <c r="AK395" s="48"/>
      <c r="AL395" s="48"/>
      <c r="AM395" s="48"/>
      <c r="AN395" s="123"/>
      <c r="AO395" s="50">
        <f t="shared" si="53"/>
        <v>0</v>
      </c>
      <c r="AP395" s="48"/>
      <c r="AQ395" s="51">
        <f t="shared" si="54"/>
        <v>0</v>
      </c>
      <c r="AR395" s="51">
        <f t="shared" si="55"/>
        <v>0</v>
      </c>
      <c r="AS395" s="48"/>
      <c r="AT395" s="48"/>
      <c r="AU395" s="48"/>
      <c r="AV395" s="48"/>
      <c r="AW395" s="48"/>
      <c r="AX395" s="48"/>
      <c r="AY395" s="48"/>
      <c r="AZ395" s="48"/>
      <c r="BA395" s="48"/>
      <c r="BB395" s="48"/>
      <c r="BC395" s="48"/>
      <c r="BD395" s="43"/>
      <c r="BE395" s="65" t="b">
        <f>IF(B395=0,TRUE,IFERROR(MATCH($B395&amp;", "&amp;$C395&amp;", "&amp;$D395,'1.9 APM lookups'!$K$2:$K$107,0)&gt;0,FALSE))</f>
        <v>1</v>
      </c>
      <c r="BF395" s="66" t="str">
        <f t="shared" si="56"/>
        <v xml:space="preserve">, , </v>
      </c>
    </row>
    <row r="396" spans="1:58">
      <c r="A396" s="69"/>
      <c r="B396" s="41"/>
      <c r="C396" s="41"/>
      <c r="D396" s="41"/>
      <c r="E396" s="42"/>
      <c r="F396" s="42"/>
      <c r="G396" s="41"/>
      <c r="H396" s="120"/>
      <c r="I396" s="41"/>
      <c r="J396" s="41"/>
      <c r="K396" s="93" t="str">
        <f>_xlfn.IFNA(INDEX('1.9 APM lookups'!$B$9:$B$13,MATCH($J396,'1.9 APM lookups'!$A$9:$A$13,0),1),"")</f>
        <v/>
      </c>
      <c r="L396" s="61"/>
      <c r="M396" s="64">
        <f t="shared" si="49"/>
        <v>0</v>
      </c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50">
        <f t="shared" si="50"/>
        <v>0</v>
      </c>
      <c r="Z396" s="48"/>
      <c r="AA396" s="51">
        <f t="shared" si="51"/>
        <v>0</v>
      </c>
      <c r="AB396" s="51">
        <f t="shared" si="52"/>
        <v>0</v>
      </c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123"/>
      <c r="AO396" s="50">
        <f t="shared" si="53"/>
        <v>0</v>
      </c>
      <c r="AP396" s="48"/>
      <c r="AQ396" s="51">
        <f t="shared" si="54"/>
        <v>0</v>
      </c>
      <c r="AR396" s="51">
        <f t="shared" si="55"/>
        <v>0</v>
      </c>
      <c r="AS396" s="48"/>
      <c r="AT396" s="48"/>
      <c r="AU396" s="48"/>
      <c r="AV396" s="48"/>
      <c r="AW396" s="48"/>
      <c r="AX396" s="48"/>
      <c r="AY396" s="48"/>
      <c r="AZ396" s="48"/>
      <c r="BA396" s="48"/>
      <c r="BB396" s="48"/>
      <c r="BC396" s="48"/>
      <c r="BD396" s="43"/>
      <c r="BE396" s="65" t="b">
        <f>IF(B396=0,TRUE,IFERROR(MATCH($B396&amp;", "&amp;$C396&amp;", "&amp;$D396,'1.9 APM lookups'!$K$2:$K$107,0)&gt;0,FALSE))</f>
        <v>1</v>
      </c>
      <c r="BF396" s="66" t="str">
        <f t="shared" si="56"/>
        <v xml:space="preserve">, , </v>
      </c>
    </row>
    <row r="397" spans="1:58">
      <c r="A397" s="69"/>
      <c r="B397" s="41"/>
      <c r="C397" s="41"/>
      <c r="D397" s="41"/>
      <c r="E397" s="42"/>
      <c r="F397" s="42"/>
      <c r="G397" s="41"/>
      <c r="H397" s="120"/>
      <c r="I397" s="41"/>
      <c r="J397" s="41"/>
      <c r="K397" s="93" t="str">
        <f>_xlfn.IFNA(INDEX('1.9 APM lookups'!$B$9:$B$13,MATCH($J397,'1.9 APM lookups'!$A$9:$A$13,0),1),"")</f>
        <v/>
      </c>
      <c r="L397" s="61"/>
      <c r="M397" s="64">
        <f t="shared" si="49"/>
        <v>0</v>
      </c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50">
        <f t="shared" si="50"/>
        <v>0</v>
      </c>
      <c r="Z397" s="48"/>
      <c r="AA397" s="51">
        <f t="shared" si="51"/>
        <v>0</v>
      </c>
      <c r="AB397" s="51">
        <f t="shared" si="52"/>
        <v>0</v>
      </c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123"/>
      <c r="AO397" s="50">
        <f t="shared" si="53"/>
        <v>0</v>
      </c>
      <c r="AP397" s="48"/>
      <c r="AQ397" s="51">
        <f t="shared" si="54"/>
        <v>0</v>
      </c>
      <c r="AR397" s="51">
        <f t="shared" si="55"/>
        <v>0</v>
      </c>
      <c r="AS397" s="48"/>
      <c r="AT397" s="48"/>
      <c r="AU397" s="48"/>
      <c r="AV397" s="48"/>
      <c r="AW397" s="48"/>
      <c r="AX397" s="48"/>
      <c r="AY397" s="48"/>
      <c r="AZ397" s="48"/>
      <c r="BA397" s="48"/>
      <c r="BB397" s="48"/>
      <c r="BC397" s="48"/>
      <c r="BD397" s="43"/>
      <c r="BE397" s="65" t="b">
        <f>IF(B397=0,TRUE,IFERROR(MATCH($B397&amp;", "&amp;$C397&amp;", "&amp;$D397,'1.9 APM lookups'!$K$2:$K$107,0)&gt;0,FALSE))</f>
        <v>1</v>
      </c>
      <c r="BF397" s="66" t="str">
        <f t="shared" si="56"/>
        <v xml:space="preserve">, , </v>
      </c>
    </row>
    <row r="398" spans="1:58">
      <c r="A398" s="69"/>
      <c r="B398" s="41"/>
      <c r="C398" s="41"/>
      <c r="D398" s="41"/>
      <c r="E398" s="42"/>
      <c r="F398" s="42"/>
      <c r="G398" s="41"/>
      <c r="H398" s="120"/>
      <c r="I398" s="41"/>
      <c r="J398" s="41"/>
      <c r="K398" s="93" t="str">
        <f>_xlfn.IFNA(INDEX('1.9 APM lookups'!$B$9:$B$13,MATCH($J398,'1.9 APM lookups'!$A$9:$A$13,0),1),"")</f>
        <v/>
      </c>
      <c r="L398" s="61"/>
      <c r="M398" s="64">
        <f t="shared" si="49"/>
        <v>0</v>
      </c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50">
        <f t="shared" si="50"/>
        <v>0</v>
      </c>
      <c r="Z398" s="48"/>
      <c r="AA398" s="51">
        <f t="shared" si="51"/>
        <v>0</v>
      </c>
      <c r="AB398" s="51">
        <f t="shared" si="52"/>
        <v>0</v>
      </c>
      <c r="AC398" s="48"/>
      <c r="AD398" s="48"/>
      <c r="AE398" s="48"/>
      <c r="AF398" s="48"/>
      <c r="AG398" s="48"/>
      <c r="AH398" s="48"/>
      <c r="AI398" s="48"/>
      <c r="AJ398" s="48"/>
      <c r="AK398" s="48"/>
      <c r="AL398" s="48"/>
      <c r="AM398" s="48"/>
      <c r="AN398" s="123"/>
      <c r="AO398" s="50">
        <f t="shared" si="53"/>
        <v>0</v>
      </c>
      <c r="AP398" s="48"/>
      <c r="AQ398" s="51">
        <f t="shared" si="54"/>
        <v>0</v>
      </c>
      <c r="AR398" s="51">
        <f t="shared" si="55"/>
        <v>0</v>
      </c>
      <c r="AS398" s="48"/>
      <c r="AT398" s="48"/>
      <c r="AU398" s="48"/>
      <c r="AV398" s="48"/>
      <c r="AW398" s="48"/>
      <c r="AX398" s="48"/>
      <c r="AY398" s="48"/>
      <c r="AZ398" s="48"/>
      <c r="BA398" s="48"/>
      <c r="BB398" s="48"/>
      <c r="BC398" s="48"/>
      <c r="BD398" s="43"/>
      <c r="BE398" s="65" t="b">
        <f>IF(B398=0,TRUE,IFERROR(MATCH($B398&amp;", "&amp;$C398&amp;", "&amp;$D398,'1.9 APM lookups'!$K$2:$K$107,0)&gt;0,FALSE))</f>
        <v>1</v>
      </c>
      <c r="BF398" s="66" t="str">
        <f t="shared" si="56"/>
        <v xml:space="preserve">, , </v>
      </c>
    </row>
    <row r="399" spans="1:58">
      <c r="A399" s="69"/>
      <c r="B399" s="41"/>
      <c r="C399" s="41"/>
      <c r="D399" s="41"/>
      <c r="E399" s="42"/>
      <c r="F399" s="42"/>
      <c r="G399" s="41"/>
      <c r="H399" s="120"/>
      <c r="I399" s="41"/>
      <c r="J399" s="41"/>
      <c r="K399" s="93" t="str">
        <f>_xlfn.IFNA(INDEX('1.9 APM lookups'!$B$9:$B$13,MATCH($J399,'1.9 APM lookups'!$A$9:$A$13,0),1),"")</f>
        <v/>
      </c>
      <c r="L399" s="61"/>
      <c r="M399" s="64">
        <f t="shared" si="49"/>
        <v>0</v>
      </c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50">
        <f t="shared" si="50"/>
        <v>0</v>
      </c>
      <c r="Z399" s="48"/>
      <c r="AA399" s="51">
        <f t="shared" si="51"/>
        <v>0</v>
      </c>
      <c r="AB399" s="51">
        <f t="shared" si="52"/>
        <v>0</v>
      </c>
      <c r="AC399" s="48"/>
      <c r="AD399" s="48"/>
      <c r="AE399" s="48"/>
      <c r="AF399" s="48"/>
      <c r="AG399" s="48"/>
      <c r="AH399" s="48"/>
      <c r="AI399" s="48"/>
      <c r="AJ399" s="48"/>
      <c r="AK399" s="48"/>
      <c r="AL399" s="48"/>
      <c r="AM399" s="48"/>
      <c r="AN399" s="123"/>
      <c r="AO399" s="50">
        <f t="shared" si="53"/>
        <v>0</v>
      </c>
      <c r="AP399" s="48"/>
      <c r="AQ399" s="51">
        <f t="shared" si="54"/>
        <v>0</v>
      </c>
      <c r="AR399" s="51">
        <f t="shared" si="55"/>
        <v>0</v>
      </c>
      <c r="AS399" s="48"/>
      <c r="AT399" s="48"/>
      <c r="AU399" s="48"/>
      <c r="AV399" s="48"/>
      <c r="AW399" s="48"/>
      <c r="AX399" s="48"/>
      <c r="AY399" s="48"/>
      <c r="AZ399" s="48"/>
      <c r="BA399" s="48"/>
      <c r="BB399" s="48"/>
      <c r="BC399" s="48"/>
      <c r="BD399" s="43"/>
      <c r="BE399" s="65" t="b">
        <f>IF(B399=0,TRUE,IFERROR(MATCH($B399&amp;", "&amp;$C399&amp;", "&amp;$D399,'1.9 APM lookups'!$K$2:$K$107,0)&gt;0,FALSE))</f>
        <v>1</v>
      </c>
      <c r="BF399" s="66" t="str">
        <f t="shared" si="56"/>
        <v xml:space="preserve">, , </v>
      </c>
    </row>
    <row r="400" spans="1:58">
      <c r="A400" s="69"/>
      <c r="B400" s="41"/>
      <c r="C400" s="41"/>
      <c r="D400" s="41"/>
      <c r="E400" s="42"/>
      <c r="F400" s="42"/>
      <c r="G400" s="41"/>
      <c r="H400" s="120"/>
      <c r="I400" s="41"/>
      <c r="J400" s="41"/>
      <c r="K400" s="93" t="str">
        <f>_xlfn.IFNA(INDEX('1.9 APM lookups'!$B$9:$B$13,MATCH($J400,'1.9 APM lookups'!$A$9:$A$13,0),1),"")</f>
        <v/>
      </c>
      <c r="L400" s="61"/>
      <c r="M400" s="64">
        <f t="shared" si="49"/>
        <v>0</v>
      </c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50">
        <f t="shared" si="50"/>
        <v>0</v>
      </c>
      <c r="Z400" s="48"/>
      <c r="AA400" s="51">
        <f t="shared" si="51"/>
        <v>0</v>
      </c>
      <c r="AB400" s="51">
        <f t="shared" si="52"/>
        <v>0</v>
      </c>
      <c r="AC400" s="48"/>
      <c r="AD400" s="48"/>
      <c r="AE400" s="48"/>
      <c r="AF400" s="48"/>
      <c r="AG400" s="48"/>
      <c r="AH400" s="48"/>
      <c r="AI400" s="48"/>
      <c r="AJ400" s="48"/>
      <c r="AK400" s="48"/>
      <c r="AL400" s="48"/>
      <c r="AM400" s="48"/>
      <c r="AN400" s="123"/>
      <c r="AO400" s="50">
        <f t="shared" si="53"/>
        <v>0</v>
      </c>
      <c r="AP400" s="48"/>
      <c r="AQ400" s="51">
        <f t="shared" si="54"/>
        <v>0</v>
      </c>
      <c r="AR400" s="51">
        <f t="shared" si="55"/>
        <v>0</v>
      </c>
      <c r="AS400" s="48"/>
      <c r="AT400" s="48"/>
      <c r="AU400" s="48"/>
      <c r="AV400" s="48"/>
      <c r="AW400" s="48"/>
      <c r="AX400" s="48"/>
      <c r="AY400" s="48"/>
      <c r="AZ400" s="48"/>
      <c r="BA400" s="48"/>
      <c r="BB400" s="48"/>
      <c r="BC400" s="48"/>
      <c r="BD400" s="43"/>
      <c r="BE400" s="65" t="b">
        <f>IF(B400=0,TRUE,IFERROR(MATCH($B400&amp;", "&amp;$C400&amp;", "&amp;$D400,'1.9 APM lookups'!$K$2:$K$107,0)&gt;0,FALSE))</f>
        <v>1</v>
      </c>
      <c r="BF400" s="66" t="str">
        <f t="shared" si="56"/>
        <v xml:space="preserve">, , </v>
      </c>
    </row>
    <row r="401" spans="1:58">
      <c r="A401" s="69"/>
      <c r="B401" s="41"/>
      <c r="C401" s="41"/>
      <c r="D401" s="41"/>
      <c r="E401" s="42"/>
      <c r="F401" s="42"/>
      <c r="G401" s="41"/>
      <c r="H401" s="120"/>
      <c r="I401" s="41"/>
      <c r="J401" s="41"/>
      <c r="K401" s="93" t="str">
        <f>_xlfn.IFNA(INDEX('1.9 APM lookups'!$B$9:$B$13,MATCH($J401,'1.9 APM lookups'!$A$9:$A$13,0),1),"")</f>
        <v/>
      </c>
      <c r="L401" s="61"/>
      <c r="M401" s="64">
        <f t="shared" si="49"/>
        <v>0</v>
      </c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50">
        <f t="shared" si="50"/>
        <v>0</v>
      </c>
      <c r="Z401" s="48"/>
      <c r="AA401" s="51">
        <f t="shared" si="51"/>
        <v>0</v>
      </c>
      <c r="AB401" s="51">
        <f t="shared" si="52"/>
        <v>0</v>
      </c>
      <c r="AC401" s="48"/>
      <c r="AD401" s="48"/>
      <c r="AE401" s="48"/>
      <c r="AF401" s="48"/>
      <c r="AG401" s="48"/>
      <c r="AH401" s="48"/>
      <c r="AI401" s="48"/>
      <c r="AJ401" s="48"/>
      <c r="AK401" s="48"/>
      <c r="AL401" s="48"/>
      <c r="AM401" s="48"/>
      <c r="AN401" s="123"/>
      <c r="AO401" s="50">
        <f t="shared" si="53"/>
        <v>0</v>
      </c>
      <c r="AP401" s="48"/>
      <c r="AQ401" s="51">
        <f t="shared" si="54"/>
        <v>0</v>
      </c>
      <c r="AR401" s="51">
        <f t="shared" si="55"/>
        <v>0</v>
      </c>
      <c r="AS401" s="48"/>
      <c r="AT401" s="48"/>
      <c r="AU401" s="48"/>
      <c r="AV401" s="48"/>
      <c r="AW401" s="48"/>
      <c r="AX401" s="48"/>
      <c r="AY401" s="48"/>
      <c r="AZ401" s="48"/>
      <c r="BA401" s="48"/>
      <c r="BB401" s="48"/>
      <c r="BC401" s="48"/>
      <c r="BD401" s="43"/>
      <c r="BE401" s="65" t="b">
        <f>IF(B401=0,TRUE,IFERROR(MATCH($B401&amp;", "&amp;$C401&amp;", "&amp;$D401,'1.9 APM lookups'!$K$2:$K$107,0)&gt;0,FALSE))</f>
        <v>1</v>
      </c>
      <c r="BF401" s="66" t="str">
        <f t="shared" si="56"/>
        <v xml:space="preserve">, , </v>
      </c>
    </row>
    <row r="402" spans="1:58">
      <c r="A402" s="69"/>
      <c r="B402" s="41"/>
      <c r="C402" s="41"/>
      <c r="D402" s="41"/>
      <c r="E402" s="42"/>
      <c r="F402" s="42"/>
      <c r="G402" s="41"/>
      <c r="H402" s="120"/>
      <c r="I402" s="41"/>
      <c r="J402" s="41"/>
      <c r="K402" s="93" t="str">
        <f>_xlfn.IFNA(INDEX('1.9 APM lookups'!$B$9:$B$13,MATCH($J402,'1.9 APM lookups'!$A$9:$A$13,0),1),"")</f>
        <v/>
      </c>
      <c r="L402" s="61"/>
      <c r="M402" s="64">
        <f t="shared" si="49"/>
        <v>0</v>
      </c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50">
        <f t="shared" si="50"/>
        <v>0</v>
      </c>
      <c r="Z402" s="48"/>
      <c r="AA402" s="51">
        <f t="shared" si="51"/>
        <v>0</v>
      </c>
      <c r="AB402" s="51">
        <f t="shared" si="52"/>
        <v>0</v>
      </c>
      <c r="AC402" s="48"/>
      <c r="AD402" s="48"/>
      <c r="AE402" s="48"/>
      <c r="AF402" s="48"/>
      <c r="AG402" s="48"/>
      <c r="AH402" s="48"/>
      <c r="AI402" s="48"/>
      <c r="AJ402" s="48"/>
      <c r="AK402" s="48"/>
      <c r="AL402" s="48"/>
      <c r="AM402" s="48"/>
      <c r="AN402" s="123"/>
      <c r="AO402" s="50">
        <f t="shared" si="53"/>
        <v>0</v>
      </c>
      <c r="AP402" s="48"/>
      <c r="AQ402" s="51">
        <f t="shared" si="54"/>
        <v>0</v>
      </c>
      <c r="AR402" s="51">
        <f t="shared" si="55"/>
        <v>0</v>
      </c>
      <c r="AS402" s="48"/>
      <c r="AT402" s="48"/>
      <c r="AU402" s="48"/>
      <c r="AV402" s="48"/>
      <c r="AW402" s="48"/>
      <c r="AX402" s="48"/>
      <c r="AY402" s="48"/>
      <c r="AZ402" s="48"/>
      <c r="BA402" s="48"/>
      <c r="BB402" s="48"/>
      <c r="BC402" s="48"/>
      <c r="BD402" s="43"/>
      <c r="BE402" s="65" t="b">
        <f>IF(B402=0,TRUE,IFERROR(MATCH($B402&amp;", "&amp;$C402&amp;", "&amp;$D402,'1.9 APM lookups'!$K$2:$K$107,0)&gt;0,FALSE))</f>
        <v>1</v>
      </c>
      <c r="BF402" s="66" t="str">
        <f t="shared" si="56"/>
        <v xml:space="preserve">, , </v>
      </c>
    </row>
    <row r="403" spans="1:58">
      <c r="A403" s="69"/>
      <c r="B403" s="41"/>
      <c r="C403" s="41"/>
      <c r="D403" s="41"/>
      <c r="E403" s="42"/>
      <c r="F403" s="42"/>
      <c r="G403" s="41"/>
      <c r="H403" s="120"/>
      <c r="I403" s="41"/>
      <c r="J403" s="41"/>
      <c r="K403" s="93" t="str">
        <f>_xlfn.IFNA(INDEX('1.9 APM lookups'!$B$9:$B$13,MATCH($J403,'1.9 APM lookups'!$A$9:$A$13,0),1),"")</f>
        <v/>
      </c>
      <c r="L403" s="61"/>
      <c r="M403" s="64">
        <f t="shared" si="49"/>
        <v>0</v>
      </c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50">
        <f t="shared" si="50"/>
        <v>0</v>
      </c>
      <c r="Z403" s="48"/>
      <c r="AA403" s="51">
        <f t="shared" si="51"/>
        <v>0</v>
      </c>
      <c r="AB403" s="51">
        <f t="shared" si="52"/>
        <v>0</v>
      </c>
      <c r="AC403" s="48"/>
      <c r="AD403" s="48"/>
      <c r="AE403" s="48"/>
      <c r="AF403" s="48"/>
      <c r="AG403" s="48"/>
      <c r="AH403" s="48"/>
      <c r="AI403" s="48"/>
      <c r="AJ403" s="48"/>
      <c r="AK403" s="48"/>
      <c r="AL403" s="48"/>
      <c r="AM403" s="48"/>
      <c r="AN403" s="123"/>
      <c r="AO403" s="50">
        <f t="shared" si="53"/>
        <v>0</v>
      </c>
      <c r="AP403" s="48"/>
      <c r="AQ403" s="51">
        <f t="shared" si="54"/>
        <v>0</v>
      </c>
      <c r="AR403" s="51">
        <f t="shared" si="55"/>
        <v>0</v>
      </c>
      <c r="AS403" s="48"/>
      <c r="AT403" s="48"/>
      <c r="AU403" s="48"/>
      <c r="AV403" s="48"/>
      <c r="AW403" s="48"/>
      <c r="AX403" s="48"/>
      <c r="AY403" s="48"/>
      <c r="AZ403" s="48"/>
      <c r="BA403" s="48"/>
      <c r="BB403" s="48"/>
      <c r="BC403" s="48"/>
      <c r="BD403" s="43"/>
      <c r="BE403" s="65" t="b">
        <f>IF(B403=0,TRUE,IFERROR(MATCH($B403&amp;", "&amp;$C403&amp;", "&amp;$D403,'1.9 APM lookups'!$K$2:$K$107,0)&gt;0,FALSE))</f>
        <v>1</v>
      </c>
      <c r="BF403" s="66" t="str">
        <f t="shared" si="56"/>
        <v xml:space="preserve">, , </v>
      </c>
    </row>
    <row r="404" spans="1:58">
      <c r="A404" s="69"/>
      <c r="B404" s="41"/>
      <c r="C404" s="41"/>
      <c r="D404" s="41"/>
      <c r="E404" s="42"/>
      <c r="F404" s="42"/>
      <c r="G404" s="41"/>
      <c r="H404" s="120"/>
      <c r="I404" s="41"/>
      <c r="J404" s="41"/>
      <c r="K404" s="93" t="str">
        <f>_xlfn.IFNA(INDEX('1.9 APM lookups'!$B$9:$B$13,MATCH($J404,'1.9 APM lookups'!$A$9:$A$13,0),1),"")</f>
        <v/>
      </c>
      <c r="L404" s="61"/>
      <c r="M404" s="64">
        <f t="shared" si="49"/>
        <v>0</v>
      </c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50">
        <f t="shared" si="50"/>
        <v>0</v>
      </c>
      <c r="Z404" s="48"/>
      <c r="AA404" s="51">
        <f t="shared" si="51"/>
        <v>0</v>
      </c>
      <c r="AB404" s="51">
        <f t="shared" si="52"/>
        <v>0</v>
      </c>
      <c r="AC404" s="48"/>
      <c r="AD404" s="48"/>
      <c r="AE404" s="48"/>
      <c r="AF404" s="48"/>
      <c r="AG404" s="48"/>
      <c r="AH404" s="48"/>
      <c r="AI404" s="48"/>
      <c r="AJ404" s="48"/>
      <c r="AK404" s="48"/>
      <c r="AL404" s="48"/>
      <c r="AM404" s="48"/>
      <c r="AN404" s="123"/>
      <c r="AO404" s="50">
        <f t="shared" si="53"/>
        <v>0</v>
      </c>
      <c r="AP404" s="48"/>
      <c r="AQ404" s="51">
        <f t="shared" si="54"/>
        <v>0</v>
      </c>
      <c r="AR404" s="51">
        <f t="shared" si="55"/>
        <v>0</v>
      </c>
      <c r="AS404" s="48"/>
      <c r="AT404" s="48"/>
      <c r="AU404" s="48"/>
      <c r="AV404" s="48"/>
      <c r="AW404" s="48"/>
      <c r="AX404" s="48"/>
      <c r="AY404" s="48"/>
      <c r="AZ404" s="48"/>
      <c r="BA404" s="48"/>
      <c r="BB404" s="48"/>
      <c r="BC404" s="48"/>
      <c r="BD404" s="43"/>
      <c r="BE404" s="65" t="b">
        <f>IF(B404=0,TRUE,IFERROR(MATCH($B404&amp;", "&amp;$C404&amp;", "&amp;$D404,'1.9 APM lookups'!$K$2:$K$107,0)&gt;0,FALSE))</f>
        <v>1</v>
      </c>
      <c r="BF404" s="66" t="str">
        <f t="shared" si="56"/>
        <v xml:space="preserve">, , </v>
      </c>
    </row>
    <row r="405" spans="1:58">
      <c r="A405" s="69"/>
      <c r="B405" s="41"/>
      <c r="C405" s="41"/>
      <c r="D405" s="41"/>
      <c r="E405" s="42"/>
      <c r="F405" s="42"/>
      <c r="G405" s="41"/>
      <c r="H405" s="120"/>
      <c r="I405" s="41"/>
      <c r="J405" s="41"/>
      <c r="K405" s="93" t="str">
        <f>_xlfn.IFNA(INDEX('1.9 APM lookups'!$B$9:$B$13,MATCH($J405,'1.9 APM lookups'!$A$9:$A$13,0),1),"")</f>
        <v/>
      </c>
      <c r="L405" s="61"/>
      <c r="M405" s="64">
        <f t="shared" si="49"/>
        <v>0</v>
      </c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50">
        <f t="shared" si="50"/>
        <v>0</v>
      </c>
      <c r="Z405" s="48"/>
      <c r="AA405" s="51">
        <f t="shared" si="51"/>
        <v>0</v>
      </c>
      <c r="AB405" s="51">
        <f t="shared" si="52"/>
        <v>0</v>
      </c>
      <c r="AC405" s="48"/>
      <c r="AD405" s="48"/>
      <c r="AE405" s="48"/>
      <c r="AF405" s="48"/>
      <c r="AG405" s="48"/>
      <c r="AH405" s="48"/>
      <c r="AI405" s="48"/>
      <c r="AJ405" s="48"/>
      <c r="AK405" s="48"/>
      <c r="AL405" s="48"/>
      <c r="AM405" s="48"/>
      <c r="AN405" s="123"/>
      <c r="AO405" s="50">
        <f t="shared" si="53"/>
        <v>0</v>
      </c>
      <c r="AP405" s="48"/>
      <c r="AQ405" s="51">
        <f t="shared" si="54"/>
        <v>0</v>
      </c>
      <c r="AR405" s="51">
        <f t="shared" si="55"/>
        <v>0</v>
      </c>
      <c r="AS405" s="48"/>
      <c r="AT405" s="48"/>
      <c r="AU405" s="48"/>
      <c r="AV405" s="48"/>
      <c r="AW405" s="48"/>
      <c r="AX405" s="48"/>
      <c r="AY405" s="48"/>
      <c r="AZ405" s="48"/>
      <c r="BA405" s="48"/>
      <c r="BB405" s="48"/>
      <c r="BC405" s="48"/>
      <c r="BD405" s="43"/>
      <c r="BE405" s="65" t="b">
        <f>IF(B405=0,TRUE,IFERROR(MATCH($B405&amp;", "&amp;$C405&amp;", "&amp;$D405,'1.9 APM lookups'!$K$2:$K$107,0)&gt;0,FALSE))</f>
        <v>1</v>
      </c>
      <c r="BF405" s="66" t="str">
        <f t="shared" si="56"/>
        <v xml:space="preserve">, , </v>
      </c>
    </row>
    <row r="406" spans="1:58">
      <c r="A406" s="69"/>
      <c r="B406" s="41"/>
      <c r="C406" s="41"/>
      <c r="D406" s="41"/>
      <c r="E406" s="42"/>
      <c r="F406" s="42"/>
      <c r="G406" s="41"/>
      <c r="H406" s="120"/>
      <c r="I406" s="41"/>
      <c r="J406" s="41"/>
      <c r="K406" s="93" t="str">
        <f>_xlfn.IFNA(INDEX('1.9 APM lookups'!$B$9:$B$13,MATCH($J406,'1.9 APM lookups'!$A$9:$A$13,0),1),"")</f>
        <v/>
      </c>
      <c r="L406" s="61"/>
      <c r="M406" s="64">
        <f t="shared" si="49"/>
        <v>0</v>
      </c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50">
        <f t="shared" si="50"/>
        <v>0</v>
      </c>
      <c r="Z406" s="48"/>
      <c r="AA406" s="51">
        <f t="shared" si="51"/>
        <v>0</v>
      </c>
      <c r="AB406" s="51">
        <f t="shared" si="52"/>
        <v>0</v>
      </c>
      <c r="AC406" s="48"/>
      <c r="AD406" s="48"/>
      <c r="AE406" s="48"/>
      <c r="AF406" s="48"/>
      <c r="AG406" s="48"/>
      <c r="AH406" s="48"/>
      <c r="AI406" s="48"/>
      <c r="AJ406" s="48"/>
      <c r="AK406" s="48"/>
      <c r="AL406" s="48"/>
      <c r="AM406" s="48"/>
      <c r="AN406" s="123"/>
      <c r="AO406" s="50">
        <f t="shared" si="53"/>
        <v>0</v>
      </c>
      <c r="AP406" s="48"/>
      <c r="AQ406" s="51">
        <f t="shared" si="54"/>
        <v>0</v>
      </c>
      <c r="AR406" s="51">
        <f t="shared" si="55"/>
        <v>0</v>
      </c>
      <c r="AS406" s="48"/>
      <c r="AT406" s="48"/>
      <c r="AU406" s="48"/>
      <c r="AV406" s="48"/>
      <c r="AW406" s="48"/>
      <c r="AX406" s="48"/>
      <c r="AY406" s="48"/>
      <c r="AZ406" s="48"/>
      <c r="BA406" s="48"/>
      <c r="BB406" s="48"/>
      <c r="BC406" s="48"/>
      <c r="BD406" s="43"/>
      <c r="BE406" s="65" t="b">
        <f>IF(B406=0,TRUE,IFERROR(MATCH($B406&amp;", "&amp;$C406&amp;", "&amp;$D406,'1.9 APM lookups'!$K$2:$K$107,0)&gt;0,FALSE))</f>
        <v>1</v>
      </c>
      <c r="BF406" s="66" t="str">
        <f t="shared" si="56"/>
        <v xml:space="preserve">, , </v>
      </c>
    </row>
    <row r="407" spans="1:58">
      <c r="A407" s="69"/>
      <c r="B407" s="41"/>
      <c r="C407" s="41"/>
      <c r="D407" s="41"/>
      <c r="E407" s="42"/>
      <c r="F407" s="42"/>
      <c r="G407" s="41"/>
      <c r="H407" s="120"/>
      <c r="I407" s="41"/>
      <c r="J407" s="41"/>
      <c r="K407" s="93" t="str">
        <f>_xlfn.IFNA(INDEX('1.9 APM lookups'!$B$9:$B$13,MATCH($J407,'1.9 APM lookups'!$A$9:$A$13,0),1),"")</f>
        <v/>
      </c>
      <c r="L407" s="61"/>
      <c r="M407" s="64">
        <f t="shared" si="49"/>
        <v>0</v>
      </c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50">
        <f t="shared" si="50"/>
        <v>0</v>
      </c>
      <c r="Z407" s="48"/>
      <c r="AA407" s="51">
        <f t="shared" si="51"/>
        <v>0</v>
      </c>
      <c r="AB407" s="51">
        <f t="shared" si="52"/>
        <v>0</v>
      </c>
      <c r="AC407" s="48"/>
      <c r="AD407" s="48"/>
      <c r="AE407" s="48"/>
      <c r="AF407" s="48"/>
      <c r="AG407" s="48"/>
      <c r="AH407" s="48"/>
      <c r="AI407" s="48"/>
      <c r="AJ407" s="48"/>
      <c r="AK407" s="48"/>
      <c r="AL407" s="48"/>
      <c r="AM407" s="48"/>
      <c r="AN407" s="123"/>
      <c r="AO407" s="50">
        <f t="shared" si="53"/>
        <v>0</v>
      </c>
      <c r="AP407" s="48"/>
      <c r="AQ407" s="51">
        <f t="shared" si="54"/>
        <v>0</v>
      </c>
      <c r="AR407" s="51">
        <f t="shared" si="55"/>
        <v>0</v>
      </c>
      <c r="AS407" s="48"/>
      <c r="AT407" s="48"/>
      <c r="AU407" s="48"/>
      <c r="AV407" s="48"/>
      <c r="AW407" s="48"/>
      <c r="AX407" s="48"/>
      <c r="AY407" s="48"/>
      <c r="AZ407" s="48"/>
      <c r="BA407" s="48"/>
      <c r="BB407" s="48"/>
      <c r="BC407" s="48"/>
      <c r="BD407" s="43"/>
      <c r="BE407" s="65" t="b">
        <f>IF(B407=0,TRUE,IFERROR(MATCH($B407&amp;", "&amp;$C407&amp;", "&amp;$D407,'1.9 APM lookups'!$K$2:$K$107,0)&gt;0,FALSE))</f>
        <v>1</v>
      </c>
      <c r="BF407" s="66" t="str">
        <f t="shared" si="56"/>
        <v xml:space="preserve">, , </v>
      </c>
    </row>
    <row r="408" spans="1:58">
      <c r="A408" s="69"/>
      <c r="B408" s="41"/>
      <c r="C408" s="41"/>
      <c r="D408" s="41"/>
      <c r="E408" s="42"/>
      <c r="F408" s="42"/>
      <c r="G408" s="41"/>
      <c r="H408" s="120"/>
      <c r="I408" s="41"/>
      <c r="J408" s="41"/>
      <c r="K408" s="93" t="str">
        <f>_xlfn.IFNA(INDEX('1.9 APM lookups'!$B$9:$B$13,MATCH($J408,'1.9 APM lookups'!$A$9:$A$13,0),1),"")</f>
        <v/>
      </c>
      <c r="L408" s="61"/>
      <c r="M408" s="64">
        <f t="shared" si="49"/>
        <v>0</v>
      </c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50">
        <f t="shared" si="50"/>
        <v>0</v>
      </c>
      <c r="Z408" s="48"/>
      <c r="AA408" s="51">
        <f t="shared" si="51"/>
        <v>0</v>
      </c>
      <c r="AB408" s="51">
        <f t="shared" si="52"/>
        <v>0</v>
      </c>
      <c r="AC408" s="48"/>
      <c r="AD408" s="48"/>
      <c r="AE408" s="48"/>
      <c r="AF408" s="48"/>
      <c r="AG408" s="48"/>
      <c r="AH408" s="48"/>
      <c r="AI408" s="48"/>
      <c r="AJ408" s="48"/>
      <c r="AK408" s="48"/>
      <c r="AL408" s="48"/>
      <c r="AM408" s="48"/>
      <c r="AN408" s="123"/>
      <c r="AO408" s="50">
        <f t="shared" si="53"/>
        <v>0</v>
      </c>
      <c r="AP408" s="48"/>
      <c r="AQ408" s="51">
        <f t="shared" si="54"/>
        <v>0</v>
      </c>
      <c r="AR408" s="51">
        <f t="shared" si="55"/>
        <v>0</v>
      </c>
      <c r="AS408" s="48"/>
      <c r="AT408" s="48"/>
      <c r="AU408" s="48"/>
      <c r="AV408" s="48"/>
      <c r="AW408" s="48"/>
      <c r="AX408" s="48"/>
      <c r="AY408" s="48"/>
      <c r="AZ408" s="48"/>
      <c r="BA408" s="48"/>
      <c r="BB408" s="48"/>
      <c r="BC408" s="48"/>
      <c r="BD408" s="43"/>
      <c r="BE408" s="65" t="b">
        <f>IF(B408=0,TRUE,IFERROR(MATCH($B408&amp;", "&amp;$C408&amp;", "&amp;$D408,'1.9 APM lookups'!$K$2:$K$107,0)&gt;0,FALSE))</f>
        <v>1</v>
      </c>
      <c r="BF408" s="66" t="str">
        <f t="shared" si="56"/>
        <v xml:space="preserve">, , </v>
      </c>
    </row>
    <row r="409" spans="1:58">
      <c r="A409" s="69"/>
      <c r="B409" s="41"/>
      <c r="C409" s="41"/>
      <c r="D409" s="41"/>
      <c r="E409" s="42"/>
      <c r="F409" s="42"/>
      <c r="G409" s="41"/>
      <c r="H409" s="120"/>
      <c r="I409" s="41"/>
      <c r="J409" s="41"/>
      <c r="K409" s="93" t="str">
        <f>_xlfn.IFNA(INDEX('1.9 APM lookups'!$B$9:$B$13,MATCH($J409,'1.9 APM lookups'!$A$9:$A$13,0),1),"")</f>
        <v/>
      </c>
      <c r="L409" s="61"/>
      <c r="M409" s="64">
        <f t="shared" si="49"/>
        <v>0</v>
      </c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50">
        <f t="shared" si="50"/>
        <v>0</v>
      </c>
      <c r="Z409" s="48"/>
      <c r="AA409" s="51">
        <f t="shared" si="51"/>
        <v>0</v>
      </c>
      <c r="AB409" s="51">
        <f t="shared" si="52"/>
        <v>0</v>
      </c>
      <c r="AC409" s="48"/>
      <c r="AD409" s="48"/>
      <c r="AE409" s="48"/>
      <c r="AF409" s="48"/>
      <c r="AG409" s="48"/>
      <c r="AH409" s="48"/>
      <c r="AI409" s="48"/>
      <c r="AJ409" s="48"/>
      <c r="AK409" s="48"/>
      <c r="AL409" s="48"/>
      <c r="AM409" s="48"/>
      <c r="AN409" s="123"/>
      <c r="AO409" s="50">
        <f t="shared" si="53"/>
        <v>0</v>
      </c>
      <c r="AP409" s="48"/>
      <c r="AQ409" s="51">
        <f t="shared" si="54"/>
        <v>0</v>
      </c>
      <c r="AR409" s="51">
        <f t="shared" si="55"/>
        <v>0</v>
      </c>
      <c r="AS409" s="48"/>
      <c r="AT409" s="48"/>
      <c r="AU409" s="48"/>
      <c r="AV409" s="48"/>
      <c r="AW409" s="48"/>
      <c r="AX409" s="48"/>
      <c r="AY409" s="48"/>
      <c r="AZ409" s="48"/>
      <c r="BA409" s="48"/>
      <c r="BB409" s="48"/>
      <c r="BC409" s="48"/>
      <c r="BD409" s="43"/>
      <c r="BE409" s="65" t="b">
        <f>IF(B409=0,TRUE,IFERROR(MATCH($B409&amp;", "&amp;$C409&amp;", "&amp;$D409,'1.9 APM lookups'!$K$2:$K$107,0)&gt;0,FALSE))</f>
        <v>1</v>
      </c>
      <c r="BF409" s="66" t="str">
        <f t="shared" si="56"/>
        <v xml:space="preserve">, , </v>
      </c>
    </row>
    <row r="410" spans="1:58">
      <c r="A410" s="69"/>
      <c r="B410" s="41"/>
      <c r="C410" s="41"/>
      <c r="D410" s="41"/>
      <c r="E410" s="42"/>
      <c r="F410" s="42"/>
      <c r="G410" s="41"/>
      <c r="H410" s="120"/>
      <c r="I410" s="41"/>
      <c r="J410" s="41"/>
      <c r="K410" s="93" t="str">
        <f>_xlfn.IFNA(INDEX('1.9 APM lookups'!$B$9:$B$13,MATCH($J410,'1.9 APM lookups'!$A$9:$A$13,0),1),"")</f>
        <v/>
      </c>
      <c r="L410" s="61"/>
      <c r="M410" s="64">
        <f t="shared" si="49"/>
        <v>0</v>
      </c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50">
        <f t="shared" si="50"/>
        <v>0</v>
      </c>
      <c r="Z410" s="48"/>
      <c r="AA410" s="51">
        <f t="shared" si="51"/>
        <v>0</v>
      </c>
      <c r="AB410" s="51">
        <f t="shared" si="52"/>
        <v>0</v>
      </c>
      <c r="AC410" s="48"/>
      <c r="AD410" s="48"/>
      <c r="AE410" s="48"/>
      <c r="AF410" s="48"/>
      <c r="AG410" s="48"/>
      <c r="AH410" s="48"/>
      <c r="AI410" s="48"/>
      <c r="AJ410" s="48"/>
      <c r="AK410" s="48"/>
      <c r="AL410" s="48"/>
      <c r="AM410" s="48"/>
      <c r="AN410" s="123"/>
      <c r="AO410" s="50">
        <f t="shared" si="53"/>
        <v>0</v>
      </c>
      <c r="AP410" s="48"/>
      <c r="AQ410" s="51">
        <f t="shared" si="54"/>
        <v>0</v>
      </c>
      <c r="AR410" s="51">
        <f t="shared" si="55"/>
        <v>0</v>
      </c>
      <c r="AS410" s="48"/>
      <c r="AT410" s="48"/>
      <c r="AU410" s="48"/>
      <c r="AV410" s="48"/>
      <c r="AW410" s="48"/>
      <c r="AX410" s="48"/>
      <c r="AY410" s="48"/>
      <c r="AZ410" s="48"/>
      <c r="BA410" s="48"/>
      <c r="BB410" s="48"/>
      <c r="BC410" s="48"/>
      <c r="BD410" s="43"/>
      <c r="BE410" s="65" t="b">
        <f>IF(B410=0,TRUE,IFERROR(MATCH($B410&amp;", "&amp;$C410&amp;", "&amp;$D410,'1.9 APM lookups'!$K$2:$K$107,0)&gt;0,FALSE))</f>
        <v>1</v>
      </c>
      <c r="BF410" s="66" t="str">
        <f t="shared" si="56"/>
        <v xml:space="preserve">, , </v>
      </c>
    </row>
    <row r="411" spans="1:58">
      <c r="A411" s="69"/>
      <c r="B411" s="41"/>
      <c r="C411" s="41"/>
      <c r="D411" s="41"/>
      <c r="E411" s="42"/>
      <c r="F411" s="42"/>
      <c r="G411" s="41"/>
      <c r="H411" s="120"/>
      <c r="I411" s="41"/>
      <c r="J411" s="41"/>
      <c r="K411" s="93" t="str">
        <f>_xlfn.IFNA(INDEX('1.9 APM lookups'!$B$9:$B$13,MATCH($J411,'1.9 APM lookups'!$A$9:$A$13,0),1),"")</f>
        <v/>
      </c>
      <c r="L411" s="61"/>
      <c r="M411" s="64">
        <f t="shared" si="49"/>
        <v>0</v>
      </c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50">
        <f t="shared" si="50"/>
        <v>0</v>
      </c>
      <c r="Z411" s="48"/>
      <c r="AA411" s="51">
        <f t="shared" si="51"/>
        <v>0</v>
      </c>
      <c r="AB411" s="51">
        <f t="shared" si="52"/>
        <v>0</v>
      </c>
      <c r="AC411" s="48"/>
      <c r="AD411" s="48"/>
      <c r="AE411" s="48"/>
      <c r="AF411" s="48"/>
      <c r="AG411" s="48"/>
      <c r="AH411" s="48"/>
      <c r="AI411" s="48"/>
      <c r="AJ411" s="48"/>
      <c r="AK411" s="48"/>
      <c r="AL411" s="48"/>
      <c r="AM411" s="48"/>
      <c r="AN411" s="123"/>
      <c r="AO411" s="50">
        <f t="shared" si="53"/>
        <v>0</v>
      </c>
      <c r="AP411" s="48"/>
      <c r="AQ411" s="51">
        <f t="shared" si="54"/>
        <v>0</v>
      </c>
      <c r="AR411" s="51">
        <f t="shared" si="55"/>
        <v>0</v>
      </c>
      <c r="AS411" s="48"/>
      <c r="AT411" s="48"/>
      <c r="AU411" s="48"/>
      <c r="AV411" s="48"/>
      <c r="AW411" s="48"/>
      <c r="AX411" s="48"/>
      <c r="AY411" s="48"/>
      <c r="AZ411" s="48"/>
      <c r="BA411" s="48"/>
      <c r="BB411" s="48"/>
      <c r="BC411" s="48"/>
      <c r="BD411" s="43"/>
      <c r="BE411" s="65" t="b">
        <f>IF(B411=0,TRUE,IFERROR(MATCH($B411&amp;", "&amp;$C411&amp;", "&amp;$D411,'1.9 APM lookups'!$K$2:$K$107,0)&gt;0,FALSE))</f>
        <v>1</v>
      </c>
      <c r="BF411" s="66" t="str">
        <f t="shared" si="56"/>
        <v xml:space="preserve">, , </v>
      </c>
    </row>
    <row r="412" spans="1:58">
      <c r="A412" s="69"/>
      <c r="B412" s="41"/>
      <c r="C412" s="41"/>
      <c r="D412" s="41"/>
      <c r="E412" s="42"/>
      <c r="F412" s="42"/>
      <c r="G412" s="41"/>
      <c r="H412" s="120"/>
      <c r="I412" s="41"/>
      <c r="J412" s="41"/>
      <c r="K412" s="93" t="str">
        <f>_xlfn.IFNA(INDEX('1.9 APM lookups'!$B$9:$B$13,MATCH($J412,'1.9 APM lookups'!$A$9:$A$13,0),1),"")</f>
        <v/>
      </c>
      <c r="L412" s="61"/>
      <c r="M412" s="64">
        <f t="shared" si="49"/>
        <v>0</v>
      </c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50">
        <f t="shared" si="50"/>
        <v>0</v>
      </c>
      <c r="Z412" s="48"/>
      <c r="AA412" s="51">
        <f t="shared" si="51"/>
        <v>0</v>
      </c>
      <c r="AB412" s="51">
        <f t="shared" si="52"/>
        <v>0</v>
      </c>
      <c r="AC412" s="48"/>
      <c r="AD412" s="48"/>
      <c r="AE412" s="48"/>
      <c r="AF412" s="48"/>
      <c r="AG412" s="48"/>
      <c r="AH412" s="48"/>
      <c r="AI412" s="48"/>
      <c r="AJ412" s="48"/>
      <c r="AK412" s="48"/>
      <c r="AL412" s="48"/>
      <c r="AM412" s="48"/>
      <c r="AN412" s="123"/>
      <c r="AO412" s="50">
        <f t="shared" si="53"/>
        <v>0</v>
      </c>
      <c r="AP412" s="48"/>
      <c r="AQ412" s="51">
        <f t="shared" si="54"/>
        <v>0</v>
      </c>
      <c r="AR412" s="51">
        <f t="shared" si="55"/>
        <v>0</v>
      </c>
      <c r="AS412" s="48"/>
      <c r="AT412" s="48"/>
      <c r="AU412" s="48"/>
      <c r="AV412" s="48"/>
      <c r="AW412" s="48"/>
      <c r="AX412" s="48"/>
      <c r="AY412" s="48"/>
      <c r="AZ412" s="48"/>
      <c r="BA412" s="48"/>
      <c r="BB412" s="48"/>
      <c r="BC412" s="48"/>
      <c r="BD412" s="43"/>
      <c r="BE412" s="65" t="b">
        <f>IF(B412=0,TRUE,IFERROR(MATCH($B412&amp;", "&amp;$C412&amp;", "&amp;$D412,'1.9 APM lookups'!$K$2:$K$107,0)&gt;0,FALSE))</f>
        <v>1</v>
      </c>
      <c r="BF412" s="66" t="str">
        <f t="shared" si="56"/>
        <v xml:space="preserve">, , </v>
      </c>
    </row>
    <row r="413" spans="1:58">
      <c r="A413" s="69"/>
      <c r="B413" s="41"/>
      <c r="C413" s="41"/>
      <c r="D413" s="41"/>
      <c r="E413" s="42"/>
      <c r="F413" s="42"/>
      <c r="G413" s="41"/>
      <c r="H413" s="120"/>
      <c r="I413" s="41"/>
      <c r="J413" s="41"/>
      <c r="K413" s="93" t="str">
        <f>_xlfn.IFNA(INDEX('1.9 APM lookups'!$B$9:$B$13,MATCH($J413,'1.9 APM lookups'!$A$9:$A$13,0),1),"")</f>
        <v/>
      </c>
      <c r="L413" s="61"/>
      <c r="M413" s="64">
        <f t="shared" si="49"/>
        <v>0</v>
      </c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50">
        <f t="shared" si="50"/>
        <v>0</v>
      </c>
      <c r="Z413" s="48"/>
      <c r="AA413" s="51">
        <f t="shared" si="51"/>
        <v>0</v>
      </c>
      <c r="AB413" s="51">
        <f t="shared" si="52"/>
        <v>0</v>
      </c>
      <c r="AC413" s="48"/>
      <c r="AD413" s="48"/>
      <c r="AE413" s="48"/>
      <c r="AF413" s="48"/>
      <c r="AG413" s="48"/>
      <c r="AH413" s="48"/>
      <c r="AI413" s="48"/>
      <c r="AJ413" s="48"/>
      <c r="AK413" s="48"/>
      <c r="AL413" s="48"/>
      <c r="AM413" s="48"/>
      <c r="AN413" s="123"/>
      <c r="AO413" s="50">
        <f t="shared" si="53"/>
        <v>0</v>
      </c>
      <c r="AP413" s="48"/>
      <c r="AQ413" s="51">
        <f t="shared" si="54"/>
        <v>0</v>
      </c>
      <c r="AR413" s="51">
        <f t="shared" si="55"/>
        <v>0</v>
      </c>
      <c r="AS413" s="48"/>
      <c r="AT413" s="48"/>
      <c r="AU413" s="48"/>
      <c r="AV413" s="48"/>
      <c r="AW413" s="48"/>
      <c r="AX413" s="48"/>
      <c r="AY413" s="48"/>
      <c r="AZ413" s="48"/>
      <c r="BA413" s="48"/>
      <c r="BB413" s="48"/>
      <c r="BC413" s="48"/>
      <c r="BD413" s="43"/>
      <c r="BE413" s="65" t="b">
        <f>IF(B413=0,TRUE,IFERROR(MATCH($B413&amp;", "&amp;$C413&amp;", "&amp;$D413,'1.9 APM lookups'!$K$2:$K$107,0)&gt;0,FALSE))</f>
        <v>1</v>
      </c>
      <c r="BF413" s="66" t="str">
        <f t="shared" si="56"/>
        <v xml:space="preserve">, , </v>
      </c>
    </row>
    <row r="414" spans="1:58">
      <c r="A414" s="69"/>
      <c r="B414" s="41"/>
      <c r="C414" s="41"/>
      <c r="D414" s="41"/>
      <c r="E414" s="42"/>
      <c r="F414" s="42"/>
      <c r="G414" s="41"/>
      <c r="H414" s="120"/>
      <c r="I414" s="41"/>
      <c r="J414" s="41"/>
      <c r="K414" s="93" t="str">
        <f>_xlfn.IFNA(INDEX('1.9 APM lookups'!$B$9:$B$13,MATCH($J414,'1.9 APM lookups'!$A$9:$A$13,0),1),"")</f>
        <v/>
      </c>
      <c r="L414" s="61"/>
      <c r="M414" s="64">
        <f t="shared" si="49"/>
        <v>0</v>
      </c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50">
        <f t="shared" si="50"/>
        <v>0</v>
      </c>
      <c r="Z414" s="48"/>
      <c r="AA414" s="51">
        <f t="shared" si="51"/>
        <v>0</v>
      </c>
      <c r="AB414" s="51">
        <f t="shared" si="52"/>
        <v>0</v>
      </c>
      <c r="AC414" s="48"/>
      <c r="AD414" s="48"/>
      <c r="AE414" s="48"/>
      <c r="AF414" s="48"/>
      <c r="AG414" s="48"/>
      <c r="AH414" s="48"/>
      <c r="AI414" s="48"/>
      <c r="AJ414" s="48"/>
      <c r="AK414" s="48"/>
      <c r="AL414" s="48"/>
      <c r="AM414" s="48"/>
      <c r="AN414" s="123"/>
      <c r="AO414" s="50">
        <f t="shared" si="53"/>
        <v>0</v>
      </c>
      <c r="AP414" s="48"/>
      <c r="AQ414" s="51">
        <f t="shared" si="54"/>
        <v>0</v>
      </c>
      <c r="AR414" s="51">
        <f t="shared" si="55"/>
        <v>0</v>
      </c>
      <c r="AS414" s="48"/>
      <c r="AT414" s="48"/>
      <c r="AU414" s="48"/>
      <c r="AV414" s="48"/>
      <c r="AW414" s="48"/>
      <c r="AX414" s="48"/>
      <c r="AY414" s="48"/>
      <c r="AZ414" s="48"/>
      <c r="BA414" s="48"/>
      <c r="BB414" s="48"/>
      <c r="BC414" s="48"/>
      <c r="BD414" s="43"/>
      <c r="BE414" s="65" t="b">
        <f>IF(B414=0,TRUE,IFERROR(MATCH($B414&amp;", "&amp;$C414&amp;", "&amp;$D414,'1.9 APM lookups'!$K$2:$K$107,0)&gt;0,FALSE))</f>
        <v>1</v>
      </c>
      <c r="BF414" s="66" t="str">
        <f t="shared" si="56"/>
        <v xml:space="preserve">, , </v>
      </c>
    </row>
    <row r="415" spans="1:58">
      <c r="A415" s="69"/>
      <c r="B415" s="41"/>
      <c r="C415" s="41"/>
      <c r="D415" s="41"/>
      <c r="E415" s="42"/>
      <c r="F415" s="42"/>
      <c r="G415" s="41"/>
      <c r="H415" s="120"/>
      <c r="I415" s="41"/>
      <c r="J415" s="41"/>
      <c r="K415" s="93" t="str">
        <f>_xlfn.IFNA(INDEX('1.9 APM lookups'!$B$9:$B$13,MATCH($J415,'1.9 APM lookups'!$A$9:$A$13,0),1),"")</f>
        <v/>
      </c>
      <c r="L415" s="61"/>
      <c r="M415" s="64">
        <f t="shared" si="49"/>
        <v>0</v>
      </c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50">
        <f t="shared" si="50"/>
        <v>0</v>
      </c>
      <c r="Z415" s="48"/>
      <c r="AA415" s="51">
        <f t="shared" si="51"/>
        <v>0</v>
      </c>
      <c r="AB415" s="51">
        <f t="shared" si="52"/>
        <v>0</v>
      </c>
      <c r="AC415" s="48"/>
      <c r="AD415" s="48"/>
      <c r="AE415" s="48"/>
      <c r="AF415" s="48"/>
      <c r="AG415" s="48"/>
      <c r="AH415" s="48"/>
      <c r="AI415" s="48"/>
      <c r="AJ415" s="48"/>
      <c r="AK415" s="48"/>
      <c r="AL415" s="48"/>
      <c r="AM415" s="48"/>
      <c r="AN415" s="123"/>
      <c r="AO415" s="50">
        <f t="shared" si="53"/>
        <v>0</v>
      </c>
      <c r="AP415" s="48"/>
      <c r="AQ415" s="51">
        <f t="shared" si="54"/>
        <v>0</v>
      </c>
      <c r="AR415" s="51">
        <f t="shared" si="55"/>
        <v>0</v>
      </c>
      <c r="AS415" s="48"/>
      <c r="AT415" s="48"/>
      <c r="AU415" s="48"/>
      <c r="AV415" s="48"/>
      <c r="AW415" s="48"/>
      <c r="AX415" s="48"/>
      <c r="AY415" s="48"/>
      <c r="AZ415" s="48"/>
      <c r="BA415" s="48"/>
      <c r="BB415" s="48"/>
      <c r="BC415" s="48"/>
      <c r="BD415" s="43"/>
      <c r="BE415" s="65" t="b">
        <f>IF(B415=0,TRUE,IFERROR(MATCH($B415&amp;", "&amp;$C415&amp;", "&amp;$D415,'1.9 APM lookups'!$K$2:$K$107,0)&gt;0,FALSE))</f>
        <v>1</v>
      </c>
      <c r="BF415" s="66" t="str">
        <f t="shared" si="56"/>
        <v xml:space="preserve">, , </v>
      </c>
    </row>
    <row r="416" spans="1:58">
      <c r="A416" s="69"/>
      <c r="B416" s="41"/>
      <c r="C416" s="41"/>
      <c r="D416" s="41"/>
      <c r="E416" s="42"/>
      <c r="F416" s="42"/>
      <c r="G416" s="41"/>
      <c r="H416" s="120"/>
      <c r="I416" s="41"/>
      <c r="J416" s="41"/>
      <c r="K416" s="93" t="str">
        <f>_xlfn.IFNA(INDEX('1.9 APM lookups'!$B$9:$B$13,MATCH($J416,'1.9 APM lookups'!$A$9:$A$13,0),1),"")</f>
        <v/>
      </c>
      <c r="L416" s="61"/>
      <c r="M416" s="64">
        <f t="shared" si="49"/>
        <v>0</v>
      </c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50">
        <f t="shared" si="50"/>
        <v>0</v>
      </c>
      <c r="Z416" s="48"/>
      <c r="AA416" s="51">
        <f t="shared" si="51"/>
        <v>0</v>
      </c>
      <c r="AB416" s="51">
        <f t="shared" si="52"/>
        <v>0</v>
      </c>
      <c r="AC416" s="48"/>
      <c r="AD416" s="48"/>
      <c r="AE416" s="48"/>
      <c r="AF416" s="48"/>
      <c r="AG416" s="48"/>
      <c r="AH416" s="48"/>
      <c r="AI416" s="48"/>
      <c r="AJ416" s="48"/>
      <c r="AK416" s="48"/>
      <c r="AL416" s="48"/>
      <c r="AM416" s="48"/>
      <c r="AN416" s="123"/>
      <c r="AO416" s="50">
        <f t="shared" si="53"/>
        <v>0</v>
      </c>
      <c r="AP416" s="48"/>
      <c r="AQ416" s="51">
        <f t="shared" si="54"/>
        <v>0</v>
      </c>
      <c r="AR416" s="51">
        <f t="shared" si="55"/>
        <v>0</v>
      </c>
      <c r="AS416" s="48"/>
      <c r="AT416" s="48"/>
      <c r="AU416" s="48"/>
      <c r="AV416" s="48"/>
      <c r="AW416" s="48"/>
      <c r="AX416" s="48"/>
      <c r="AY416" s="48"/>
      <c r="AZ416" s="48"/>
      <c r="BA416" s="48"/>
      <c r="BB416" s="48"/>
      <c r="BC416" s="48"/>
      <c r="BD416" s="43"/>
      <c r="BE416" s="65" t="b">
        <f>IF(B416=0,TRUE,IFERROR(MATCH($B416&amp;", "&amp;$C416&amp;", "&amp;$D416,'1.9 APM lookups'!$K$2:$K$107,0)&gt;0,FALSE))</f>
        <v>1</v>
      </c>
      <c r="BF416" s="66" t="str">
        <f t="shared" si="56"/>
        <v xml:space="preserve">, , </v>
      </c>
    </row>
    <row r="417" spans="1:58">
      <c r="A417" s="69"/>
      <c r="B417" s="41"/>
      <c r="C417" s="41"/>
      <c r="D417" s="41"/>
      <c r="E417" s="42"/>
      <c r="F417" s="42"/>
      <c r="G417" s="41"/>
      <c r="H417" s="120"/>
      <c r="I417" s="41"/>
      <c r="J417" s="41"/>
      <c r="K417" s="93" t="str">
        <f>_xlfn.IFNA(INDEX('1.9 APM lookups'!$B$9:$B$13,MATCH($J417,'1.9 APM lookups'!$A$9:$A$13,0),1),"")</f>
        <v/>
      </c>
      <c r="L417" s="61"/>
      <c r="M417" s="64">
        <f t="shared" si="49"/>
        <v>0</v>
      </c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50">
        <f t="shared" si="50"/>
        <v>0</v>
      </c>
      <c r="Z417" s="48"/>
      <c r="AA417" s="51">
        <f t="shared" si="51"/>
        <v>0</v>
      </c>
      <c r="AB417" s="51">
        <f t="shared" si="52"/>
        <v>0</v>
      </c>
      <c r="AC417" s="48"/>
      <c r="AD417" s="48"/>
      <c r="AE417" s="48"/>
      <c r="AF417" s="48"/>
      <c r="AG417" s="48"/>
      <c r="AH417" s="48"/>
      <c r="AI417" s="48"/>
      <c r="AJ417" s="48"/>
      <c r="AK417" s="48"/>
      <c r="AL417" s="48"/>
      <c r="AM417" s="48"/>
      <c r="AN417" s="123"/>
      <c r="AO417" s="50">
        <f t="shared" si="53"/>
        <v>0</v>
      </c>
      <c r="AP417" s="48"/>
      <c r="AQ417" s="51">
        <f t="shared" si="54"/>
        <v>0</v>
      </c>
      <c r="AR417" s="51">
        <f t="shared" si="55"/>
        <v>0</v>
      </c>
      <c r="AS417" s="48"/>
      <c r="AT417" s="48"/>
      <c r="AU417" s="48"/>
      <c r="AV417" s="48"/>
      <c r="AW417" s="48"/>
      <c r="AX417" s="48"/>
      <c r="AY417" s="48"/>
      <c r="AZ417" s="48"/>
      <c r="BA417" s="48"/>
      <c r="BB417" s="48"/>
      <c r="BC417" s="48"/>
      <c r="BD417" s="43"/>
      <c r="BE417" s="65" t="b">
        <f>IF(B417=0,TRUE,IFERROR(MATCH($B417&amp;", "&amp;$C417&amp;", "&amp;$D417,'1.9 APM lookups'!$K$2:$K$107,0)&gt;0,FALSE))</f>
        <v>1</v>
      </c>
      <c r="BF417" s="66" t="str">
        <f t="shared" si="56"/>
        <v xml:space="preserve">, , </v>
      </c>
    </row>
    <row r="418" spans="1:58">
      <c r="A418" s="69"/>
      <c r="B418" s="41"/>
      <c r="C418" s="41"/>
      <c r="D418" s="41"/>
      <c r="E418" s="42"/>
      <c r="F418" s="42"/>
      <c r="G418" s="41"/>
      <c r="H418" s="120"/>
      <c r="I418" s="41"/>
      <c r="J418" s="41"/>
      <c r="K418" s="93" t="str">
        <f>_xlfn.IFNA(INDEX('1.9 APM lookups'!$B$9:$B$13,MATCH($J418,'1.9 APM lookups'!$A$9:$A$13,0),1),"")</f>
        <v/>
      </c>
      <c r="L418" s="61"/>
      <c r="M418" s="64">
        <f t="shared" si="49"/>
        <v>0</v>
      </c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50">
        <f t="shared" si="50"/>
        <v>0</v>
      </c>
      <c r="Z418" s="48"/>
      <c r="AA418" s="51">
        <f t="shared" si="51"/>
        <v>0</v>
      </c>
      <c r="AB418" s="51">
        <f t="shared" si="52"/>
        <v>0</v>
      </c>
      <c r="AC418" s="48"/>
      <c r="AD418" s="48"/>
      <c r="AE418" s="48"/>
      <c r="AF418" s="48"/>
      <c r="AG418" s="48"/>
      <c r="AH418" s="48"/>
      <c r="AI418" s="48"/>
      <c r="AJ418" s="48"/>
      <c r="AK418" s="48"/>
      <c r="AL418" s="48"/>
      <c r="AM418" s="48"/>
      <c r="AN418" s="123"/>
      <c r="AO418" s="50">
        <f t="shared" si="53"/>
        <v>0</v>
      </c>
      <c r="AP418" s="48"/>
      <c r="AQ418" s="51">
        <f t="shared" si="54"/>
        <v>0</v>
      </c>
      <c r="AR418" s="51">
        <f t="shared" si="55"/>
        <v>0</v>
      </c>
      <c r="AS418" s="48"/>
      <c r="AT418" s="48"/>
      <c r="AU418" s="48"/>
      <c r="AV418" s="48"/>
      <c r="AW418" s="48"/>
      <c r="AX418" s="48"/>
      <c r="AY418" s="48"/>
      <c r="AZ418" s="48"/>
      <c r="BA418" s="48"/>
      <c r="BB418" s="48"/>
      <c r="BC418" s="48"/>
      <c r="BD418" s="43"/>
      <c r="BE418" s="65" t="b">
        <f>IF(B418=0,TRUE,IFERROR(MATCH($B418&amp;", "&amp;$C418&amp;", "&amp;$D418,'1.9 APM lookups'!$K$2:$K$107,0)&gt;0,FALSE))</f>
        <v>1</v>
      </c>
      <c r="BF418" s="66" t="str">
        <f t="shared" si="56"/>
        <v xml:space="preserve">, , </v>
      </c>
    </row>
    <row r="419" spans="1:58">
      <c r="A419" s="69"/>
      <c r="B419" s="41"/>
      <c r="C419" s="41"/>
      <c r="D419" s="41"/>
      <c r="E419" s="42"/>
      <c r="F419" s="42"/>
      <c r="G419" s="41"/>
      <c r="H419" s="120"/>
      <c r="I419" s="41"/>
      <c r="J419" s="41"/>
      <c r="K419" s="93" t="str">
        <f>_xlfn.IFNA(INDEX('1.9 APM lookups'!$B$9:$B$13,MATCH($J419,'1.9 APM lookups'!$A$9:$A$13,0),1),"")</f>
        <v/>
      </c>
      <c r="L419" s="61"/>
      <c r="M419" s="64">
        <f t="shared" si="49"/>
        <v>0</v>
      </c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50">
        <f t="shared" si="50"/>
        <v>0</v>
      </c>
      <c r="Z419" s="48"/>
      <c r="AA419" s="51">
        <f t="shared" si="51"/>
        <v>0</v>
      </c>
      <c r="AB419" s="51">
        <f t="shared" si="52"/>
        <v>0</v>
      </c>
      <c r="AC419" s="48"/>
      <c r="AD419" s="48"/>
      <c r="AE419" s="48"/>
      <c r="AF419" s="48"/>
      <c r="AG419" s="48"/>
      <c r="AH419" s="48"/>
      <c r="AI419" s="48"/>
      <c r="AJ419" s="48"/>
      <c r="AK419" s="48"/>
      <c r="AL419" s="48"/>
      <c r="AM419" s="48"/>
      <c r="AN419" s="123"/>
      <c r="AO419" s="50">
        <f t="shared" si="53"/>
        <v>0</v>
      </c>
      <c r="AP419" s="48"/>
      <c r="AQ419" s="51">
        <f t="shared" si="54"/>
        <v>0</v>
      </c>
      <c r="AR419" s="51">
        <f t="shared" si="55"/>
        <v>0</v>
      </c>
      <c r="AS419" s="48"/>
      <c r="AT419" s="48"/>
      <c r="AU419" s="48"/>
      <c r="AV419" s="48"/>
      <c r="AW419" s="48"/>
      <c r="AX419" s="48"/>
      <c r="AY419" s="48"/>
      <c r="AZ419" s="48"/>
      <c r="BA419" s="48"/>
      <c r="BB419" s="48"/>
      <c r="BC419" s="48"/>
      <c r="BD419" s="43"/>
      <c r="BE419" s="65" t="b">
        <f>IF(B419=0,TRUE,IFERROR(MATCH($B419&amp;", "&amp;$C419&amp;", "&amp;$D419,'1.9 APM lookups'!$K$2:$K$107,0)&gt;0,FALSE))</f>
        <v>1</v>
      </c>
      <c r="BF419" s="66" t="str">
        <f t="shared" si="56"/>
        <v xml:space="preserve">, , </v>
      </c>
    </row>
    <row r="420" spans="1:58">
      <c r="A420" s="69"/>
      <c r="B420" s="41"/>
      <c r="C420" s="41"/>
      <c r="D420" s="41"/>
      <c r="E420" s="42"/>
      <c r="F420" s="42"/>
      <c r="G420" s="41"/>
      <c r="H420" s="120"/>
      <c r="I420" s="41"/>
      <c r="J420" s="41"/>
      <c r="K420" s="93" t="str">
        <f>_xlfn.IFNA(INDEX('1.9 APM lookups'!$B$9:$B$13,MATCH($J420,'1.9 APM lookups'!$A$9:$A$13,0),1),"")</f>
        <v/>
      </c>
      <c r="L420" s="61"/>
      <c r="M420" s="64">
        <f t="shared" si="49"/>
        <v>0</v>
      </c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50">
        <f t="shared" si="50"/>
        <v>0</v>
      </c>
      <c r="Z420" s="48"/>
      <c r="AA420" s="51">
        <f t="shared" si="51"/>
        <v>0</v>
      </c>
      <c r="AB420" s="51">
        <f t="shared" si="52"/>
        <v>0</v>
      </c>
      <c r="AC420" s="48"/>
      <c r="AD420" s="48"/>
      <c r="AE420" s="48"/>
      <c r="AF420" s="48"/>
      <c r="AG420" s="48"/>
      <c r="AH420" s="48"/>
      <c r="AI420" s="48"/>
      <c r="AJ420" s="48"/>
      <c r="AK420" s="48"/>
      <c r="AL420" s="48"/>
      <c r="AM420" s="48"/>
      <c r="AN420" s="123"/>
      <c r="AO420" s="50">
        <f t="shared" si="53"/>
        <v>0</v>
      </c>
      <c r="AP420" s="48"/>
      <c r="AQ420" s="51">
        <f t="shared" si="54"/>
        <v>0</v>
      </c>
      <c r="AR420" s="51">
        <f t="shared" si="55"/>
        <v>0</v>
      </c>
      <c r="AS420" s="48"/>
      <c r="AT420" s="48"/>
      <c r="AU420" s="48"/>
      <c r="AV420" s="48"/>
      <c r="AW420" s="48"/>
      <c r="AX420" s="48"/>
      <c r="AY420" s="48"/>
      <c r="AZ420" s="48"/>
      <c r="BA420" s="48"/>
      <c r="BB420" s="48"/>
      <c r="BC420" s="48"/>
      <c r="BD420" s="43"/>
      <c r="BE420" s="65" t="b">
        <f>IF(B420=0,TRUE,IFERROR(MATCH($B420&amp;", "&amp;$C420&amp;", "&amp;$D420,'1.9 APM lookups'!$K$2:$K$107,0)&gt;0,FALSE))</f>
        <v>1</v>
      </c>
      <c r="BF420" s="66" t="str">
        <f t="shared" si="56"/>
        <v xml:space="preserve">, , </v>
      </c>
    </row>
    <row r="421" spans="1:58">
      <c r="A421" s="69"/>
      <c r="B421" s="41"/>
      <c r="C421" s="41"/>
      <c r="D421" s="41"/>
      <c r="E421" s="42"/>
      <c r="F421" s="42"/>
      <c r="G421" s="41"/>
      <c r="H421" s="120"/>
      <c r="I421" s="41"/>
      <c r="J421" s="41"/>
      <c r="K421" s="93" t="str">
        <f>_xlfn.IFNA(INDEX('1.9 APM lookups'!$B$9:$B$13,MATCH($J421,'1.9 APM lookups'!$A$9:$A$13,0),1),"")</f>
        <v/>
      </c>
      <c r="L421" s="61"/>
      <c r="M421" s="64">
        <f t="shared" si="49"/>
        <v>0</v>
      </c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50">
        <f t="shared" si="50"/>
        <v>0</v>
      </c>
      <c r="Z421" s="48"/>
      <c r="AA421" s="51">
        <f t="shared" si="51"/>
        <v>0</v>
      </c>
      <c r="AB421" s="51">
        <f t="shared" si="52"/>
        <v>0</v>
      </c>
      <c r="AC421" s="48"/>
      <c r="AD421" s="48"/>
      <c r="AE421" s="48"/>
      <c r="AF421" s="48"/>
      <c r="AG421" s="48"/>
      <c r="AH421" s="48"/>
      <c r="AI421" s="48"/>
      <c r="AJ421" s="48"/>
      <c r="AK421" s="48"/>
      <c r="AL421" s="48"/>
      <c r="AM421" s="48"/>
      <c r="AN421" s="123"/>
      <c r="AO421" s="50">
        <f t="shared" si="53"/>
        <v>0</v>
      </c>
      <c r="AP421" s="48"/>
      <c r="AQ421" s="51">
        <f t="shared" si="54"/>
        <v>0</v>
      </c>
      <c r="AR421" s="51">
        <f t="shared" si="55"/>
        <v>0</v>
      </c>
      <c r="AS421" s="48"/>
      <c r="AT421" s="48"/>
      <c r="AU421" s="48"/>
      <c r="AV421" s="48"/>
      <c r="AW421" s="48"/>
      <c r="AX421" s="48"/>
      <c r="AY421" s="48"/>
      <c r="AZ421" s="48"/>
      <c r="BA421" s="48"/>
      <c r="BB421" s="48"/>
      <c r="BC421" s="48"/>
      <c r="BD421" s="43"/>
      <c r="BE421" s="65" t="b">
        <f>IF(B421=0,TRUE,IFERROR(MATCH($B421&amp;", "&amp;$C421&amp;", "&amp;$D421,'1.9 APM lookups'!$K$2:$K$107,0)&gt;0,FALSE))</f>
        <v>1</v>
      </c>
      <c r="BF421" s="66" t="str">
        <f t="shared" si="56"/>
        <v xml:space="preserve">, , </v>
      </c>
    </row>
    <row r="422" spans="1:58">
      <c r="A422" s="69"/>
      <c r="B422" s="41"/>
      <c r="C422" s="41"/>
      <c r="D422" s="41"/>
      <c r="E422" s="42"/>
      <c r="F422" s="42"/>
      <c r="G422" s="41"/>
      <c r="H422" s="120"/>
      <c r="I422" s="41"/>
      <c r="J422" s="41"/>
      <c r="K422" s="93" t="str">
        <f>_xlfn.IFNA(INDEX('1.9 APM lookups'!$B$9:$B$13,MATCH($J422,'1.9 APM lookups'!$A$9:$A$13,0),1),"")</f>
        <v/>
      </c>
      <c r="L422" s="61"/>
      <c r="M422" s="64">
        <f t="shared" si="49"/>
        <v>0</v>
      </c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50">
        <f t="shared" si="50"/>
        <v>0</v>
      </c>
      <c r="Z422" s="48"/>
      <c r="AA422" s="51">
        <f t="shared" si="51"/>
        <v>0</v>
      </c>
      <c r="AB422" s="51">
        <f t="shared" si="52"/>
        <v>0</v>
      </c>
      <c r="AC422" s="48"/>
      <c r="AD422" s="48"/>
      <c r="AE422" s="48"/>
      <c r="AF422" s="48"/>
      <c r="AG422" s="48"/>
      <c r="AH422" s="48"/>
      <c r="AI422" s="48"/>
      <c r="AJ422" s="48"/>
      <c r="AK422" s="48"/>
      <c r="AL422" s="48"/>
      <c r="AM422" s="48"/>
      <c r="AN422" s="123"/>
      <c r="AO422" s="50">
        <f t="shared" si="53"/>
        <v>0</v>
      </c>
      <c r="AP422" s="48"/>
      <c r="AQ422" s="51">
        <f t="shared" si="54"/>
        <v>0</v>
      </c>
      <c r="AR422" s="51">
        <f t="shared" si="55"/>
        <v>0</v>
      </c>
      <c r="AS422" s="48"/>
      <c r="AT422" s="48"/>
      <c r="AU422" s="48"/>
      <c r="AV422" s="48"/>
      <c r="AW422" s="48"/>
      <c r="AX422" s="48"/>
      <c r="AY422" s="48"/>
      <c r="AZ422" s="48"/>
      <c r="BA422" s="48"/>
      <c r="BB422" s="48"/>
      <c r="BC422" s="48"/>
      <c r="BD422" s="43"/>
      <c r="BE422" s="65" t="b">
        <f>IF(B422=0,TRUE,IFERROR(MATCH($B422&amp;", "&amp;$C422&amp;", "&amp;$D422,'1.9 APM lookups'!$K$2:$K$107,0)&gt;0,FALSE))</f>
        <v>1</v>
      </c>
      <c r="BF422" s="66" t="str">
        <f t="shared" si="56"/>
        <v xml:space="preserve">, , </v>
      </c>
    </row>
    <row r="423" spans="1:58">
      <c r="A423" s="69"/>
      <c r="B423" s="41"/>
      <c r="C423" s="41"/>
      <c r="D423" s="41"/>
      <c r="E423" s="42"/>
      <c r="F423" s="42"/>
      <c r="G423" s="41"/>
      <c r="H423" s="120"/>
      <c r="I423" s="41"/>
      <c r="J423" s="41"/>
      <c r="K423" s="93" t="str">
        <f>_xlfn.IFNA(INDEX('1.9 APM lookups'!$B$9:$B$13,MATCH($J423,'1.9 APM lookups'!$A$9:$A$13,0),1),"")</f>
        <v/>
      </c>
      <c r="L423" s="61"/>
      <c r="M423" s="64">
        <f t="shared" si="49"/>
        <v>0</v>
      </c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50">
        <f t="shared" si="50"/>
        <v>0</v>
      </c>
      <c r="Z423" s="48"/>
      <c r="AA423" s="51">
        <f t="shared" si="51"/>
        <v>0</v>
      </c>
      <c r="AB423" s="51">
        <f t="shared" si="52"/>
        <v>0</v>
      </c>
      <c r="AC423" s="48"/>
      <c r="AD423" s="48"/>
      <c r="AE423" s="48"/>
      <c r="AF423" s="48"/>
      <c r="AG423" s="48"/>
      <c r="AH423" s="48"/>
      <c r="AI423" s="48"/>
      <c r="AJ423" s="48"/>
      <c r="AK423" s="48"/>
      <c r="AL423" s="48"/>
      <c r="AM423" s="48"/>
      <c r="AN423" s="123"/>
      <c r="AO423" s="50">
        <f t="shared" si="53"/>
        <v>0</v>
      </c>
      <c r="AP423" s="48"/>
      <c r="AQ423" s="51">
        <f t="shared" si="54"/>
        <v>0</v>
      </c>
      <c r="AR423" s="51">
        <f t="shared" si="55"/>
        <v>0</v>
      </c>
      <c r="AS423" s="48"/>
      <c r="AT423" s="48"/>
      <c r="AU423" s="48"/>
      <c r="AV423" s="48"/>
      <c r="AW423" s="48"/>
      <c r="AX423" s="48"/>
      <c r="AY423" s="48"/>
      <c r="AZ423" s="48"/>
      <c r="BA423" s="48"/>
      <c r="BB423" s="48"/>
      <c r="BC423" s="48"/>
      <c r="BD423" s="43"/>
      <c r="BE423" s="65" t="b">
        <f>IF(B423=0,TRUE,IFERROR(MATCH($B423&amp;", "&amp;$C423&amp;", "&amp;$D423,'1.9 APM lookups'!$K$2:$K$107,0)&gt;0,FALSE))</f>
        <v>1</v>
      </c>
      <c r="BF423" s="66" t="str">
        <f t="shared" si="56"/>
        <v xml:space="preserve">, , </v>
      </c>
    </row>
    <row r="424" spans="1:58">
      <c r="A424" s="69"/>
      <c r="B424" s="41"/>
      <c r="C424" s="41"/>
      <c r="D424" s="41"/>
      <c r="E424" s="42"/>
      <c r="F424" s="42"/>
      <c r="G424" s="41"/>
      <c r="H424" s="120"/>
      <c r="I424" s="41"/>
      <c r="J424" s="41"/>
      <c r="K424" s="93" t="str">
        <f>_xlfn.IFNA(INDEX('1.9 APM lookups'!$B$9:$B$13,MATCH($J424,'1.9 APM lookups'!$A$9:$A$13,0),1),"")</f>
        <v/>
      </c>
      <c r="L424" s="61"/>
      <c r="M424" s="64">
        <f t="shared" si="49"/>
        <v>0</v>
      </c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50">
        <f t="shared" si="50"/>
        <v>0</v>
      </c>
      <c r="Z424" s="48"/>
      <c r="AA424" s="51">
        <f t="shared" si="51"/>
        <v>0</v>
      </c>
      <c r="AB424" s="51">
        <f t="shared" si="52"/>
        <v>0</v>
      </c>
      <c r="AC424" s="48"/>
      <c r="AD424" s="48"/>
      <c r="AE424" s="48"/>
      <c r="AF424" s="48"/>
      <c r="AG424" s="48"/>
      <c r="AH424" s="48"/>
      <c r="AI424" s="48"/>
      <c r="AJ424" s="48"/>
      <c r="AK424" s="48"/>
      <c r="AL424" s="48"/>
      <c r="AM424" s="48"/>
      <c r="AN424" s="123"/>
      <c r="AO424" s="50">
        <f t="shared" si="53"/>
        <v>0</v>
      </c>
      <c r="AP424" s="48"/>
      <c r="AQ424" s="51">
        <f t="shared" si="54"/>
        <v>0</v>
      </c>
      <c r="AR424" s="51">
        <f t="shared" si="55"/>
        <v>0</v>
      </c>
      <c r="AS424" s="48"/>
      <c r="AT424" s="48"/>
      <c r="AU424" s="48"/>
      <c r="AV424" s="48"/>
      <c r="AW424" s="48"/>
      <c r="AX424" s="48"/>
      <c r="AY424" s="48"/>
      <c r="AZ424" s="48"/>
      <c r="BA424" s="48"/>
      <c r="BB424" s="48"/>
      <c r="BC424" s="48"/>
      <c r="BD424" s="43"/>
      <c r="BE424" s="65" t="b">
        <f>IF(B424=0,TRUE,IFERROR(MATCH($B424&amp;", "&amp;$C424&amp;", "&amp;$D424,'1.9 APM lookups'!$K$2:$K$107,0)&gt;0,FALSE))</f>
        <v>1</v>
      </c>
      <c r="BF424" s="66" t="str">
        <f t="shared" si="56"/>
        <v xml:space="preserve">, , </v>
      </c>
    </row>
    <row r="425" spans="1:58">
      <c r="A425" s="69"/>
      <c r="B425" s="41"/>
      <c r="C425" s="41"/>
      <c r="D425" s="41"/>
      <c r="E425" s="42"/>
      <c r="F425" s="42"/>
      <c r="G425" s="41"/>
      <c r="H425" s="120"/>
      <c r="I425" s="41"/>
      <c r="J425" s="41"/>
      <c r="K425" s="93" t="str">
        <f>_xlfn.IFNA(INDEX('1.9 APM lookups'!$B$9:$B$13,MATCH($J425,'1.9 APM lookups'!$A$9:$A$13,0),1),"")</f>
        <v/>
      </c>
      <c r="L425" s="61"/>
      <c r="M425" s="64">
        <f t="shared" si="49"/>
        <v>0</v>
      </c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50">
        <f t="shared" si="50"/>
        <v>0</v>
      </c>
      <c r="Z425" s="48"/>
      <c r="AA425" s="51">
        <f t="shared" si="51"/>
        <v>0</v>
      </c>
      <c r="AB425" s="51">
        <f t="shared" si="52"/>
        <v>0</v>
      </c>
      <c r="AC425" s="48"/>
      <c r="AD425" s="48"/>
      <c r="AE425" s="48"/>
      <c r="AF425" s="48"/>
      <c r="AG425" s="48"/>
      <c r="AH425" s="48"/>
      <c r="AI425" s="48"/>
      <c r="AJ425" s="48"/>
      <c r="AK425" s="48"/>
      <c r="AL425" s="48"/>
      <c r="AM425" s="48"/>
      <c r="AN425" s="123"/>
      <c r="AO425" s="50">
        <f t="shared" si="53"/>
        <v>0</v>
      </c>
      <c r="AP425" s="48"/>
      <c r="AQ425" s="51">
        <f t="shared" si="54"/>
        <v>0</v>
      </c>
      <c r="AR425" s="51">
        <f t="shared" si="55"/>
        <v>0</v>
      </c>
      <c r="AS425" s="48"/>
      <c r="AT425" s="48"/>
      <c r="AU425" s="48"/>
      <c r="AV425" s="48"/>
      <c r="AW425" s="48"/>
      <c r="AX425" s="48"/>
      <c r="AY425" s="48"/>
      <c r="AZ425" s="48"/>
      <c r="BA425" s="48"/>
      <c r="BB425" s="48"/>
      <c r="BC425" s="48"/>
      <c r="BD425" s="43"/>
      <c r="BE425" s="65" t="b">
        <f>IF(B425=0,TRUE,IFERROR(MATCH($B425&amp;", "&amp;$C425&amp;", "&amp;$D425,'1.9 APM lookups'!$K$2:$K$107,0)&gt;0,FALSE))</f>
        <v>1</v>
      </c>
      <c r="BF425" s="66" t="str">
        <f t="shared" si="56"/>
        <v xml:space="preserve">, , </v>
      </c>
    </row>
    <row r="426" spans="1:58">
      <c r="A426" s="69"/>
      <c r="B426" s="41"/>
      <c r="C426" s="41"/>
      <c r="D426" s="41"/>
      <c r="E426" s="42"/>
      <c r="F426" s="42"/>
      <c r="G426" s="41"/>
      <c r="H426" s="120"/>
      <c r="I426" s="41"/>
      <c r="J426" s="41"/>
      <c r="K426" s="93" t="str">
        <f>_xlfn.IFNA(INDEX('1.9 APM lookups'!$B$9:$B$13,MATCH($J426,'1.9 APM lookups'!$A$9:$A$13,0),1),"")</f>
        <v/>
      </c>
      <c r="L426" s="61"/>
      <c r="M426" s="64">
        <f t="shared" si="49"/>
        <v>0</v>
      </c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50">
        <f t="shared" si="50"/>
        <v>0</v>
      </c>
      <c r="Z426" s="48"/>
      <c r="AA426" s="51">
        <f t="shared" si="51"/>
        <v>0</v>
      </c>
      <c r="AB426" s="51">
        <f t="shared" si="52"/>
        <v>0</v>
      </c>
      <c r="AC426" s="48"/>
      <c r="AD426" s="48"/>
      <c r="AE426" s="48"/>
      <c r="AF426" s="48"/>
      <c r="AG426" s="48"/>
      <c r="AH426" s="48"/>
      <c r="AI426" s="48"/>
      <c r="AJ426" s="48"/>
      <c r="AK426" s="48"/>
      <c r="AL426" s="48"/>
      <c r="AM426" s="48"/>
      <c r="AN426" s="123"/>
      <c r="AO426" s="50">
        <f t="shared" si="53"/>
        <v>0</v>
      </c>
      <c r="AP426" s="48"/>
      <c r="AQ426" s="51">
        <f t="shared" si="54"/>
        <v>0</v>
      </c>
      <c r="AR426" s="51">
        <f t="shared" si="55"/>
        <v>0</v>
      </c>
      <c r="AS426" s="48"/>
      <c r="AT426" s="48"/>
      <c r="AU426" s="48"/>
      <c r="AV426" s="48"/>
      <c r="AW426" s="48"/>
      <c r="AX426" s="48"/>
      <c r="AY426" s="48"/>
      <c r="AZ426" s="48"/>
      <c r="BA426" s="48"/>
      <c r="BB426" s="48"/>
      <c r="BC426" s="48"/>
      <c r="BD426" s="43"/>
      <c r="BE426" s="65" t="b">
        <f>IF(B426=0,TRUE,IFERROR(MATCH($B426&amp;", "&amp;$C426&amp;", "&amp;$D426,'1.9 APM lookups'!$K$2:$K$107,0)&gt;0,FALSE))</f>
        <v>1</v>
      </c>
      <c r="BF426" s="66" t="str">
        <f t="shared" si="56"/>
        <v xml:space="preserve">, , </v>
      </c>
    </row>
    <row r="427" spans="1:58">
      <c r="A427" s="69"/>
      <c r="B427" s="41"/>
      <c r="C427" s="41"/>
      <c r="D427" s="41"/>
      <c r="E427" s="42"/>
      <c r="F427" s="42"/>
      <c r="G427" s="41"/>
      <c r="H427" s="120"/>
      <c r="I427" s="41"/>
      <c r="J427" s="41"/>
      <c r="K427" s="93" t="str">
        <f>_xlfn.IFNA(INDEX('1.9 APM lookups'!$B$9:$B$13,MATCH($J427,'1.9 APM lookups'!$A$9:$A$13,0),1),"")</f>
        <v/>
      </c>
      <c r="L427" s="61"/>
      <c r="M427" s="64">
        <f t="shared" si="49"/>
        <v>0</v>
      </c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50">
        <f t="shared" si="50"/>
        <v>0</v>
      </c>
      <c r="Z427" s="48"/>
      <c r="AA427" s="51">
        <f t="shared" si="51"/>
        <v>0</v>
      </c>
      <c r="AB427" s="51">
        <f t="shared" si="52"/>
        <v>0</v>
      </c>
      <c r="AC427" s="48"/>
      <c r="AD427" s="48"/>
      <c r="AE427" s="48"/>
      <c r="AF427" s="48"/>
      <c r="AG427" s="48"/>
      <c r="AH427" s="48"/>
      <c r="AI427" s="48"/>
      <c r="AJ427" s="48"/>
      <c r="AK427" s="48"/>
      <c r="AL427" s="48"/>
      <c r="AM427" s="48"/>
      <c r="AN427" s="123"/>
      <c r="AO427" s="50">
        <f t="shared" si="53"/>
        <v>0</v>
      </c>
      <c r="AP427" s="48"/>
      <c r="AQ427" s="51">
        <f t="shared" si="54"/>
        <v>0</v>
      </c>
      <c r="AR427" s="51">
        <f t="shared" si="55"/>
        <v>0</v>
      </c>
      <c r="AS427" s="48"/>
      <c r="AT427" s="48"/>
      <c r="AU427" s="48"/>
      <c r="AV427" s="48"/>
      <c r="AW427" s="48"/>
      <c r="AX427" s="48"/>
      <c r="AY427" s="48"/>
      <c r="AZ427" s="48"/>
      <c r="BA427" s="48"/>
      <c r="BB427" s="48"/>
      <c r="BC427" s="48"/>
      <c r="BD427" s="43"/>
      <c r="BE427" s="65" t="b">
        <f>IF(B427=0,TRUE,IFERROR(MATCH($B427&amp;", "&amp;$C427&amp;", "&amp;$D427,'1.9 APM lookups'!$K$2:$K$107,0)&gt;0,FALSE))</f>
        <v>1</v>
      </c>
      <c r="BF427" s="66" t="str">
        <f t="shared" si="56"/>
        <v xml:space="preserve">, , </v>
      </c>
    </row>
    <row r="428" spans="1:58">
      <c r="A428" s="69"/>
      <c r="B428" s="41"/>
      <c r="C428" s="41"/>
      <c r="D428" s="41"/>
      <c r="E428" s="42"/>
      <c r="F428" s="42"/>
      <c r="G428" s="41"/>
      <c r="H428" s="120"/>
      <c r="I428" s="41"/>
      <c r="J428" s="41"/>
      <c r="K428" s="93" t="str">
        <f>_xlfn.IFNA(INDEX('1.9 APM lookups'!$B$9:$B$13,MATCH($J428,'1.9 APM lookups'!$A$9:$A$13,0),1),"")</f>
        <v/>
      </c>
      <c r="L428" s="61"/>
      <c r="M428" s="64">
        <f t="shared" si="49"/>
        <v>0</v>
      </c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50">
        <f t="shared" si="50"/>
        <v>0</v>
      </c>
      <c r="Z428" s="48"/>
      <c r="AA428" s="51">
        <f t="shared" si="51"/>
        <v>0</v>
      </c>
      <c r="AB428" s="51">
        <f t="shared" si="52"/>
        <v>0</v>
      </c>
      <c r="AC428" s="48"/>
      <c r="AD428" s="48"/>
      <c r="AE428" s="48"/>
      <c r="AF428" s="48"/>
      <c r="AG428" s="48"/>
      <c r="AH428" s="48"/>
      <c r="AI428" s="48"/>
      <c r="AJ428" s="48"/>
      <c r="AK428" s="48"/>
      <c r="AL428" s="48"/>
      <c r="AM428" s="48"/>
      <c r="AN428" s="123"/>
      <c r="AO428" s="50">
        <f t="shared" si="53"/>
        <v>0</v>
      </c>
      <c r="AP428" s="48"/>
      <c r="AQ428" s="51">
        <f t="shared" si="54"/>
        <v>0</v>
      </c>
      <c r="AR428" s="51">
        <f t="shared" si="55"/>
        <v>0</v>
      </c>
      <c r="AS428" s="48"/>
      <c r="AT428" s="48"/>
      <c r="AU428" s="48"/>
      <c r="AV428" s="48"/>
      <c r="AW428" s="48"/>
      <c r="AX428" s="48"/>
      <c r="AY428" s="48"/>
      <c r="AZ428" s="48"/>
      <c r="BA428" s="48"/>
      <c r="BB428" s="48"/>
      <c r="BC428" s="48"/>
      <c r="BD428" s="43"/>
      <c r="BE428" s="65" t="b">
        <f>IF(B428=0,TRUE,IFERROR(MATCH($B428&amp;", "&amp;$C428&amp;", "&amp;$D428,'1.9 APM lookups'!$K$2:$K$107,0)&gt;0,FALSE))</f>
        <v>1</v>
      </c>
      <c r="BF428" s="66" t="str">
        <f t="shared" si="56"/>
        <v xml:space="preserve">, , </v>
      </c>
    </row>
    <row r="429" spans="1:58">
      <c r="A429" s="69"/>
      <c r="B429" s="41"/>
      <c r="C429" s="41"/>
      <c r="D429" s="41"/>
      <c r="E429" s="42"/>
      <c r="F429" s="42"/>
      <c r="G429" s="41"/>
      <c r="H429" s="120"/>
      <c r="I429" s="41"/>
      <c r="J429" s="41"/>
      <c r="K429" s="93" t="str">
        <f>_xlfn.IFNA(INDEX('1.9 APM lookups'!$B$9:$B$13,MATCH($J429,'1.9 APM lookups'!$A$9:$A$13,0),1),"")</f>
        <v/>
      </c>
      <c r="L429" s="61"/>
      <c r="M429" s="64">
        <f t="shared" si="49"/>
        <v>0</v>
      </c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50">
        <f t="shared" si="50"/>
        <v>0</v>
      </c>
      <c r="Z429" s="48"/>
      <c r="AA429" s="51">
        <f t="shared" si="51"/>
        <v>0</v>
      </c>
      <c r="AB429" s="51">
        <f t="shared" si="52"/>
        <v>0</v>
      </c>
      <c r="AC429" s="48"/>
      <c r="AD429" s="48"/>
      <c r="AE429" s="48"/>
      <c r="AF429" s="48"/>
      <c r="AG429" s="48"/>
      <c r="AH429" s="48"/>
      <c r="AI429" s="48"/>
      <c r="AJ429" s="48"/>
      <c r="AK429" s="48"/>
      <c r="AL429" s="48"/>
      <c r="AM429" s="48"/>
      <c r="AN429" s="123"/>
      <c r="AO429" s="50">
        <f t="shared" si="53"/>
        <v>0</v>
      </c>
      <c r="AP429" s="48"/>
      <c r="AQ429" s="51">
        <f t="shared" si="54"/>
        <v>0</v>
      </c>
      <c r="AR429" s="51">
        <f t="shared" si="55"/>
        <v>0</v>
      </c>
      <c r="AS429" s="48"/>
      <c r="AT429" s="48"/>
      <c r="AU429" s="48"/>
      <c r="AV429" s="48"/>
      <c r="AW429" s="48"/>
      <c r="AX429" s="48"/>
      <c r="AY429" s="48"/>
      <c r="AZ429" s="48"/>
      <c r="BA429" s="48"/>
      <c r="BB429" s="48"/>
      <c r="BC429" s="48"/>
      <c r="BD429" s="43"/>
      <c r="BE429" s="65" t="b">
        <f>IF(B429=0,TRUE,IFERROR(MATCH($B429&amp;", "&amp;$C429&amp;", "&amp;$D429,'1.9 APM lookups'!$K$2:$K$107,0)&gt;0,FALSE))</f>
        <v>1</v>
      </c>
      <c r="BF429" s="66" t="str">
        <f t="shared" si="56"/>
        <v xml:space="preserve">, , </v>
      </c>
    </row>
    <row r="430" spans="1:58">
      <c r="A430" s="69"/>
      <c r="B430" s="41"/>
      <c r="C430" s="41"/>
      <c r="D430" s="41"/>
      <c r="E430" s="42"/>
      <c r="F430" s="42"/>
      <c r="G430" s="41"/>
      <c r="H430" s="120"/>
      <c r="I430" s="41"/>
      <c r="J430" s="41"/>
      <c r="K430" s="93" t="str">
        <f>_xlfn.IFNA(INDEX('1.9 APM lookups'!$B$9:$B$13,MATCH($J430,'1.9 APM lookups'!$A$9:$A$13,0),1),"")</f>
        <v/>
      </c>
      <c r="L430" s="61"/>
      <c r="M430" s="64">
        <f t="shared" si="49"/>
        <v>0</v>
      </c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50">
        <f t="shared" si="50"/>
        <v>0</v>
      </c>
      <c r="Z430" s="48"/>
      <c r="AA430" s="51">
        <f t="shared" si="51"/>
        <v>0</v>
      </c>
      <c r="AB430" s="51">
        <f t="shared" si="52"/>
        <v>0</v>
      </c>
      <c r="AC430" s="48"/>
      <c r="AD430" s="48"/>
      <c r="AE430" s="48"/>
      <c r="AF430" s="48"/>
      <c r="AG430" s="48"/>
      <c r="AH430" s="48"/>
      <c r="AI430" s="48"/>
      <c r="AJ430" s="48"/>
      <c r="AK430" s="48"/>
      <c r="AL430" s="48"/>
      <c r="AM430" s="48"/>
      <c r="AN430" s="123"/>
      <c r="AO430" s="50">
        <f t="shared" si="53"/>
        <v>0</v>
      </c>
      <c r="AP430" s="48"/>
      <c r="AQ430" s="51">
        <f t="shared" si="54"/>
        <v>0</v>
      </c>
      <c r="AR430" s="51">
        <f t="shared" si="55"/>
        <v>0</v>
      </c>
      <c r="AS430" s="48"/>
      <c r="AT430" s="48"/>
      <c r="AU430" s="48"/>
      <c r="AV430" s="48"/>
      <c r="AW430" s="48"/>
      <c r="AX430" s="48"/>
      <c r="AY430" s="48"/>
      <c r="AZ430" s="48"/>
      <c r="BA430" s="48"/>
      <c r="BB430" s="48"/>
      <c r="BC430" s="48"/>
      <c r="BD430" s="43"/>
      <c r="BE430" s="65" t="b">
        <f>IF(B430=0,TRUE,IFERROR(MATCH($B430&amp;", "&amp;$C430&amp;", "&amp;$D430,'1.9 APM lookups'!$K$2:$K$107,0)&gt;0,FALSE))</f>
        <v>1</v>
      </c>
      <c r="BF430" s="66" t="str">
        <f t="shared" si="56"/>
        <v xml:space="preserve">, , </v>
      </c>
    </row>
    <row r="431" spans="1:58">
      <c r="A431" s="69"/>
      <c r="B431" s="41"/>
      <c r="C431" s="41"/>
      <c r="D431" s="41"/>
      <c r="E431" s="42"/>
      <c r="F431" s="42"/>
      <c r="G431" s="41"/>
      <c r="H431" s="120"/>
      <c r="I431" s="41"/>
      <c r="J431" s="41"/>
      <c r="K431" s="93" t="str">
        <f>_xlfn.IFNA(INDEX('1.9 APM lookups'!$B$9:$B$13,MATCH($J431,'1.9 APM lookups'!$A$9:$A$13,0),1),"")</f>
        <v/>
      </c>
      <c r="L431" s="61"/>
      <c r="M431" s="64">
        <f t="shared" si="49"/>
        <v>0</v>
      </c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50">
        <f t="shared" si="50"/>
        <v>0</v>
      </c>
      <c r="Z431" s="48"/>
      <c r="AA431" s="51">
        <f t="shared" si="51"/>
        <v>0</v>
      </c>
      <c r="AB431" s="51">
        <f t="shared" si="52"/>
        <v>0</v>
      </c>
      <c r="AC431" s="48"/>
      <c r="AD431" s="48"/>
      <c r="AE431" s="48"/>
      <c r="AF431" s="48"/>
      <c r="AG431" s="48"/>
      <c r="AH431" s="48"/>
      <c r="AI431" s="48"/>
      <c r="AJ431" s="48"/>
      <c r="AK431" s="48"/>
      <c r="AL431" s="48"/>
      <c r="AM431" s="48"/>
      <c r="AN431" s="123"/>
      <c r="AO431" s="50">
        <f t="shared" si="53"/>
        <v>0</v>
      </c>
      <c r="AP431" s="48"/>
      <c r="AQ431" s="51">
        <f t="shared" si="54"/>
        <v>0</v>
      </c>
      <c r="AR431" s="51">
        <f t="shared" si="55"/>
        <v>0</v>
      </c>
      <c r="AS431" s="48"/>
      <c r="AT431" s="48"/>
      <c r="AU431" s="48"/>
      <c r="AV431" s="48"/>
      <c r="AW431" s="48"/>
      <c r="AX431" s="48"/>
      <c r="AY431" s="48"/>
      <c r="AZ431" s="48"/>
      <c r="BA431" s="48"/>
      <c r="BB431" s="48"/>
      <c r="BC431" s="48"/>
      <c r="BD431" s="43"/>
      <c r="BE431" s="65" t="b">
        <f>IF(B431=0,TRUE,IFERROR(MATCH($B431&amp;", "&amp;$C431&amp;", "&amp;$D431,'1.9 APM lookups'!$K$2:$K$107,0)&gt;0,FALSE))</f>
        <v>1</v>
      </c>
      <c r="BF431" s="66" t="str">
        <f t="shared" si="56"/>
        <v xml:space="preserve">, , </v>
      </c>
    </row>
    <row r="432" spans="1:58">
      <c r="A432" s="69"/>
      <c r="B432" s="41"/>
      <c r="C432" s="41"/>
      <c r="D432" s="41"/>
      <c r="E432" s="42"/>
      <c r="F432" s="42"/>
      <c r="G432" s="41"/>
      <c r="H432" s="120"/>
      <c r="I432" s="41"/>
      <c r="J432" s="41"/>
      <c r="K432" s="93" t="str">
        <f>_xlfn.IFNA(INDEX('1.9 APM lookups'!$B$9:$B$13,MATCH($J432,'1.9 APM lookups'!$A$9:$A$13,0),1),"")</f>
        <v/>
      </c>
      <c r="L432" s="61"/>
      <c r="M432" s="64">
        <f t="shared" si="49"/>
        <v>0</v>
      </c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50">
        <f t="shared" si="50"/>
        <v>0</v>
      </c>
      <c r="Z432" s="48"/>
      <c r="AA432" s="51">
        <f t="shared" si="51"/>
        <v>0</v>
      </c>
      <c r="AB432" s="51">
        <f t="shared" si="52"/>
        <v>0</v>
      </c>
      <c r="AC432" s="48"/>
      <c r="AD432" s="48"/>
      <c r="AE432" s="48"/>
      <c r="AF432" s="48"/>
      <c r="AG432" s="48"/>
      <c r="AH432" s="48"/>
      <c r="AI432" s="48"/>
      <c r="AJ432" s="48"/>
      <c r="AK432" s="48"/>
      <c r="AL432" s="48"/>
      <c r="AM432" s="48"/>
      <c r="AN432" s="123"/>
      <c r="AO432" s="50">
        <f t="shared" si="53"/>
        <v>0</v>
      </c>
      <c r="AP432" s="48"/>
      <c r="AQ432" s="51">
        <f t="shared" si="54"/>
        <v>0</v>
      </c>
      <c r="AR432" s="51">
        <f t="shared" si="55"/>
        <v>0</v>
      </c>
      <c r="AS432" s="48"/>
      <c r="AT432" s="48"/>
      <c r="AU432" s="48"/>
      <c r="AV432" s="48"/>
      <c r="AW432" s="48"/>
      <c r="AX432" s="48"/>
      <c r="AY432" s="48"/>
      <c r="AZ432" s="48"/>
      <c r="BA432" s="48"/>
      <c r="BB432" s="48"/>
      <c r="BC432" s="48"/>
      <c r="BD432" s="43"/>
      <c r="BE432" s="65" t="b">
        <f>IF(B432=0,TRUE,IFERROR(MATCH($B432&amp;", "&amp;$C432&amp;", "&amp;$D432,'1.9 APM lookups'!$K$2:$K$107,0)&gt;0,FALSE))</f>
        <v>1</v>
      </c>
      <c r="BF432" s="66" t="str">
        <f t="shared" si="56"/>
        <v xml:space="preserve">, , </v>
      </c>
    </row>
    <row r="433" spans="1:58">
      <c r="A433" s="69"/>
      <c r="B433" s="41"/>
      <c r="C433" s="41"/>
      <c r="D433" s="41"/>
      <c r="E433" s="42"/>
      <c r="F433" s="42"/>
      <c r="G433" s="41"/>
      <c r="H433" s="120"/>
      <c r="I433" s="41"/>
      <c r="J433" s="41"/>
      <c r="K433" s="93" t="str">
        <f>_xlfn.IFNA(INDEX('1.9 APM lookups'!$B$9:$B$13,MATCH($J433,'1.9 APM lookups'!$A$9:$A$13,0),1),"")</f>
        <v/>
      </c>
      <c r="L433" s="61"/>
      <c r="M433" s="64">
        <f t="shared" si="49"/>
        <v>0</v>
      </c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50">
        <f t="shared" si="50"/>
        <v>0</v>
      </c>
      <c r="Z433" s="48"/>
      <c r="AA433" s="51">
        <f t="shared" si="51"/>
        <v>0</v>
      </c>
      <c r="AB433" s="51">
        <f t="shared" si="52"/>
        <v>0</v>
      </c>
      <c r="AC433" s="48"/>
      <c r="AD433" s="48"/>
      <c r="AE433" s="48"/>
      <c r="AF433" s="48"/>
      <c r="AG433" s="48"/>
      <c r="AH433" s="48"/>
      <c r="AI433" s="48"/>
      <c r="AJ433" s="48"/>
      <c r="AK433" s="48"/>
      <c r="AL433" s="48"/>
      <c r="AM433" s="48"/>
      <c r="AN433" s="123"/>
      <c r="AO433" s="50">
        <f t="shared" si="53"/>
        <v>0</v>
      </c>
      <c r="AP433" s="48"/>
      <c r="AQ433" s="51">
        <f t="shared" si="54"/>
        <v>0</v>
      </c>
      <c r="AR433" s="51">
        <f t="shared" si="55"/>
        <v>0</v>
      </c>
      <c r="AS433" s="48"/>
      <c r="AT433" s="48"/>
      <c r="AU433" s="48"/>
      <c r="AV433" s="48"/>
      <c r="AW433" s="48"/>
      <c r="AX433" s="48"/>
      <c r="AY433" s="48"/>
      <c r="AZ433" s="48"/>
      <c r="BA433" s="48"/>
      <c r="BB433" s="48"/>
      <c r="BC433" s="48"/>
      <c r="BD433" s="43"/>
      <c r="BE433" s="65" t="b">
        <f>IF(B433=0,TRUE,IFERROR(MATCH($B433&amp;", "&amp;$C433&amp;", "&amp;$D433,'1.9 APM lookups'!$K$2:$K$107,0)&gt;0,FALSE))</f>
        <v>1</v>
      </c>
      <c r="BF433" s="66" t="str">
        <f t="shared" si="56"/>
        <v xml:space="preserve">, , </v>
      </c>
    </row>
    <row r="434" spans="1:58">
      <c r="A434" s="69"/>
      <c r="B434" s="41"/>
      <c r="C434" s="41"/>
      <c r="D434" s="41"/>
      <c r="E434" s="42"/>
      <c r="F434" s="42"/>
      <c r="G434" s="41"/>
      <c r="H434" s="120"/>
      <c r="I434" s="41"/>
      <c r="J434" s="41"/>
      <c r="K434" s="93" t="str">
        <f>_xlfn.IFNA(INDEX('1.9 APM lookups'!$B$9:$B$13,MATCH($J434,'1.9 APM lookups'!$A$9:$A$13,0),1),"")</f>
        <v/>
      </c>
      <c r="L434" s="61"/>
      <c r="M434" s="64">
        <f t="shared" si="49"/>
        <v>0</v>
      </c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50">
        <f t="shared" si="50"/>
        <v>0</v>
      </c>
      <c r="Z434" s="48"/>
      <c r="AA434" s="51">
        <f t="shared" si="51"/>
        <v>0</v>
      </c>
      <c r="AB434" s="51">
        <f t="shared" si="52"/>
        <v>0</v>
      </c>
      <c r="AC434" s="48"/>
      <c r="AD434" s="48"/>
      <c r="AE434" s="48"/>
      <c r="AF434" s="48"/>
      <c r="AG434" s="48"/>
      <c r="AH434" s="48"/>
      <c r="AI434" s="48"/>
      <c r="AJ434" s="48"/>
      <c r="AK434" s="48"/>
      <c r="AL434" s="48"/>
      <c r="AM434" s="48"/>
      <c r="AN434" s="123"/>
      <c r="AO434" s="50">
        <f t="shared" si="53"/>
        <v>0</v>
      </c>
      <c r="AP434" s="48"/>
      <c r="AQ434" s="51">
        <f t="shared" si="54"/>
        <v>0</v>
      </c>
      <c r="AR434" s="51">
        <f t="shared" si="55"/>
        <v>0</v>
      </c>
      <c r="AS434" s="48"/>
      <c r="AT434" s="48"/>
      <c r="AU434" s="48"/>
      <c r="AV434" s="48"/>
      <c r="AW434" s="48"/>
      <c r="AX434" s="48"/>
      <c r="AY434" s="48"/>
      <c r="AZ434" s="48"/>
      <c r="BA434" s="48"/>
      <c r="BB434" s="48"/>
      <c r="BC434" s="48"/>
      <c r="BD434" s="43"/>
      <c r="BE434" s="65" t="b">
        <f>IF(B434=0,TRUE,IFERROR(MATCH($B434&amp;", "&amp;$C434&amp;", "&amp;$D434,'1.9 APM lookups'!$K$2:$K$107,0)&gt;0,FALSE))</f>
        <v>1</v>
      </c>
      <c r="BF434" s="66" t="str">
        <f t="shared" si="56"/>
        <v xml:space="preserve">, , </v>
      </c>
    </row>
    <row r="435" spans="1:58">
      <c r="A435" s="69"/>
      <c r="B435" s="41"/>
      <c r="C435" s="41"/>
      <c r="D435" s="41"/>
      <c r="E435" s="42"/>
      <c r="F435" s="42"/>
      <c r="G435" s="41"/>
      <c r="H435" s="120"/>
      <c r="I435" s="41"/>
      <c r="J435" s="41"/>
      <c r="K435" s="93" t="str">
        <f>_xlfn.IFNA(INDEX('1.9 APM lookups'!$B$9:$B$13,MATCH($J435,'1.9 APM lookups'!$A$9:$A$13,0),1),"")</f>
        <v/>
      </c>
      <c r="L435" s="61"/>
      <c r="M435" s="64">
        <f t="shared" si="49"/>
        <v>0</v>
      </c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50">
        <f t="shared" si="50"/>
        <v>0</v>
      </c>
      <c r="Z435" s="48"/>
      <c r="AA435" s="51">
        <f t="shared" si="51"/>
        <v>0</v>
      </c>
      <c r="AB435" s="51">
        <f t="shared" si="52"/>
        <v>0</v>
      </c>
      <c r="AC435" s="48"/>
      <c r="AD435" s="48"/>
      <c r="AE435" s="48"/>
      <c r="AF435" s="48"/>
      <c r="AG435" s="48"/>
      <c r="AH435" s="48"/>
      <c r="AI435" s="48"/>
      <c r="AJ435" s="48"/>
      <c r="AK435" s="48"/>
      <c r="AL435" s="48"/>
      <c r="AM435" s="48"/>
      <c r="AN435" s="123"/>
      <c r="AO435" s="50">
        <f t="shared" si="53"/>
        <v>0</v>
      </c>
      <c r="AP435" s="48"/>
      <c r="AQ435" s="51">
        <f t="shared" si="54"/>
        <v>0</v>
      </c>
      <c r="AR435" s="51">
        <f t="shared" si="55"/>
        <v>0</v>
      </c>
      <c r="AS435" s="48"/>
      <c r="AT435" s="48"/>
      <c r="AU435" s="48"/>
      <c r="AV435" s="48"/>
      <c r="AW435" s="48"/>
      <c r="AX435" s="48"/>
      <c r="AY435" s="48"/>
      <c r="AZ435" s="48"/>
      <c r="BA435" s="48"/>
      <c r="BB435" s="48"/>
      <c r="BC435" s="48"/>
      <c r="BD435" s="43"/>
      <c r="BE435" s="65" t="b">
        <f>IF(B435=0,TRUE,IFERROR(MATCH($B435&amp;", "&amp;$C435&amp;", "&amp;$D435,'1.9 APM lookups'!$K$2:$K$107,0)&gt;0,FALSE))</f>
        <v>1</v>
      </c>
      <c r="BF435" s="66" t="str">
        <f t="shared" si="56"/>
        <v xml:space="preserve">, , </v>
      </c>
    </row>
    <row r="436" spans="1:58">
      <c r="A436" s="69"/>
      <c r="B436" s="41"/>
      <c r="C436" s="41"/>
      <c r="D436" s="41"/>
      <c r="E436" s="42"/>
      <c r="F436" s="42"/>
      <c r="G436" s="41"/>
      <c r="H436" s="120"/>
      <c r="I436" s="41"/>
      <c r="J436" s="41"/>
      <c r="K436" s="93" t="str">
        <f>_xlfn.IFNA(INDEX('1.9 APM lookups'!$B$9:$B$13,MATCH($J436,'1.9 APM lookups'!$A$9:$A$13,0),1),"")</f>
        <v/>
      </c>
      <c r="L436" s="61"/>
      <c r="M436" s="64">
        <f t="shared" si="49"/>
        <v>0</v>
      </c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50">
        <f t="shared" si="50"/>
        <v>0</v>
      </c>
      <c r="Z436" s="48"/>
      <c r="AA436" s="51">
        <f t="shared" si="51"/>
        <v>0</v>
      </c>
      <c r="AB436" s="51">
        <f t="shared" si="52"/>
        <v>0</v>
      </c>
      <c r="AC436" s="48"/>
      <c r="AD436" s="48"/>
      <c r="AE436" s="48"/>
      <c r="AF436" s="48"/>
      <c r="AG436" s="48"/>
      <c r="AH436" s="48"/>
      <c r="AI436" s="48"/>
      <c r="AJ436" s="48"/>
      <c r="AK436" s="48"/>
      <c r="AL436" s="48"/>
      <c r="AM436" s="48"/>
      <c r="AN436" s="123"/>
      <c r="AO436" s="50">
        <f t="shared" si="53"/>
        <v>0</v>
      </c>
      <c r="AP436" s="48"/>
      <c r="AQ436" s="51">
        <f t="shared" si="54"/>
        <v>0</v>
      </c>
      <c r="AR436" s="51">
        <f t="shared" si="55"/>
        <v>0</v>
      </c>
      <c r="AS436" s="48"/>
      <c r="AT436" s="48"/>
      <c r="AU436" s="48"/>
      <c r="AV436" s="48"/>
      <c r="AW436" s="48"/>
      <c r="AX436" s="48"/>
      <c r="AY436" s="48"/>
      <c r="AZ436" s="48"/>
      <c r="BA436" s="48"/>
      <c r="BB436" s="48"/>
      <c r="BC436" s="48"/>
      <c r="BD436" s="43"/>
      <c r="BE436" s="65" t="b">
        <f>IF(B436=0,TRUE,IFERROR(MATCH($B436&amp;", "&amp;$C436&amp;", "&amp;$D436,'1.9 APM lookups'!$K$2:$K$107,0)&gt;0,FALSE))</f>
        <v>1</v>
      </c>
      <c r="BF436" s="66" t="str">
        <f t="shared" si="56"/>
        <v xml:space="preserve">, , </v>
      </c>
    </row>
    <row r="437" spans="1:58">
      <c r="A437" s="69"/>
      <c r="B437" s="41"/>
      <c r="C437" s="41"/>
      <c r="D437" s="41"/>
      <c r="E437" s="42"/>
      <c r="F437" s="42"/>
      <c r="G437" s="41"/>
      <c r="H437" s="120"/>
      <c r="I437" s="41"/>
      <c r="J437" s="41"/>
      <c r="K437" s="93" t="str">
        <f>_xlfn.IFNA(INDEX('1.9 APM lookups'!$B$9:$B$13,MATCH($J437,'1.9 APM lookups'!$A$9:$A$13,0),1),"")</f>
        <v/>
      </c>
      <c r="L437" s="61"/>
      <c r="M437" s="64">
        <f t="shared" si="49"/>
        <v>0</v>
      </c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50">
        <f t="shared" si="50"/>
        <v>0</v>
      </c>
      <c r="Z437" s="48"/>
      <c r="AA437" s="51">
        <f t="shared" si="51"/>
        <v>0</v>
      </c>
      <c r="AB437" s="51">
        <f t="shared" si="52"/>
        <v>0</v>
      </c>
      <c r="AC437" s="48"/>
      <c r="AD437" s="48"/>
      <c r="AE437" s="48"/>
      <c r="AF437" s="48"/>
      <c r="AG437" s="48"/>
      <c r="AH437" s="48"/>
      <c r="AI437" s="48"/>
      <c r="AJ437" s="48"/>
      <c r="AK437" s="48"/>
      <c r="AL437" s="48"/>
      <c r="AM437" s="48"/>
      <c r="AN437" s="123"/>
      <c r="AO437" s="50">
        <f t="shared" si="53"/>
        <v>0</v>
      </c>
      <c r="AP437" s="48"/>
      <c r="AQ437" s="51">
        <f t="shared" si="54"/>
        <v>0</v>
      </c>
      <c r="AR437" s="51">
        <f t="shared" si="55"/>
        <v>0</v>
      </c>
      <c r="AS437" s="48"/>
      <c r="AT437" s="48"/>
      <c r="AU437" s="48"/>
      <c r="AV437" s="48"/>
      <c r="AW437" s="48"/>
      <c r="AX437" s="48"/>
      <c r="AY437" s="48"/>
      <c r="AZ437" s="48"/>
      <c r="BA437" s="48"/>
      <c r="BB437" s="48"/>
      <c r="BC437" s="48"/>
      <c r="BD437" s="43"/>
      <c r="BE437" s="65" t="b">
        <f>IF(B437=0,TRUE,IFERROR(MATCH($B437&amp;", "&amp;$C437&amp;", "&amp;$D437,'1.9 APM lookups'!$K$2:$K$107,0)&gt;0,FALSE))</f>
        <v>1</v>
      </c>
      <c r="BF437" s="66" t="str">
        <f t="shared" si="56"/>
        <v xml:space="preserve">, , </v>
      </c>
    </row>
    <row r="438" spans="1:58">
      <c r="A438" s="69"/>
      <c r="B438" s="41"/>
      <c r="C438" s="41"/>
      <c r="D438" s="41"/>
      <c r="E438" s="42"/>
      <c r="F438" s="42"/>
      <c r="G438" s="41"/>
      <c r="H438" s="120"/>
      <c r="I438" s="41"/>
      <c r="J438" s="41"/>
      <c r="K438" s="93" t="str">
        <f>_xlfn.IFNA(INDEX('1.9 APM lookups'!$B$9:$B$13,MATCH($J438,'1.9 APM lookups'!$A$9:$A$13,0),1),"")</f>
        <v/>
      </c>
      <c r="L438" s="61"/>
      <c r="M438" s="64">
        <f t="shared" si="49"/>
        <v>0</v>
      </c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50">
        <f t="shared" si="50"/>
        <v>0</v>
      </c>
      <c r="Z438" s="48"/>
      <c r="AA438" s="51">
        <f t="shared" si="51"/>
        <v>0</v>
      </c>
      <c r="AB438" s="51">
        <f t="shared" si="52"/>
        <v>0</v>
      </c>
      <c r="AC438" s="48"/>
      <c r="AD438" s="48"/>
      <c r="AE438" s="48"/>
      <c r="AF438" s="48"/>
      <c r="AG438" s="48"/>
      <c r="AH438" s="48"/>
      <c r="AI438" s="48"/>
      <c r="AJ438" s="48"/>
      <c r="AK438" s="48"/>
      <c r="AL438" s="48"/>
      <c r="AM438" s="48"/>
      <c r="AN438" s="123"/>
      <c r="AO438" s="50">
        <f t="shared" si="53"/>
        <v>0</v>
      </c>
      <c r="AP438" s="48"/>
      <c r="AQ438" s="51">
        <f t="shared" si="54"/>
        <v>0</v>
      </c>
      <c r="AR438" s="51">
        <f t="shared" si="55"/>
        <v>0</v>
      </c>
      <c r="AS438" s="48"/>
      <c r="AT438" s="48"/>
      <c r="AU438" s="48"/>
      <c r="AV438" s="48"/>
      <c r="AW438" s="48"/>
      <c r="AX438" s="48"/>
      <c r="AY438" s="48"/>
      <c r="AZ438" s="48"/>
      <c r="BA438" s="48"/>
      <c r="BB438" s="48"/>
      <c r="BC438" s="48"/>
      <c r="BD438" s="43"/>
      <c r="BE438" s="65" t="b">
        <f>IF(B438=0,TRUE,IFERROR(MATCH($B438&amp;", "&amp;$C438&amp;", "&amp;$D438,'1.9 APM lookups'!$K$2:$K$107,0)&gt;0,FALSE))</f>
        <v>1</v>
      </c>
      <c r="BF438" s="66" t="str">
        <f t="shared" si="56"/>
        <v xml:space="preserve">, , </v>
      </c>
    </row>
    <row r="439" spans="1:58">
      <c r="A439" s="69"/>
      <c r="B439" s="41"/>
      <c r="C439" s="41"/>
      <c r="D439" s="41"/>
      <c r="E439" s="42"/>
      <c r="F439" s="42"/>
      <c r="G439" s="41"/>
      <c r="H439" s="120"/>
      <c r="I439" s="41"/>
      <c r="J439" s="41"/>
      <c r="K439" s="93" t="str">
        <f>_xlfn.IFNA(INDEX('1.9 APM lookups'!$B$9:$B$13,MATCH($J439,'1.9 APM lookups'!$A$9:$A$13,0),1),"")</f>
        <v/>
      </c>
      <c r="L439" s="61"/>
      <c r="M439" s="64">
        <f t="shared" si="49"/>
        <v>0</v>
      </c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50">
        <f t="shared" si="50"/>
        <v>0</v>
      </c>
      <c r="Z439" s="48"/>
      <c r="AA439" s="51">
        <f t="shared" si="51"/>
        <v>0</v>
      </c>
      <c r="AB439" s="51">
        <f t="shared" si="52"/>
        <v>0</v>
      </c>
      <c r="AC439" s="48"/>
      <c r="AD439" s="48"/>
      <c r="AE439" s="48"/>
      <c r="AF439" s="48"/>
      <c r="AG439" s="48"/>
      <c r="AH439" s="48"/>
      <c r="AI439" s="48"/>
      <c r="AJ439" s="48"/>
      <c r="AK439" s="48"/>
      <c r="AL439" s="48"/>
      <c r="AM439" s="48"/>
      <c r="AN439" s="123"/>
      <c r="AO439" s="50">
        <f t="shared" si="53"/>
        <v>0</v>
      </c>
      <c r="AP439" s="48"/>
      <c r="AQ439" s="51">
        <f t="shared" si="54"/>
        <v>0</v>
      </c>
      <c r="AR439" s="51">
        <f t="shared" si="55"/>
        <v>0</v>
      </c>
      <c r="AS439" s="48"/>
      <c r="AT439" s="48"/>
      <c r="AU439" s="48"/>
      <c r="AV439" s="48"/>
      <c r="AW439" s="48"/>
      <c r="AX439" s="48"/>
      <c r="AY439" s="48"/>
      <c r="AZ439" s="48"/>
      <c r="BA439" s="48"/>
      <c r="BB439" s="48"/>
      <c r="BC439" s="48"/>
      <c r="BD439" s="43"/>
      <c r="BE439" s="65" t="b">
        <f>IF(B439=0,TRUE,IFERROR(MATCH($B439&amp;", "&amp;$C439&amp;", "&amp;$D439,'1.9 APM lookups'!$K$2:$K$107,0)&gt;0,FALSE))</f>
        <v>1</v>
      </c>
      <c r="BF439" s="66" t="str">
        <f t="shared" si="56"/>
        <v xml:space="preserve">, , </v>
      </c>
    </row>
    <row r="440" spans="1:58">
      <c r="A440" s="69"/>
      <c r="B440" s="41"/>
      <c r="C440" s="41"/>
      <c r="D440" s="41"/>
      <c r="E440" s="42"/>
      <c r="F440" s="42"/>
      <c r="G440" s="41"/>
      <c r="H440" s="120"/>
      <c r="I440" s="41"/>
      <c r="J440" s="41"/>
      <c r="K440" s="93" t="str">
        <f>_xlfn.IFNA(INDEX('1.9 APM lookups'!$B$9:$B$13,MATCH($J440,'1.9 APM lookups'!$A$9:$A$13,0),1),"")</f>
        <v/>
      </c>
      <c r="L440" s="61"/>
      <c r="M440" s="64">
        <f t="shared" si="49"/>
        <v>0</v>
      </c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50">
        <f t="shared" si="50"/>
        <v>0</v>
      </c>
      <c r="Z440" s="48"/>
      <c r="AA440" s="51">
        <f t="shared" si="51"/>
        <v>0</v>
      </c>
      <c r="AB440" s="51">
        <f t="shared" si="52"/>
        <v>0</v>
      </c>
      <c r="AC440" s="48"/>
      <c r="AD440" s="48"/>
      <c r="AE440" s="48"/>
      <c r="AF440" s="48"/>
      <c r="AG440" s="48"/>
      <c r="AH440" s="48"/>
      <c r="AI440" s="48"/>
      <c r="AJ440" s="48"/>
      <c r="AK440" s="48"/>
      <c r="AL440" s="48"/>
      <c r="AM440" s="48"/>
      <c r="AN440" s="123"/>
      <c r="AO440" s="50">
        <f t="shared" si="53"/>
        <v>0</v>
      </c>
      <c r="AP440" s="48"/>
      <c r="AQ440" s="51">
        <f t="shared" si="54"/>
        <v>0</v>
      </c>
      <c r="AR440" s="51">
        <f t="shared" si="55"/>
        <v>0</v>
      </c>
      <c r="AS440" s="48"/>
      <c r="AT440" s="48"/>
      <c r="AU440" s="48"/>
      <c r="AV440" s="48"/>
      <c r="AW440" s="48"/>
      <c r="AX440" s="48"/>
      <c r="AY440" s="48"/>
      <c r="AZ440" s="48"/>
      <c r="BA440" s="48"/>
      <c r="BB440" s="48"/>
      <c r="BC440" s="48"/>
      <c r="BD440" s="43"/>
      <c r="BE440" s="65" t="b">
        <f>IF(B440=0,TRUE,IFERROR(MATCH($B440&amp;", "&amp;$C440&amp;", "&amp;$D440,'1.9 APM lookups'!$K$2:$K$107,0)&gt;0,FALSE))</f>
        <v>1</v>
      </c>
      <c r="BF440" s="66" t="str">
        <f t="shared" si="56"/>
        <v xml:space="preserve">, , </v>
      </c>
    </row>
    <row r="441" spans="1:58">
      <c r="A441" s="69"/>
      <c r="B441" s="41"/>
      <c r="C441" s="41"/>
      <c r="D441" s="41"/>
      <c r="E441" s="42"/>
      <c r="F441" s="42"/>
      <c r="G441" s="41"/>
      <c r="H441" s="120"/>
      <c r="I441" s="41"/>
      <c r="J441" s="41"/>
      <c r="K441" s="93" t="str">
        <f>_xlfn.IFNA(INDEX('1.9 APM lookups'!$B$9:$B$13,MATCH($J441,'1.9 APM lookups'!$A$9:$A$13,0),1),"")</f>
        <v/>
      </c>
      <c r="L441" s="61"/>
      <c r="M441" s="64">
        <f t="shared" si="49"/>
        <v>0</v>
      </c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50">
        <f t="shared" si="50"/>
        <v>0</v>
      </c>
      <c r="Z441" s="48"/>
      <c r="AA441" s="51">
        <f t="shared" si="51"/>
        <v>0</v>
      </c>
      <c r="AB441" s="51">
        <f t="shared" si="52"/>
        <v>0</v>
      </c>
      <c r="AC441" s="48"/>
      <c r="AD441" s="48"/>
      <c r="AE441" s="48"/>
      <c r="AF441" s="48"/>
      <c r="AG441" s="48"/>
      <c r="AH441" s="48"/>
      <c r="AI441" s="48"/>
      <c r="AJ441" s="48"/>
      <c r="AK441" s="48"/>
      <c r="AL441" s="48"/>
      <c r="AM441" s="48"/>
      <c r="AN441" s="123"/>
      <c r="AO441" s="50">
        <f t="shared" si="53"/>
        <v>0</v>
      </c>
      <c r="AP441" s="48"/>
      <c r="AQ441" s="51">
        <f t="shared" si="54"/>
        <v>0</v>
      </c>
      <c r="AR441" s="51">
        <f t="shared" si="55"/>
        <v>0</v>
      </c>
      <c r="AS441" s="48"/>
      <c r="AT441" s="48"/>
      <c r="AU441" s="48"/>
      <c r="AV441" s="48"/>
      <c r="AW441" s="48"/>
      <c r="AX441" s="48"/>
      <c r="AY441" s="48"/>
      <c r="AZ441" s="48"/>
      <c r="BA441" s="48"/>
      <c r="BB441" s="48"/>
      <c r="BC441" s="48"/>
      <c r="BD441" s="43"/>
      <c r="BE441" s="65" t="b">
        <f>IF(B441=0,TRUE,IFERROR(MATCH($B441&amp;", "&amp;$C441&amp;", "&amp;$D441,'1.9 APM lookups'!$K$2:$K$107,0)&gt;0,FALSE))</f>
        <v>1</v>
      </c>
      <c r="BF441" s="66" t="str">
        <f t="shared" si="56"/>
        <v xml:space="preserve">, , </v>
      </c>
    </row>
    <row r="442" spans="1:58">
      <c r="A442" s="69"/>
      <c r="B442" s="41"/>
      <c r="C442" s="41"/>
      <c r="D442" s="41"/>
      <c r="E442" s="42"/>
      <c r="F442" s="42"/>
      <c r="G442" s="41"/>
      <c r="H442" s="120"/>
      <c r="I442" s="41"/>
      <c r="J442" s="41"/>
      <c r="K442" s="93" t="str">
        <f>_xlfn.IFNA(INDEX('1.9 APM lookups'!$B$9:$B$13,MATCH($J442,'1.9 APM lookups'!$A$9:$A$13,0),1),"")</f>
        <v/>
      </c>
      <c r="L442" s="61"/>
      <c r="M442" s="64">
        <f t="shared" si="49"/>
        <v>0</v>
      </c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50">
        <f t="shared" si="50"/>
        <v>0</v>
      </c>
      <c r="Z442" s="48"/>
      <c r="AA442" s="51">
        <f t="shared" si="51"/>
        <v>0</v>
      </c>
      <c r="AB442" s="51">
        <f t="shared" si="52"/>
        <v>0</v>
      </c>
      <c r="AC442" s="48"/>
      <c r="AD442" s="48"/>
      <c r="AE442" s="48"/>
      <c r="AF442" s="48"/>
      <c r="AG442" s="48"/>
      <c r="AH442" s="48"/>
      <c r="AI442" s="48"/>
      <c r="AJ442" s="48"/>
      <c r="AK442" s="48"/>
      <c r="AL442" s="48"/>
      <c r="AM442" s="48"/>
      <c r="AN442" s="123"/>
      <c r="AO442" s="50">
        <f t="shared" si="53"/>
        <v>0</v>
      </c>
      <c r="AP442" s="48"/>
      <c r="AQ442" s="51">
        <f t="shared" si="54"/>
        <v>0</v>
      </c>
      <c r="AR442" s="51">
        <f t="shared" si="55"/>
        <v>0</v>
      </c>
      <c r="AS442" s="48"/>
      <c r="AT442" s="48"/>
      <c r="AU442" s="48"/>
      <c r="AV442" s="48"/>
      <c r="AW442" s="48"/>
      <c r="AX442" s="48"/>
      <c r="AY442" s="48"/>
      <c r="AZ442" s="48"/>
      <c r="BA442" s="48"/>
      <c r="BB442" s="48"/>
      <c r="BC442" s="48"/>
      <c r="BD442" s="43"/>
      <c r="BE442" s="65" t="b">
        <f>IF(B442=0,TRUE,IFERROR(MATCH($B442&amp;", "&amp;$C442&amp;", "&amp;$D442,'1.9 APM lookups'!$K$2:$K$107,0)&gt;0,FALSE))</f>
        <v>1</v>
      </c>
      <c r="BF442" s="66" t="str">
        <f t="shared" si="56"/>
        <v xml:space="preserve">, , </v>
      </c>
    </row>
    <row r="443" spans="1:58">
      <c r="A443" s="69"/>
      <c r="B443" s="41"/>
      <c r="C443" s="41"/>
      <c r="D443" s="41"/>
      <c r="E443" s="42"/>
      <c r="F443" s="42"/>
      <c r="G443" s="41"/>
      <c r="H443" s="120"/>
      <c r="I443" s="41"/>
      <c r="J443" s="41"/>
      <c r="K443" s="93" t="str">
        <f>_xlfn.IFNA(INDEX('1.9 APM lookups'!$B$9:$B$13,MATCH($J443,'1.9 APM lookups'!$A$9:$A$13,0),1),"")</f>
        <v/>
      </c>
      <c r="L443" s="61"/>
      <c r="M443" s="64">
        <f t="shared" si="49"/>
        <v>0</v>
      </c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50">
        <f t="shared" si="50"/>
        <v>0</v>
      </c>
      <c r="Z443" s="48"/>
      <c r="AA443" s="51">
        <f t="shared" si="51"/>
        <v>0</v>
      </c>
      <c r="AB443" s="51">
        <f t="shared" si="52"/>
        <v>0</v>
      </c>
      <c r="AC443" s="48"/>
      <c r="AD443" s="48"/>
      <c r="AE443" s="48"/>
      <c r="AF443" s="48"/>
      <c r="AG443" s="48"/>
      <c r="AH443" s="48"/>
      <c r="AI443" s="48"/>
      <c r="AJ443" s="48"/>
      <c r="AK443" s="48"/>
      <c r="AL443" s="48"/>
      <c r="AM443" s="48"/>
      <c r="AN443" s="123"/>
      <c r="AO443" s="50">
        <f t="shared" si="53"/>
        <v>0</v>
      </c>
      <c r="AP443" s="48"/>
      <c r="AQ443" s="51">
        <f t="shared" si="54"/>
        <v>0</v>
      </c>
      <c r="AR443" s="51">
        <f t="shared" si="55"/>
        <v>0</v>
      </c>
      <c r="AS443" s="48"/>
      <c r="AT443" s="48"/>
      <c r="AU443" s="48"/>
      <c r="AV443" s="48"/>
      <c r="AW443" s="48"/>
      <c r="AX443" s="48"/>
      <c r="AY443" s="48"/>
      <c r="AZ443" s="48"/>
      <c r="BA443" s="48"/>
      <c r="BB443" s="48"/>
      <c r="BC443" s="48"/>
      <c r="BD443" s="43"/>
      <c r="BE443" s="65" t="b">
        <f>IF(B443=0,TRUE,IFERROR(MATCH($B443&amp;", "&amp;$C443&amp;", "&amp;$D443,'1.9 APM lookups'!$K$2:$K$107,0)&gt;0,FALSE))</f>
        <v>1</v>
      </c>
      <c r="BF443" s="66" t="str">
        <f t="shared" si="56"/>
        <v xml:space="preserve">, , </v>
      </c>
    </row>
    <row r="444" spans="1:58">
      <c r="A444" s="69"/>
      <c r="B444" s="41"/>
      <c r="C444" s="41"/>
      <c r="D444" s="41"/>
      <c r="E444" s="42"/>
      <c r="F444" s="42"/>
      <c r="G444" s="41"/>
      <c r="H444" s="120"/>
      <c r="I444" s="41"/>
      <c r="J444" s="41"/>
      <c r="K444" s="93" t="str">
        <f>_xlfn.IFNA(INDEX('1.9 APM lookups'!$B$9:$B$13,MATCH($J444,'1.9 APM lookups'!$A$9:$A$13,0),1),"")</f>
        <v/>
      </c>
      <c r="L444" s="61"/>
      <c r="M444" s="64">
        <f t="shared" si="49"/>
        <v>0</v>
      </c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50">
        <f t="shared" si="50"/>
        <v>0</v>
      </c>
      <c r="Z444" s="48"/>
      <c r="AA444" s="51">
        <f t="shared" si="51"/>
        <v>0</v>
      </c>
      <c r="AB444" s="51">
        <f t="shared" si="52"/>
        <v>0</v>
      </c>
      <c r="AC444" s="48"/>
      <c r="AD444" s="48"/>
      <c r="AE444" s="48"/>
      <c r="AF444" s="48"/>
      <c r="AG444" s="48"/>
      <c r="AH444" s="48"/>
      <c r="AI444" s="48"/>
      <c r="AJ444" s="48"/>
      <c r="AK444" s="48"/>
      <c r="AL444" s="48"/>
      <c r="AM444" s="48"/>
      <c r="AN444" s="123"/>
      <c r="AO444" s="50">
        <f t="shared" si="53"/>
        <v>0</v>
      </c>
      <c r="AP444" s="48"/>
      <c r="AQ444" s="51">
        <f t="shared" si="54"/>
        <v>0</v>
      </c>
      <c r="AR444" s="51">
        <f t="shared" si="55"/>
        <v>0</v>
      </c>
      <c r="AS444" s="48"/>
      <c r="AT444" s="48"/>
      <c r="AU444" s="48"/>
      <c r="AV444" s="48"/>
      <c r="AW444" s="48"/>
      <c r="AX444" s="48"/>
      <c r="AY444" s="48"/>
      <c r="AZ444" s="48"/>
      <c r="BA444" s="48"/>
      <c r="BB444" s="48"/>
      <c r="BC444" s="48"/>
      <c r="BD444" s="43"/>
      <c r="BE444" s="65" t="b">
        <f>IF(B444=0,TRUE,IFERROR(MATCH($B444&amp;", "&amp;$C444&amp;", "&amp;$D444,'1.9 APM lookups'!$K$2:$K$107,0)&gt;0,FALSE))</f>
        <v>1</v>
      </c>
      <c r="BF444" s="66" t="str">
        <f t="shared" si="56"/>
        <v xml:space="preserve">, , </v>
      </c>
    </row>
    <row r="445" spans="1:58">
      <c r="A445" s="69"/>
      <c r="B445" s="41"/>
      <c r="C445" s="41"/>
      <c r="D445" s="41"/>
      <c r="E445" s="42"/>
      <c r="F445" s="42"/>
      <c r="G445" s="41"/>
      <c r="H445" s="120"/>
      <c r="I445" s="41"/>
      <c r="J445" s="41"/>
      <c r="K445" s="93" t="str">
        <f>_xlfn.IFNA(INDEX('1.9 APM lookups'!$B$9:$B$13,MATCH($J445,'1.9 APM lookups'!$A$9:$A$13,0),1),"")</f>
        <v/>
      </c>
      <c r="L445" s="61"/>
      <c r="M445" s="64">
        <f t="shared" si="49"/>
        <v>0</v>
      </c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50">
        <f t="shared" si="50"/>
        <v>0</v>
      </c>
      <c r="Z445" s="48"/>
      <c r="AA445" s="51">
        <f t="shared" si="51"/>
        <v>0</v>
      </c>
      <c r="AB445" s="51">
        <f t="shared" si="52"/>
        <v>0</v>
      </c>
      <c r="AC445" s="48"/>
      <c r="AD445" s="48"/>
      <c r="AE445" s="48"/>
      <c r="AF445" s="48"/>
      <c r="AG445" s="48"/>
      <c r="AH445" s="48"/>
      <c r="AI445" s="48"/>
      <c r="AJ445" s="48"/>
      <c r="AK445" s="48"/>
      <c r="AL445" s="48"/>
      <c r="AM445" s="48"/>
      <c r="AN445" s="123"/>
      <c r="AO445" s="50">
        <f t="shared" si="53"/>
        <v>0</v>
      </c>
      <c r="AP445" s="48"/>
      <c r="AQ445" s="51">
        <f t="shared" si="54"/>
        <v>0</v>
      </c>
      <c r="AR445" s="51">
        <f t="shared" si="55"/>
        <v>0</v>
      </c>
      <c r="AS445" s="48"/>
      <c r="AT445" s="48"/>
      <c r="AU445" s="48"/>
      <c r="AV445" s="48"/>
      <c r="AW445" s="48"/>
      <c r="AX445" s="48"/>
      <c r="AY445" s="48"/>
      <c r="AZ445" s="48"/>
      <c r="BA445" s="48"/>
      <c r="BB445" s="48"/>
      <c r="BC445" s="48"/>
      <c r="BD445" s="43"/>
      <c r="BE445" s="65" t="b">
        <f>IF(B445=0,TRUE,IFERROR(MATCH($B445&amp;", "&amp;$C445&amp;", "&amp;$D445,'1.9 APM lookups'!$K$2:$K$107,0)&gt;0,FALSE))</f>
        <v>1</v>
      </c>
      <c r="BF445" s="66" t="str">
        <f t="shared" si="56"/>
        <v xml:space="preserve">, , </v>
      </c>
    </row>
    <row r="446" spans="1:58">
      <c r="A446" s="69"/>
      <c r="B446" s="41"/>
      <c r="C446" s="41"/>
      <c r="D446" s="41"/>
      <c r="E446" s="42"/>
      <c r="F446" s="42"/>
      <c r="G446" s="41"/>
      <c r="H446" s="120"/>
      <c r="I446" s="41"/>
      <c r="J446" s="41"/>
      <c r="K446" s="93" t="str">
        <f>_xlfn.IFNA(INDEX('1.9 APM lookups'!$B$9:$B$13,MATCH($J446,'1.9 APM lookups'!$A$9:$A$13,0),1),"")</f>
        <v/>
      </c>
      <c r="L446" s="61"/>
      <c r="M446" s="64">
        <f t="shared" si="49"/>
        <v>0</v>
      </c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50">
        <f t="shared" si="50"/>
        <v>0</v>
      </c>
      <c r="Z446" s="48"/>
      <c r="AA446" s="51">
        <f t="shared" si="51"/>
        <v>0</v>
      </c>
      <c r="AB446" s="51">
        <f t="shared" si="52"/>
        <v>0</v>
      </c>
      <c r="AC446" s="48"/>
      <c r="AD446" s="48"/>
      <c r="AE446" s="48"/>
      <c r="AF446" s="48"/>
      <c r="AG446" s="48"/>
      <c r="AH446" s="48"/>
      <c r="AI446" s="48"/>
      <c r="AJ446" s="48"/>
      <c r="AK446" s="48"/>
      <c r="AL446" s="48"/>
      <c r="AM446" s="48"/>
      <c r="AN446" s="123"/>
      <c r="AO446" s="50">
        <f t="shared" si="53"/>
        <v>0</v>
      </c>
      <c r="AP446" s="48"/>
      <c r="AQ446" s="51">
        <f t="shared" si="54"/>
        <v>0</v>
      </c>
      <c r="AR446" s="51">
        <f t="shared" si="55"/>
        <v>0</v>
      </c>
      <c r="AS446" s="48"/>
      <c r="AT446" s="48"/>
      <c r="AU446" s="48"/>
      <c r="AV446" s="48"/>
      <c r="AW446" s="48"/>
      <c r="AX446" s="48"/>
      <c r="AY446" s="48"/>
      <c r="AZ446" s="48"/>
      <c r="BA446" s="48"/>
      <c r="BB446" s="48"/>
      <c r="BC446" s="48"/>
      <c r="BD446" s="43"/>
      <c r="BE446" s="65" t="b">
        <f>IF(B446=0,TRUE,IFERROR(MATCH($B446&amp;", "&amp;$C446&amp;", "&amp;$D446,'1.9 APM lookups'!$K$2:$K$107,0)&gt;0,FALSE))</f>
        <v>1</v>
      </c>
      <c r="BF446" s="66" t="str">
        <f t="shared" si="56"/>
        <v xml:space="preserve">, , </v>
      </c>
    </row>
    <row r="447" spans="1:58">
      <c r="A447" s="69"/>
      <c r="B447" s="41"/>
      <c r="C447" s="41"/>
      <c r="D447" s="41"/>
      <c r="E447" s="42"/>
      <c r="F447" s="42"/>
      <c r="G447" s="41"/>
      <c r="H447" s="120"/>
      <c r="I447" s="41"/>
      <c r="J447" s="41"/>
      <c r="K447" s="93" t="str">
        <f>_xlfn.IFNA(INDEX('1.9 APM lookups'!$B$9:$B$13,MATCH($J447,'1.9 APM lookups'!$A$9:$A$13,0),1),"")</f>
        <v/>
      </c>
      <c r="L447" s="61"/>
      <c r="M447" s="64">
        <f t="shared" si="49"/>
        <v>0</v>
      </c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50">
        <f t="shared" si="50"/>
        <v>0</v>
      </c>
      <c r="Z447" s="48"/>
      <c r="AA447" s="51">
        <f t="shared" si="51"/>
        <v>0</v>
      </c>
      <c r="AB447" s="51">
        <f t="shared" si="52"/>
        <v>0</v>
      </c>
      <c r="AC447" s="48"/>
      <c r="AD447" s="48"/>
      <c r="AE447" s="48"/>
      <c r="AF447" s="48"/>
      <c r="AG447" s="48"/>
      <c r="AH447" s="48"/>
      <c r="AI447" s="48"/>
      <c r="AJ447" s="48"/>
      <c r="AK447" s="48"/>
      <c r="AL447" s="48"/>
      <c r="AM447" s="48"/>
      <c r="AN447" s="123"/>
      <c r="AO447" s="50">
        <f t="shared" si="53"/>
        <v>0</v>
      </c>
      <c r="AP447" s="48"/>
      <c r="AQ447" s="51">
        <f t="shared" si="54"/>
        <v>0</v>
      </c>
      <c r="AR447" s="51">
        <f t="shared" si="55"/>
        <v>0</v>
      </c>
      <c r="AS447" s="48"/>
      <c r="AT447" s="48"/>
      <c r="AU447" s="48"/>
      <c r="AV447" s="48"/>
      <c r="AW447" s="48"/>
      <c r="AX447" s="48"/>
      <c r="AY447" s="48"/>
      <c r="AZ447" s="48"/>
      <c r="BA447" s="48"/>
      <c r="BB447" s="48"/>
      <c r="BC447" s="48"/>
      <c r="BD447" s="43"/>
      <c r="BE447" s="65" t="b">
        <f>IF(B447=0,TRUE,IFERROR(MATCH($B447&amp;", "&amp;$C447&amp;", "&amp;$D447,'1.9 APM lookups'!$K$2:$K$107,0)&gt;0,FALSE))</f>
        <v>1</v>
      </c>
      <c r="BF447" s="66" t="str">
        <f t="shared" si="56"/>
        <v xml:space="preserve">, , </v>
      </c>
    </row>
    <row r="448" spans="1:58">
      <c r="A448" s="69"/>
      <c r="B448" s="41"/>
      <c r="C448" s="41"/>
      <c r="D448" s="41"/>
      <c r="E448" s="42"/>
      <c r="F448" s="42"/>
      <c r="G448" s="41"/>
      <c r="H448" s="120"/>
      <c r="I448" s="41"/>
      <c r="J448" s="41"/>
      <c r="K448" s="93" t="str">
        <f>_xlfn.IFNA(INDEX('1.9 APM lookups'!$B$9:$B$13,MATCH($J448,'1.9 APM lookups'!$A$9:$A$13,0),1),"")</f>
        <v/>
      </c>
      <c r="L448" s="61"/>
      <c r="M448" s="64">
        <f t="shared" si="49"/>
        <v>0</v>
      </c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50">
        <f t="shared" si="50"/>
        <v>0</v>
      </c>
      <c r="Z448" s="48"/>
      <c r="AA448" s="51">
        <f t="shared" si="51"/>
        <v>0</v>
      </c>
      <c r="AB448" s="51">
        <f t="shared" si="52"/>
        <v>0</v>
      </c>
      <c r="AC448" s="48"/>
      <c r="AD448" s="48"/>
      <c r="AE448" s="48"/>
      <c r="AF448" s="48"/>
      <c r="AG448" s="48"/>
      <c r="AH448" s="48"/>
      <c r="AI448" s="48"/>
      <c r="AJ448" s="48"/>
      <c r="AK448" s="48"/>
      <c r="AL448" s="48"/>
      <c r="AM448" s="48"/>
      <c r="AN448" s="123"/>
      <c r="AO448" s="50">
        <f t="shared" si="53"/>
        <v>0</v>
      </c>
      <c r="AP448" s="48"/>
      <c r="AQ448" s="51">
        <f t="shared" si="54"/>
        <v>0</v>
      </c>
      <c r="AR448" s="51">
        <f t="shared" si="55"/>
        <v>0</v>
      </c>
      <c r="AS448" s="48"/>
      <c r="AT448" s="48"/>
      <c r="AU448" s="48"/>
      <c r="AV448" s="48"/>
      <c r="AW448" s="48"/>
      <c r="AX448" s="48"/>
      <c r="AY448" s="48"/>
      <c r="AZ448" s="48"/>
      <c r="BA448" s="48"/>
      <c r="BB448" s="48"/>
      <c r="BC448" s="48"/>
      <c r="BD448" s="43"/>
      <c r="BE448" s="65" t="b">
        <f>IF(B448=0,TRUE,IFERROR(MATCH($B448&amp;", "&amp;$C448&amp;", "&amp;$D448,'1.9 APM lookups'!$K$2:$K$107,0)&gt;0,FALSE))</f>
        <v>1</v>
      </c>
      <c r="BF448" s="66" t="str">
        <f t="shared" si="56"/>
        <v xml:space="preserve">, , </v>
      </c>
    </row>
    <row r="449" spans="1:58">
      <c r="A449" s="69"/>
      <c r="B449" s="41"/>
      <c r="C449" s="41"/>
      <c r="D449" s="41"/>
      <c r="E449" s="42"/>
      <c r="F449" s="42"/>
      <c r="G449" s="41"/>
      <c r="H449" s="120"/>
      <c r="I449" s="41"/>
      <c r="J449" s="41"/>
      <c r="K449" s="93" t="str">
        <f>_xlfn.IFNA(INDEX('1.9 APM lookups'!$B$9:$B$13,MATCH($J449,'1.9 APM lookups'!$A$9:$A$13,0),1),"")</f>
        <v/>
      </c>
      <c r="L449" s="61"/>
      <c r="M449" s="64">
        <f t="shared" si="49"/>
        <v>0</v>
      </c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50">
        <f t="shared" si="50"/>
        <v>0</v>
      </c>
      <c r="Z449" s="48"/>
      <c r="AA449" s="51">
        <f t="shared" si="51"/>
        <v>0</v>
      </c>
      <c r="AB449" s="51">
        <f t="shared" si="52"/>
        <v>0</v>
      </c>
      <c r="AC449" s="48"/>
      <c r="AD449" s="48"/>
      <c r="AE449" s="48"/>
      <c r="AF449" s="48"/>
      <c r="AG449" s="48"/>
      <c r="AH449" s="48"/>
      <c r="AI449" s="48"/>
      <c r="AJ449" s="48"/>
      <c r="AK449" s="48"/>
      <c r="AL449" s="48"/>
      <c r="AM449" s="48"/>
      <c r="AN449" s="123"/>
      <c r="AO449" s="50">
        <f t="shared" si="53"/>
        <v>0</v>
      </c>
      <c r="AP449" s="48"/>
      <c r="AQ449" s="51">
        <f t="shared" si="54"/>
        <v>0</v>
      </c>
      <c r="AR449" s="51">
        <f t="shared" si="55"/>
        <v>0</v>
      </c>
      <c r="AS449" s="48"/>
      <c r="AT449" s="48"/>
      <c r="AU449" s="48"/>
      <c r="AV449" s="48"/>
      <c r="AW449" s="48"/>
      <c r="AX449" s="48"/>
      <c r="AY449" s="48"/>
      <c r="AZ449" s="48"/>
      <c r="BA449" s="48"/>
      <c r="BB449" s="48"/>
      <c r="BC449" s="48"/>
      <c r="BD449" s="43"/>
      <c r="BE449" s="65" t="b">
        <f>IF(B449=0,TRUE,IFERROR(MATCH($B449&amp;", "&amp;$C449&amp;", "&amp;$D449,'1.9 APM lookups'!$K$2:$K$107,0)&gt;0,FALSE))</f>
        <v>1</v>
      </c>
      <c r="BF449" s="66" t="str">
        <f t="shared" si="56"/>
        <v xml:space="preserve">, , </v>
      </c>
    </row>
    <row r="450" spans="1:58">
      <c r="A450" s="69"/>
      <c r="B450" s="41"/>
      <c r="C450" s="41"/>
      <c r="D450" s="41"/>
      <c r="E450" s="42"/>
      <c r="F450" s="42"/>
      <c r="G450" s="41"/>
      <c r="H450" s="120"/>
      <c r="I450" s="41"/>
      <c r="J450" s="41"/>
      <c r="K450" s="93" t="str">
        <f>_xlfn.IFNA(INDEX('1.9 APM lookups'!$B$9:$B$13,MATCH($J450,'1.9 APM lookups'!$A$9:$A$13,0),1),"")</f>
        <v/>
      </c>
      <c r="L450" s="61"/>
      <c r="M450" s="64">
        <f t="shared" si="49"/>
        <v>0</v>
      </c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50">
        <f t="shared" si="50"/>
        <v>0</v>
      </c>
      <c r="Z450" s="48"/>
      <c r="AA450" s="51">
        <f t="shared" si="51"/>
        <v>0</v>
      </c>
      <c r="AB450" s="51">
        <f t="shared" si="52"/>
        <v>0</v>
      </c>
      <c r="AC450" s="48"/>
      <c r="AD450" s="48"/>
      <c r="AE450" s="48"/>
      <c r="AF450" s="48"/>
      <c r="AG450" s="48"/>
      <c r="AH450" s="48"/>
      <c r="AI450" s="48"/>
      <c r="AJ450" s="48"/>
      <c r="AK450" s="48"/>
      <c r="AL450" s="48"/>
      <c r="AM450" s="48"/>
      <c r="AN450" s="123"/>
      <c r="AO450" s="50">
        <f t="shared" si="53"/>
        <v>0</v>
      </c>
      <c r="AP450" s="48"/>
      <c r="AQ450" s="51">
        <f t="shared" si="54"/>
        <v>0</v>
      </c>
      <c r="AR450" s="51">
        <f t="shared" si="55"/>
        <v>0</v>
      </c>
      <c r="AS450" s="48"/>
      <c r="AT450" s="48"/>
      <c r="AU450" s="48"/>
      <c r="AV450" s="48"/>
      <c r="AW450" s="48"/>
      <c r="AX450" s="48"/>
      <c r="AY450" s="48"/>
      <c r="AZ450" s="48"/>
      <c r="BA450" s="48"/>
      <c r="BB450" s="48"/>
      <c r="BC450" s="48"/>
      <c r="BD450" s="43"/>
      <c r="BE450" s="65" t="b">
        <f>IF(B450=0,TRUE,IFERROR(MATCH($B450&amp;", "&amp;$C450&amp;", "&amp;$D450,'1.9 APM lookups'!$K$2:$K$107,0)&gt;0,FALSE))</f>
        <v>1</v>
      </c>
      <c r="BF450" s="66" t="str">
        <f t="shared" si="56"/>
        <v xml:space="preserve">, , </v>
      </c>
    </row>
    <row r="451" spans="1:58">
      <c r="A451" s="69"/>
      <c r="B451" s="41"/>
      <c r="C451" s="41"/>
      <c r="D451" s="41"/>
      <c r="E451" s="42"/>
      <c r="F451" s="42"/>
      <c r="G451" s="41"/>
      <c r="H451" s="120"/>
      <c r="I451" s="41"/>
      <c r="J451" s="41"/>
      <c r="K451" s="93" t="str">
        <f>_xlfn.IFNA(INDEX('1.9 APM lookups'!$B$9:$B$13,MATCH($J451,'1.9 APM lookups'!$A$9:$A$13,0),1),"")</f>
        <v/>
      </c>
      <c r="L451" s="61"/>
      <c r="M451" s="64">
        <f t="shared" si="49"/>
        <v>0</v>
      </c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50">
        <f t="shared" si="50"/>
        <v>0</v>
      </c>
      <c r="Z451" s="48"/>
      <c r="AA451" s="51">
        <f t="shared" si="51"/>
        <v>0</v>
      </c>
      <c r="AB451" s="51">
        <f t="shared" si="52"/>
        <v>0</v>
      </c>
      <c r="AC451" s="48"/>
      <c r="AD451" s="48"/>
      <c r="AE451" s="48"/>
      <c r="AF451" s="48"/>
      <c r="AG451" s="48"/>
      <c r="AH451" s="48"/>
      <c r="AI451" s="48"/>
      <c r="AJ451" s="48"/>
      <c r="AK451" s="48"/>
      <c r="AL451" s="48"/>
      <c r="AM451" s="48"/>
      <c r="AN451" s="123"/>
      <c r="AO451" s="50">
        <f t="shared" si="53"/>
        <v>0</v>
      </c>
      <c r="AP451" s="48"/>
      <c r="AQ451" s="51">
        <f t="shared" si="54"/>
        <v>0</v>
      </c>
      <c r="AR451" s="51">
        <f t="shared" si="55"/>
        <v>0</v>
      </c>
      <c r="AS451" s="48"/>
      <c r="AT451" s="48"/>
      <c r="AU451" s="48"/>
      <c r="AV451" s="48"/>
      <c r="AW451" s="48"/>
      <c r="AX451" s="48"/>
      <c r="AY451" s="48"/>
      <c r="AZ451" s="48"/>
      <c r="BA451" s="48"/>
      <c r="BB451" s="48"/>
      <c r="BC451" s="48"/>
      <c r="BD451" s="43"/>
      <c r="BE451" s="65" t="b">
        <f>IF(B451=0,TRUE,IFERROR(MATCH($B451&amp;", "&amp;$C451&amp;", "&amp;$D451,'1.9 APM lookups'!$K$2:$K$107,0)&gt;0,FALSE))</f>
        <v>1</v>
      </c>
      <c r="BF451" s="66" t="str">
        <f t="shared" si="56"/>
        <v xml:space="preserve">, , </v>
      </c>
    </row>
    <row r="452" spans="1:58">
      <c r="A452" s="69"/>
      <c r="B452" s="41"/>
      <c r="C452" s="41"/>
      <c r="D452" s="41"/>
      <c r="E452" s="42"/>
      <c r="F452" s="42"/>
      <c r="G452" s="41"/>
      <c r="H452" s="120"/>
      <c r="I452" s="41"/>
      <c r="J452" s="41"/>
      <c r="K452" s="93" t="str">
        <f>_xlfn.IFNA(INDEX('1.9 APM lookups'!$B$9:$B$13,MATCH($J452,'1.9 APM lookups'!$A$9:$A$13,0),1),"")</f>
        <v/>
      </c>
      <c r="L452" s="61"/>
      <c r="M452" s="64">
        <f t="shared" si="49"/>
        <v>0</v>
      </c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50">
        <f t="shared" si="50"/>
        <v>0</v>
      </c>
      <c r="Z452" s="48"/>
      <c r="AA452" s="51">
        <f t="shared" si="51"/>
        <v>0</v>
      </c>
      <c r="AB452" s="51">
        <f t="shared" si="52"/>
        <v>0</v>
      </c>
      <c r="AC452" s="48"/>
      <c r="AD452" s="48"/>
      <c r="AE452" s="48"/>
      <c r="AF452" s="48"/>
      <c r="AG452" s="48"/>
      <c r="AH452" s="48"/>
      <c r="AI452" s="48"/>
      <c r="AJ452" s="48"/>
      <c r="AK452" s="48"/>
      <c r="AL452" s="48"/>
      <c r="AM452" s="48"/>
      <c r="AN452" s="123"/>
      <c r="AO452" s="50">
        <f t="shared" si="53"/>
        <v>0</v>
      </c>
      <c r="AP452" s="48"/>
      <c r="AQ452" s="51">
        <f t="shared" si="54"/>
        <v>0</v>
      </c>
      <c r="AR452" s="51">
        <f t="shared" si="55"/>
        <v>0</v>
      </c>
      <c r="AS452" s="48"/>
      <c r="AT452" s="48"/>
      <c r="AU452" s="48"/>
      <c r="AV452" s="48"/>
      <c r="AW452" s="48"/>
      <c r="AX452" s="48"/>
      <c r="AY452" s="48"/>
      <c r="AZ452" s="48"/>
      <c r="BA452" s="48"/>
      <c r="BB452" s="48"/>
      <c r="BC452" s="48"/>
      <c r="BD452" s="43"/>
      <c r="BE452" s="65" t="b">
        <f>IF(B452=0,TRUE,IFERROR(MATCH($B452&amp;", "&amp;$C452&amp;", "&amp;$D452,'1.9 APM lookups'!$K$2:$K$107,0)&gt;0,FALSE))</f>
        <v>1</v>
      </c>
      <c r="BF452" s="66" t="str">
        <f t="shared" si="56"/>
        <v xml:space="preserve">, , </v>
      </c>
    </row>
    <row r="453" spans="1:58">
      <c r="A453" s="69"/>
      <c r="B453" s="41"/>
      <c r="C453" s="41"/>
      <c r="D453" s="41"/>
      <c r="E453" s="42"/>
      <c r="F453" s="42"/>
      <c r="G453" s="41"/>
      <c r="H453" s="120"/>
      <c r="I453" s="41"/>
      <c r="J453" s="41"/>
      <c r="K453" s="93" t="str">
        <f>_xlfn.IFNA(INDEX('1.9 APM lookups'!$B$9:$B$13,MATCH($J453,'1.9 APM lookups'!$A$9:$A$13,0),1),"")</f>
        <v/>
      </c>
      <c r="L453" s="61"/>
      <c r="M453" s="64">
        <f t="shared" si="49"/>
        <v>0</v>
      </c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50">
        <f t="shared" si="50"/>
        <v>0</v>
      </c>
      <c r="Z453" s="48"/>
      <c r="AA453" s="51">
        <f t="shared" si="51"/>
        <v>0</v>
      </c>
      <c r="AB453" s="51">
        <f t="shared" si="52"/>
        <v>0</v>
      </c>
      <c r="AC453" s="48"/>
      <c r="AD453" s="48"/>
      <c r="AE453" s="48"/>
      <c r="AF453" s="48"/>
      <c r="AG453" s="48"/>
      <c r="AH453" s="48"/>
      <c r="AI453" s="48"/>
      <c r="AJ453" s="48"/>
      <c r="AK453" s="48"/>
      <c r="AL453" s="48"/>
      <c r="AM453" s="48"/>
      <c r="AN453" s="123"/>
      <c r="AO453" s="50">
        <f t="shared" si="53"/>
        <v>0</v>
      </c>
      <c r="AP453" s="48"/>
      <c r="AQ453" s="51">
        <f t="shared" si="54"/>
        <v>0</v>
      </c>
      <c r="AR453" s="51">
        <f t="shared" si="55"/>
        <v>0</v>
      </c>
      <c r="AS453" s="48"/>
      <c r="AT453" s="48"/>
      <c r="AU453" s="48"/>
      <c r="AV453" s="48"/>
      <c r="AW453" s="48"/>
      <c r="AX453" s="48"/>
      <c r="AY453" s="48"/>
      <c r="AZ453" s="48"/>
      <c r="BA453" s="48"/>
      <c r="BB453" s="48"/>
      <c r="BC453" s="48"/>
      <c r="BD453" s="43"/>
      <c r="BE453" s="65" t="b">
        <f>IF(B453=0,TRUE,IFERROR(MATCH($B453&amp;", "&amp;$C453&amp;", "&amp;$D453,'1.9 APM lookups'!$K$2:$K$107,0)&gt;0,FALSE))</f>
        <v>1</v>
      </c>
      <c r="BF453" s="66" t="str">
        <f t="shared" si="56"/>
        <v xml:space="preserve">, , </v>
      </c>
    </row>
    <row r="454" spans="1:58">
      <c r="A454" s="69"/>
      <c r="B454" s="41"/>
      <c r="C454" s="41"/>
      <c r="D454" s="41"/>
      <c r="E454" s="42"/>
      <c r="F454" s="42"/>
      <c r="G454" s="41"/>
      <c r="H454" s="120"/>
      <c r="I454" s="41"/>
      <c r="J454" s="41"/>
      <c r="K454" s="93" t="str">
        <f>_xlfn.IFNA(INDEX('1.9 APM lookups'!$B$9:$B$13,MATCH($J454,'1.9 APM lookups'!$A$9:$A$13,0),1),"")</f>
        <v/>
      </c>
      <c r="L454" s="61"/>
      <c r="M454" s="64">
        <f t="shared" si="49"/>
        <v>0</v>
      </c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50">
        <f t="shared" si="50"/>
        <v>0</v>
      </c>
      <c r="Z454" s="48"/>
      <c r="AA454" s="51">
        <f t="shared" si="51"/>
        <v>0</v>
      </c>
      <c r="AB454" s="51">
        <f t="shared" si="52"/>
        <v>0</v>
      </c>
      <c r="AC454" s="48"/>
      <c r="AD454" s="48"/>
      <c r="AE454" s="48"/>
      <c r="AF454" s="48"/>
      <c r="AG454" s="48"/>
      <c r="AH454" s="48"/>
      <c r="AI454" s="48"/>
      <c r="AJ454" s="48"/>
      <c r="AK454" s="48"/>
      <c r="AL454" s="48"/>
      <c r="AM454" s="48"/>
      <c r="AN454" s="123"/>
      <c r="AO454" s="50">
        <f t="shared" si="53"/>
        <v>0</v>
      </c>
      <c r="AP454" s="48"/>
      <c r="AQ454" s="51">
        <f t="shared" si="54"/>
        <v>0</v>
      </c>
      <c r="AR454" s="51">
        <f t="shared" si="55"/>
        <v>0</v>
      </c>
      <c r="AS454" s="48"/>
      <c r="AT454" s="48"/>
      <c r="AU454" s="48"/>
      <c r="AV454" s="48"/>
      <c r="AW454" s="48"/>
      <c r="AX454" s="48"/>
      <c r="AY454" s="48"/>
      <c r="AZ454" s="48"/>
      <c r="BA454" s="48"/>
      <c r="BB454" s="48"/>
      <c r="BC454" s="48"/>
      <c r="BD454" s="43"/>
      <c r="BE454" s="65" t="b">
        <f>IF(B454=0,TRUE,IFERROR(MATCH($B454&amp;", "&amp;$C454&amp;", "&amp;$D454,'1.9 APM lookups'!$K$2:$K$107,0)&gt;0,FALSE))</f>
        <v>1</v>
      </c>
      <c r="BF454" s="66" t="str">
        <f t="shared" si="56"/>
        <v xml:space="preserve">, , </v>
      </c>
    </row>
    <row r="455" spans="1:58">
      <c r="A455" s="69"/>
      <c r="B455" s="41"/>
      <c r="C455" s="41"/>
      <c r="D455" s="41"/>
      <c r="E455" s="42"/>
      <c r="F455" s="42"/>
      <c r="G455" s="41"/>
      <c r="H455" s="120"/>
      <c r="I455" s="41"/>
      <c r="J455" s="41"/>
      <c r="K455" s="93" t="str">
        <f>_xlfn.IFNA(INDEX('1.9 APM lookups'!$B$9:$B$13,MATCH($J455,'1.9 APM lookups'!$A$9:$A$13,0),1),"")</f>
        <v/>
      </c>
      <c r="L455" s="61"/>
      <c r="M455" s="64">
        <f t="shared" si="49"/>
        <v>0</v>
      </c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50">
        <f t="shared" si="50"/>
        <v>0</v>
      </c>
      <c r="Z455" s="48"/>
      <c r="AA455" s="51">
        <f t="shared" si="51"/>
        <v>0</v>
      </c>
      <c r="AB455" s="51">
        <f t="shared" si="52"/>
        <v>0</v>
      </c>
      <c r="AC455" s="48"/>
      <c r="AD455" s="48"/>
      <c r="AE455" s="48"/>
      <c r="AF455" s="48"/>
      <c r="AG455" s="48"/>
      <c r="AH455" s="48"/>
      <c r="AI455" s="48"/>
      <c r="AJ455" s="48"/>
      <c r="AK455" s="48"/>
      <c r="AL455" s="48"/>
      <c r="AM455" s="48"/>
      <c r="AN455" s="123"/>
      <c r="AO455" s="50">
        <f t="shared" si="53"/>
        <v>0</v>
      </c>
      <c r="AP455" s="48"/>
      <c r="AQ455" s="51">
        <f t="shared" si="54"/>
        <v>0</v>
      </c>
      <c r="AR455" s="51">
        <f t="shared" si="55"/>
        <v>0</v>
      </c>
      <c r="AS455" s="48"/>
      <c r="AT455" s="48"/>
      <c r="AU455" s="48"/>
      <c r="AV455" s="48"/>
      <c r="AW455" s="48"/>
      <c r="AX455" s="48"/>
      <c r="AY455" s="48"/>
      <c r="AZ455" s="48"/>
      <c r="BA455" s="48"/>
      <c r="BB455" s="48"/>
      <c r="BC455" s="48"/>
      <c r="BD455" s="43"/>
      <c r="BE455" s="65" t="b">
        <f>IF(B455=0,TRUE,IFERROR(MATCH($B455&amp;", "&amp;$C455&amp;", "&amp;$D455,'1.9 APM lookups'!$K$2:$K$107,0)&gt;0,FALSE))</f>
        <v>1</v>
      </c>
      <c r="BF455" s="66" t="str">
        <f t="shared" si="56"/>
        <v xml:space="preserve">, , </v>
      </c>
    </row>
    <row r="456" spans="1:58">
      <c r="A456" s="69"/>
      <c r="B456" s="41"/>
      <c r="C456" s="41"/>
      <c r="D456" s="41"/>
      <c r="E456" s="42"/>
      <c r="F456" s="42"/>
      <c r="G456" s="41"/>
      <c r="H456" s="120"/>
      <c r="I456" s="41"/>
      <c r="J456" s="41"/>
      <c r="K456" s="93" t="str">
        <f>_xlfn.IFNA(INDEX('1.9 APM lookups'!$B$9:$B$13,MATCH($J456,'1.9 APM lookups'!$A$9:$A$13,0),1),"")</f>
        <v/>
      </c>
      <c r="L456" s="61"/>
      <c r="M456" s="64">
        <f t="shared" si="49"/>
        <v>0</v>
      </c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50">
        <f t="shared" si="50"/>
        <v>0</v>
      </c>
      <c r="Z456" s="48"/>
      <c r="AA456" s="51">
        <f t="shared" si="51"/>
        <v>0</v>
      </c>
      <c r="AB456" s="51">
        <f t="shared" si="52"/>
        <v>0</v>
      </c>
      <c r="AC456" s="48"/>
      <c r="AD456" s="48"/>
      <c r="AE456" s="48"/>
      <c r="AF456" s="48"/>
      <c r="AG456" s="48"/>
      <c r="AH456" s="48"/>
      <c r="AI456" s="48"/>
      <c r="AJ456" s="48"/>
      <c r="AK456" s="48"/>
      <c r="AL456" s="48"/>
      <c r="AM456" s="48"/>
      <c r="AN456" s="123"/>
      <c r="AO456" s="50">
        <f t="shared" si="53"/>
        <v>0</v>
      </c>
      <c r="AP456" s="48"/>
      <c r="AQ456" s="51">
        <f t="shared" si="54"/>
        <v>0</v>
      </c>
      <c r="AR456" s="51">
        <f t="shared" si="55"/>
        <v>0</v>
      </c>
      <c r="AS456" s="48"/>
      <c r="AT456" s="48"/>
      <c r="AU456" s="48"/>
      <c r="AV456" s="48"/>
      <c r="AW456" s="48"/>
      <c r="AX456" s="48"/>
      <c r="AY456" s="48"/>
      <c r="AZ456" s="48"/>
      <c r="BA456" s="48"/>
      <c r="BB456" s="48"/>
      <c r="BC456" s="48"/>
      <c r="BD456" s="43"/>
      <c r="BE456" s="65" t="b">
        <f>IF(B456=0,TRUE,IFERROR(MATCH($B456&amp;", "&amp;$C456&amp;", "&amp;$D456,'1.9 APM lookups'!$K$2:$K$107,0)&gt;0,FALSE))</f>
        <v>1</v>
      </c>
      <c r="BF456" s="66" t="str">
        <f t="shared" si="56"/>
        <v xml:space="preserve">, , </v>
      </c>
    </row>
    <row r="457" spans="1:58">
      <c r="A457" s="69"/>
      <c r="B457" s="41"/>
      <c r="C457" s="41"/>
      <c r="D457" s="41"/>
      <c r="E457" s="42"/>
      <c r="F457" s="42"/>
      <c r="G457" s="41"/>
      <c r="H457" s="120"/>
      <c r="I457" s="41"/>
      <c r="J457" s="41"/>
      <c r="K457" s="93" t="str">
        <f>_xlfn.IFNA(INDEX('1.9 APM lookups'!$B$9:$B$13,MATCH($J457,'1.9 APM lookups'!$A$9:$A$13,0),1),"")</f>
        <v/>
      </c>
      <c r="L457" s="61"/>
      <c r="M457" s="64">
        <f t="shared" si="49"/>
        <v>0</v>
      </c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50">
        <f t="shared" si="50"/>
        <v>0</v>
      </c>
      <c r="Z457" s="48"/>
      <c r="AA457" s="51">
        <f t="shared" si="51"/>
        <v>0</v>
      </c>
      <c r="AB457" s="51">
        <f t="shared" si="52"/>
        <v>0</v>
      </c>
      <c r="AC457" s="48"/>
      <c r="AD457" s="48"/>
      <c r="AE457" s="48"/>
      <c r="AF457" s="48"/>
      <c r="AG457" s="48"/>
      <c r="AH457" s="48"/>
      <c r="AI457" s="48"/>
      <c r="AJ457" s="48"/>
      <c r="AK457" s="48"/>
      <c r="AL457" s="48"/>
      <c r="AM457" s="48"/>
      <c r="AN457" s="123"/>
      <c r="AO457" s="50">
        <f t="shared" si="53"/>
        <v>0</v>
      </c>
      <c r="AP457" s="48"/>
      <c r="AQ457" s="51">
        <f t="shared" si="54"/>
        <v>0</v>
      </c>
      <c r="AR457" s="51">
        <f t="shared" si="55"/>
        <v>0</v>
      </c>
      <c r="AS457" s="48"/>
      <c r="AT457" s="48"/>
      <c r="AU457" s="48"/>
      <c r="AV457" s="48"/>
      <c r="AW457" s="48"/>
      <c r="AX457" s="48"/>
      <c r="AY457" s="48"/>
      <c r="AZ457" s="48"/>
      <c r="BA457" s="48"/>
      <c r="BB457" s="48"/>
      <c r="BC457" s="48"/>
      <c r="BD457" s="43"/>
      <c r="BE457" s="65" t="b">
        <f>IF(B457=0,TRUE,IFERROR(MATCH($B457&amp;", "&amp;$C457&amp;", "&amp;$D457,'1.9 APM lookups'!$K$2:$K$107,0)&gt;0,FALSE))</f>
        <v>1</v>
      </c>
      <c r="BF457" s="66" t="str">
        <f t="shared" si="56"/>
        <v xml:space="preserve">, , </v>
      </c>
    </row>
    <row r="458" spans="1:58">
      <c r="A458" s="69"/>
      <c r="B458" s="41"/>
      <c r="C458" s="41"/>
      <c r="D458" s="41"/>
      <c r="E458" s="42"/>
      <c r="F458" s="42"/>
      <c r="G458" s="41"/>
      <c r="H458" s="120"/>
      <c r="I458" s="41"/>
      <c r="J458" s="41"/>
      <c r="K458" s="93" t="str">
        <f>_xlfn.IFNA(INDEX('1.9 APM lookups'!$B$9:$B$13,MATCH($J458,'1.9 APM lookups'!$A$9:$A$13,0),1),"")</f>
        <v/>
      </c>
      <c r="L458" s="61"/>
      <c r="M458" s="64">
        <f t="shared" ref="M458:M508" si="57">SUM($N458:$X458)</f>
        <v>0</v>
      </c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50">
        <f t="shared" ref="Y458:Y508" si="58">SUM($Z458:$AB458)</f>
        <v>0</v>
      </c>
      <c r="Z458" s="48"/>
      <c r="AA458" s="51">
        <f t="shared" ref="AA458:AA508" si="59">SUM($AC458:$AG458)+SUM($AS458:$AW458)</f>
        <v>0</v>
      </c>
      <c r="AB458" s="51">
        <f t="shared" ref="AB458:AB508" si="60">SUM($AH458:$AM458)+SUM($AX458:$BC458)</f>
        <v>0</v>
      </c>
      <c r="AC458" s="48"/>
      <c r="AD458" s="48"/>
      <c r="AE458" s="48"/>
      <c r="AF458" s="48"/>
      <c r="AG458" s="48"/>
      <c r="AH458" s="48"/>
      <c r="AI458" s="48"/>
      <c r="AJ458" s="48"/>
      <c r="AK458" s="48"/>
      <c r="AL458" s="48"/>
      <c r="AM458" s="48"/>
      <c r="AN458" s="123"/>
      <c r="AO458" s="50">
        <f t="shared" ref="AO458:AO508" si="61">SUM($AP458:$AR458)</f>
        <v>0</v>
      </c>
      <c r="AP458" s="48"/>
      <c r="AQ458" s="51">
        <f t="shared" ref="AQ458:AQ508" si="62">SUM($AS458:$AW458)</f>
        <v>0</v>
      </c>
      <c r="AR458" s="51">
        <f t="shared" ref="AR458:AR508" si="63">SUM($AX458:$BB458)</f>
        <v>0</v>
      </c>
      <c r="AS458" s="48"/>
      <c r="AT458" s="48"/>
      <c r="AU458" s="48"/>
      <c r="AV458" s="48"/>
      <c r="AW458" s="48"/>
      <c r="AX458" s="48"/>
      <c r="AY458" s="48"/>
      <c r="AZ458" s="48"/>
      <c r="BA458" s="48"/>
      <c r="BB458" s="48"/>
      <c r="BC458" s="48"/>
      <c r="BD458" s="43"/>
      <c r="BE458" s="65" t="b">
        <f>IF(B458=0,TRUE,IFERROR(MATCH($B458&amp;", "&amp;$C458&amp;", "&amp;$D458,'1.9 APM lookups'!$K$2:$K$107,0)&gt;0,FALSE))</f>
        <v>1</v>
      </c>
      <c r="BF458" s="66" t="str">
        <f t="shared" ref="BF458:BF508" si="64">B458&amp;", "&amp;C458&amp;", "&amp;D458</f>
        <v xml:space="preserve">, , </v>
      </c>
    </row>
    <row r="459" spans="1:58">
      <c r="A459" s="69"/>
      <c r="B459" s="41"/>
      <c r="C459" s="41"/>
      <c r="D459" s="41"/>
      <c r="E459" s="42"/>
      <c r="F459" s="42"/>
      <c r="G459" s="41"/>
      <c r="H459" s="120"/>
      <c r="I459" s="41"/>
      <c r="J459" s="41"/>
      <c r="K459" s="93" t="str">
        <f>_xlfn.IFNA(INDEX('1.9 APM lookups'!$B$9:$B$13,MATCH($J459,'1.9 APM lookups'!$A$9:$A$13,0),1),"")</f>
        <v/>
      </c>
      <c r="L459" s="61"/>
      <c r="M459" s="64">
        <f t="shared" si="57"/>
        <v>0</v>
      </c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50">
        <f t="shared" si="58"/>
        <v>0</v>
      </c>
      <c r="Z459" s="48"/>
      <c r="AA459" s="51">
        <f t="shared" si="59"/>
        <v>0</v>
      </c>
      <c r="AB459" s="51">
        <f t="shared" si="60"/>
        <v>0</v>
      </c>
      <c r="AC459" s="48"/>
      <c r="AD459" s="48"/>
      <c r="AE459" s="48"/>
      <c r="AF459" s="48"/>
      <c r="AG459" s="48"/>
      <c r="AH459" s="48"/>
      <c r="AI459" s="48"/>
      <c r="AJ459" s="48"/>
      <c r="AK459" s="48"/>
      <c r="AL459" s="48"/>
      <c r="AM459" s="48"/>
      <c r="AN459" s="123"/>
      <c r="AO459" s="50">
        <f t="shared" si="61"/>
        <v>0</v>
      </c>
      <c r="AP459" s="48"/>
      <c r="AQ459" s="51">
        <f t="shared" si="62"/>
        <v>0</v>
      </c>
      <c r="AR459" s="51">
        <f t="shared" si="63"/>
        <v>0</v>
      </c>
      <c r="AS459" s="48"/>
      <c r="AT459" s="48"/>
      <c r="AU459" s="48"/>
      <c r="AV459" s="48"/>
      <c r="AW459" s="48"/>
      <c r="AX459" s="48"/>
      <c r="AY459" s="48"/>
      <c r="AZ459" s="48"/>
      <c r="BA459" s="48"/>
      <c r="BB459" s="48"/>
      <c r="BC459" s="48"/>
      <c r="BD459" s="43"/>
      <c r="BE459" s="65" t="b">
        <f>IF(B459=0,TRUE,IFERROR(MATCH($B459&amp;", "&amp;$C459&amp;", "&amp;$D459,'1.9 APM lookups'!$K$2:$K$107,0)&gt;0,FALSE))</f>
        <v>1</v>
      </c>
      <c r="BF459" s="66" t="str">
        <f t="shared" si="64"/>
        <v xml:space="preserve">, , </v>
      </c>
    </row>
    <row r="460" spans="1:58">
      <c r="A460" s="69"/>
      <c r="B460" s="41"/>
      <c r="C460" s="41"/>
      <c r="D460" s="41"/>
      <c r="E460" s="42"/>
      <c r="F460" s="42"/>
      <c r="G460" s="41"/>
      <c r="H460" s="120"/>
      <c r="I460" s="41"/>
      <c r="J460" s="41"/>
      <c r="K460" s="93" t="str">
        <f>_xlfn.IFNA(INDEX('1.9 APM lookups'!$B$9:$B$13,MATCH($J460,'1.9 APM lookups'!$A$9:$A$13,0),1),"")</f>
        <v/>
      </c>
      <c r="L460" s="61"/>
      <c r="M460" s="64">
        <f t="shared" si="57"/>
        <v>0</v>
      </c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50">
        <f t="shared" si="58"/>
        <v>0</v>
      </c>
      <c r="Z460" s="48"/>
      <c r="AA460" s="51">
        <f t="shared" si="59"/>
        <v>0</v>
      </c>
      <c r="AB460" s="51">
        <f t="shared" si="60"/>
        <v>0</v>
      </c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  <c r="AN460" s="123"/>
      <c r="AO460" s="50">
        <f t="shared" si="61"/>
        <v>0</v>
      </c>
      <c r="AP460" s="48"/>
      <c r="AQ460" s="51">
        <f t="shared" si="62"/>
        <v>0</v>
      </c>
      <c r="AR460" s="51">
        <f t="shared" si="63"/>
        <v>0</v>
      </c>
      <c r="AS460" s="48"/>
      <c r="AT460" s="48"/>
      <c r="AU460" s="48"/>
      <c r="AV460" s="48"/>
      <c r="AW460" s="48"/>
      <c r="AX460" s="48"/>
      <c r="AY460" s="48"/>
      <c r="AZ460" s="48"/>
      <c r="BA460" s="48"/>
      <c r="BB460" s="48"/>
      <c r="BC460" s="48"/>
      <c r="BD460" s="43"/>
      <c r="BE460" s="65" t="b">
        <f>IF(B460=0,TRUE,IFERROR(MATCH($B460&amp;", "&amp;$C460&amp;", "&amp;$D460,'1.9 APM lookups'!$K$2:$K$107,0)&gt;0,FALSE))</f>
        <v>1</v>
      </c>
      <c r="BF460" s="66" t="str">
        <f t="shared" si="64"/>
        <v xml:space="preserve">, , </v>
      </c>
    </row>
    <row r="461" spans="1:58">
      <c r="A461" s="69"/>
      <c r="B461" s="41"/>
      <c r="C461" s="41"/>
      <c r="D461" s="41"/>
      <c r="E461" s="42"/>
      <c r="F461" s="42"/>
      <c r="G461" s="41"/>
      <c r="H461" s="120"/>
      <c r="I461" s="41"/>
      <c r="J461" s="41"/>
      <c r="K461" s="93" t="str">
        <f>_xlfn.IFNA(INDEX('1.9 APM lookups'!$B$9:$B$13,MATCH($J461,'1.9 APM lookups'!$A$9:$A$13,0),1),"")</f>
        <v/>
      </c>
      <c r="L461" s="61"/>
      <c r="M461" s="64">
        <f t="shared" si="57"/>
        <v>0</v>
      </c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50">
        <f t="shared" si="58"/>
        <v>0</v>
      </c>
      <c r="Z461" s="48"/>
      <c r="AA461" s="51">
        <f t="shared" si="59"/>
        <v>0</v>
      </c>
      <c r="AB461" s="51">
        <f t="shared" si="60"/>
        <v>0</v>
      </c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123"/>
      <c r="AO461" s="50">
        <f t="shared" si="61"/>
        <v>0</v>
      </c>
      <c r="AP461" s="48"/>
      <c r="AQ461" s="51">
        <f t="shared" si="62"/>
        <v>0</v>
      </c>
      <c r="AR461" s="51">
        <f t="shared" si="63"/>
        <v>0</v>
      </c>
      <c r="AS461" s="48"/>
      <c r="AT461" s="48"/>
      <c r="AU461" s="48"/>
      <c r="AV461" s="48"/>
      <c r="AW461" s="48"/>
      <c r="AX461" s="48"/>
      <c r="AY461" s="48"/>
      <c r="AZ461" s="48"/>
      <c r="BA461" s="48"/>
      <c r="BB461" s="48"/>
      <c r="BC461" s="48"/>
      <c r="BD461" s="43"/>
      <c r="BE461" s="65" t="b">
        <f>IF(B461=0,TRUE,IFERROR(MATCH($B461&amp;", "&amp;$C461&amp;", "&amp;$D461,'1.9 APM lookups'!$K$2:$K$107,0)&gt;0,FALSE))</f>
        <v>1</v>
      </c>
      <c r="BF461" s="66" t="str">
        <f t="shared" si="64"/>
        <v xml:space="preserve">, , </v>
      </c>
    </row>
    <row r="462" spans="1:58">
      <c r="A462" s="69"/>
      <c r="B462" s="41"/>
      <c r="C462" s="41"/>
      <c r="D462" s="41"/>
      <c r="E462" s="42"/>
      <c r="F462" s="42"/>
      <c r="G462" s="41"/>
      <c r="H462" s="120"/>
      <c r="I462" s="41"/>
      <c r="J462" s="41"/>
      <c r="K462" s="93" t="str">
        <f>_xlfn.IFNA(INDEX('1.9 APM lookups'!$B$9:$B$13,MATCH($J462,'1.9 APM lookups'!$A$9:$A$13,0),1),"")</f>
        <v/>
      </c>
      <c r="L462" s="61"/>
      <c r="M462" s="64">
        <f t="shared" si="57"/>
        <v>0</v>
      </c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50">
        <f t="shared" si="58"/>
        <v>0</v>
      </c>
      <c r="Z462" s="48"/>
      <c r="AA462" s="51">
        <f t="shared" si="59"/>
        <v>0</v>
      </c>
      <c r="AB462" s="51">
        <f t="shared" si="60"/>
        <v>0</v>
      </c>
      <c r="AC462" s="48"/>
      <c r="AD462" s="48"/>
      <c r="AE462" s="48"/>
      <c r="AF462" s="48"/>
      <c r="AG462" s="48"/>
      <c r="AH462" s="48"/>
      <c r="AI462" s="48"/>
      <c r="AJ462" s="48"/>
      <c r="AK462" s="48"/>
      <c r="AL462" s="48"/>
      <c r="AM462" s="48"/>
      <c r="AN462" s="123"/>
      <c r="AO462" s="50">
        <f t="shared" si="61"/>
        <v>0</v>
      </c>
      <c r="AP462" s="48"/>
      <c r="AQ462" s="51">
        <f t="shared" si="62"/>
        <v>0</v>
      </c>
      <c r="AR462" s="51">
        <f t="shared" si="63"/>
        <v>0</v>
      </c>
      <c r="AS462" s="48"/>
      <c r="AT462" s="48"/>
      <c r="AU462" s="48"/>
      <c r="AV462" s="48"/>
      <c r="AW462" s="48"/>
      <c r="AX462" s="48"/>
      <c r="AY462" s="48"/>
      <c r="AZ462" s="48"/>
      <c r="BA462" s="48"/>
      <c r="BB462" s="48"/>
      <c r="BC462" s="48"/>
      <c r="BD462" s="43"/>
      <c r="BE462" s="65" t="b">
        <f>IF(B462=0,TRUE,IFERROR(MATCH($B462&amp;", "&amp;$C462&amp;", "&amp;$D462,'1.9 APM lookups'!$K$2:$K$107,0)&gt;0,FALSE))</f>
        <v>1</v>
      </c>
      <c r="BF462" s="66" t="str">
        <f t="shared" si="64"/>
        <v xml:space="preserve">, , </v>
      </c>
    </row>
    <row r="463" spans="1:58">
      <c r="A463" s="69"/>
      <c r="B463" s="41"/>
      <c r="C463" s="41"/>
      <c r="D463" s="41"/>
      <c r="E463" s="42"/>
      <c r="F463" s="42"/>
      <c r="G463" s="41"/>
      <c r="H463" s="120"/>
      <c r="I463" s="41"/>
      <c r="J463" s="41"/>
      <c r="K463" s="93" t="str">
        <f>_xlfn.IFNA(INDEX('1.9 APM lookups'!$B$9:$B$13,MATCH($J463,'1.9 APM lookups'!$A$9:$A$13,0),1),"")</f>
        <v/>
      </c>
      <c r="L463" s="61"/>
      <c r="M463" s="64">
        <f t="shared" si="57"/>
        <v>0</v>
      </c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50">
        <f t="shared" si="58"/>
        <v>0</v>
      </c>
      <c r="Z463" s="48"/>
      <c r="AA463" s="51">
        <f t="shared" si="59"/>
        <v>0</v>
      </c>
      <c r="AB463" s="51">
        <f t="shared" si="60"/>
        <v>0</v>
      </c>
      <c r="AC463" s="48"/>
      <c r="AD463" s="48"/>
      <c r="AE463" s="48"/>
      <c r="AF463" s="48"/>
      <c r="AG463" s="48"/>
      <c r="AH463" s="48"/>
      <c r="AI463" s="48"/>
      <c r="AJ463" s="48"/>
      <c r="AK463" s="48"/>
      <c r="AL463" s="48"/>
      <c r="AM463" s="48"/>
      <c r="AN463" s="123"/>
      <c r="AO463" s="50">
        <f t="shared" si="61"/>
        <v>0</v>
      </c>
      <c r="AP463" s="48"/>
      <c r="AQ463" s="51">
        <f t="shared" si="62"/>
        <v>0</v>
      </c>
      <c r="AR463" s="51">
        <f t="shared" si="63"/>
        <v>0</v>
      </c>
      <c r="AS463" s="48"/>
      <c r="AT463" s="48"/>
      <c r="AU463" s="48"/>
      <c r="AV463" s="48"/>
      <c r="AW463" s="48"/>
      <c r="AX463" s="48"/>
      <c r="AY463" s="48"/>
      <c r="AZ463" s="48"/>
      <c r="BA463" s="48"/>
      <c r="BB463" s="48"/>
      <c r="BC463" s="48"/>
      <c r="BD463" s="43"/>
      <c r="BE463" s="65" t="b">
        <f>IF(B463=0,TRUE,IFERROR(MATCH($B463&amp;", "&amp;$C463&amp;", "&amp;$D463,'1.9 APM lookups'!$K$2:$K$107,0)&gt;0,FALSE))</f>
        <v>1</v>
      </c>
      <c r="BF463" s="66" t="str">
        <f t="shared" si="64"/>
        <v xml:space="preserve">, , </v>
      </c>
    </row>
    <row r="464" spans="1:58">
      <c r="A464" s="69"/>
      <c r="B464" s="41"/>
      <c r="C464" s="41"/>
      <c r="D464" s="41"/>
      <c r="E464" s="42"/>
      <c r="F464" s="42"/>
      <c r="G464" s="41"/>
      <c r="H464" s="120"/>
      <c r="I464" s="41"/>
      <c r="J464" s="41"/>
      <c r="K464" s="93" t="str">
        <f>_xlfn.IFNA(INDEX('1.9 APM lookups'!$B$9:$B$13,MATCH($J464,'1.9 APM lookups'!$A$9:$A$13,0),1),"")</f>
        <v/>
      </c>
      <c r="L464" s="61"/>
      <c r="M464" s="64">
        <f t="shared" si="57"/>
        <v>0</v>
      </c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50">
        <f t="shared" si="58"/>
        <v>0</v>
      </c>
      <c r="Z464" s="48"/>
      <c r="AA464" s="51">
        <f t="shared" si="59"/>
        <v>0</v>
      </c>
      <c r="AB464" s="51">
        <f t="shared" si="60"/>
        <v>0</v>
      </c>
      <c r="AC464" s="48"/>
      <c r="AD464" s="48"/>
      <c r="AE464" s="48"/>
      <c r="AF464" s="48"/>
      <c r="AG464" s="48"/>
      <c r="AH464" s="48"/>
      <c r="AI464" s="48"/>
      <c r="AJ464" s="48"/>
      <c r="AK464" s="48"/>
      <c r="AL464" s="48"/>
      <c r="AM464" s="48"/>
      <c r="AN464" s="123"/>
      <c r="AO464" s="50">
        <f t="shared" si="61"/>
        <v>0</v>
      </c>
      <c r="AP464" s="48"/>
      <c r="AQ464" s="51">
        <f t="shared" si="62"/>
        <v>0</v>
      </c>
      <c r="AR464" s="51">
        <f t="shared" si="63"/>
        <v>0</v>
      </c>
      <c r="AS464" s="48"/>
      <c r="AT464" s="48"/>
      <c r="AU464" s="48"/>
      <c r="AV464" s="48"/>
      <c r="AW464" s="48"/>
      <c r="AX464" s="48"/>
      <c r="AY464" s="48"/>
      <c r="AZ464" s="48"/>
      <c r="BA464" s="48"/>
      <c r="BB464" s="48"/>
      <c r="BC464" s="48"/>
      <c r="BD464" s="43"/>
      <c r="BE464" s="65" t="b">
        <f>IF(B464=0,TRUE,IFERROR(MATCH($B464&amp;", "&amp;$C464&amp;", "&amp;$D464,'1.9 APM lookups'!$K$2:$K$107,0)&gt;0,FALSE))</f>
        <v>1</v>
      </c>
      <c r="BF464" s="66" t="str">
        <f t="shared" si="64"/>
        <v xml:space="preserve">, , </v>
      </c>
    </row>
    <row r="465" spans="1:58">
      <c r="A465" s="69"/>
      <c r="B465" s="41"/>
      <c r="C465" s="41"/>
      <c r="D465" s="41"/>
      <c r="E465" s="42"/>
      <c r="F465" s="42"/>
      <c r="G465" s="41"/>
      <c r="H465" s="120"/>
      <c r="I465" s="41"/>
      <c r="J465" s="41"/>
      <c r="K465" s="93" t="str">
        <f>_xlfn.IFNA(INDEX('1.9 APM lookups'!$B$9:$B$13,MATCH($J465,'1.9 APM lookups'!$A$9:$A$13,0),1),"")</f>
        <v/>
      </c>
      <c r="L465" s="61"/>
      <c r="M465" s="64">
        <f t="shared" si="57"/>
        <v>0</v>
      </c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50">
        <f t="shared" si="58"/>
        <v>0</v>
      </c>
      <c r="Z465" s="48"/>
      <c r="AA465" s="51">
        <f t="shared" si="59"/>
        <v>0</v>
      </c>
      <c r="AB465" s="51">
        <f t="shared" si="60"/>
        <v>0</v>
      </c>
      <c r="AC465" s="48"/>
      <c r="AD465" s="48"/>
      <c r="AE465" s="48"/>
      <c r="AF465" s="48"/>
      <c r="AG465" s="48"/>
      <c r="AH465" s="48"/>
      <c r="AI465" s="48"/>
      <c r="AJ465" s="48"/>
      <c r="AK465" s="48"/>
      <c r="AL465" s="48"/>
      <c r="AM465" s="48"/>
      <c r="AN465" s="123"/>
      <c r="AO465" s="50">
        <f t="shared" si="61"/>
        <v>0</v>
      </c>
      <c r="AP465" s="48"/>
      <c r="AQ465" s="51">
        <f t="shared" si="62"/>
        <v>0</v>
      </c>
      <c r="AR465" s="51">
        <f t="shared" si="63"/>
        <v>0</v>
      </c>
      <c r="AS465" s="48"/>
      <c r="AT465" s="48"/>
      <c r="AU465" s="48"/>
      <c r="AV465" s="48"/>
      <c r="AW465" s="48"/>
      <c r="AX465" s="48"/>
      <c r="AY465" s="48"/>
      <c r="AZ465" s="48"/>
      <c r="BA465" s="48"/>
      <c r="BB465" s="48"/>
      <c r="BC465" s="48"/>
      <c r="BD465" s="43"/>
      <c r="BE465" s="65" t="b">
        <f>IF(B465=0,TRUE,IFERROR(MATCH($B465&amp;", "&amp;$C465&amp;", "&amp;$D465,'1.9 APM lookups'!$K$2:$K$107,0)&gt;0,FALSE))</f>
        <v>1</v>
      </c>
      <c r="BF465" s="66" t="str">
        <f t="shared" si="64"/>
        <v xml:space="preserve">, , </v>
      </c>
    </row>
    <row r="466" spans="1:58">
      <c r="A466" s="69"/>
      <c r="B466" s="41"/>
      <c r="C466" s="41"/>
      <c r="D466" s="41"/>
      <c r="E466" s="42"/>
      <c r="F466" s="42"/>
      <c r="G466" s="41"/>
      <c r="H466" s="120"/>
      <c r="I466" s="41"/>
      <c r="J466" s="41"/>
      <c r="K466" s="93" t="str">
        <f>_xlfn.IFNA(INDEX('1.9 APM lookups'!$B$9:$B$13,MATCH($J466,'1.9 APM lookups'!$A$9:$A$13,0),1),"")</f>
        <v/>
      </c>
      <c r="L466" s="61"/>
      <c r="M466" s="64">
        <f t="shared" si="57"/>
        <v>0</v>
      </c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50">
        <f t="shared" si="58"/>
        <v>0</v>
      </c>
      <c r="Z466" s="48"/>
      <c r="AA466" s="51">
        <f t="shared" si="59"/>
        <v>0</v>
      </c>
      <c r="AB466" s="51">
        <f t="shared" si="60"/>
        <v>0</v>
      </c>
      <c r="AC466" s="48"/>
      <c r="AD466" s="48"/>
      <c r="AE466" s="48"/>
      <c r="AF466" s="48"/>
      <c r="AG466" s="48"/>
      <c r="AH466" s="48"/>
      <c r="AI466" s="48"/>
      <c r="AJ466" s="48"/>
      <c r="AK466" s="48"/>
      <c r="AL466" s="48"/>
      <c r="AM466" s="48"/>
      <c r="AN466" s="123"/>
      <c r="AO466" s="50">
        <f t="shared" si="61"/>
        <v>0</v>
      </c>
      <c r="AP466" s="48"/>
      <c r="AQ466" s="51">
        <f t="shared" si="62"/>
        <v>0</v>
      </c>
      <c r="AR466" s="51">
        <f t="shared" si="63"/>
        <v>0</v>
      </c>
      <c r="AS466" s="48"/>
      <c r="AT466" s="48"/>
      <c r="AU466" s="48"/>
      <c r="AV466" s="48"/>
      <c r="AW466" s="48"/>
      <c r="AX466" s="48"/>
      <c r="AY466" s="48"/>
      <c r="AZ466" s="48"/>
      <c r="BA466" s="48"/>
      <c r="BB466" s="48"/>
      <c r="BC466" s="48"/>
      <c r="BD466" s="43"/>
      <c r="BE466" s="65" t="b">
        <f>IF(B466=0,TRUE,IFERROR(MATCH($B466&amp;", "&amp;$C466&amp;", "&amp;$D466,'1.9 APM lookups'!$K$2:$K$107,0)&gt;0,FALSE))</f>
        <v>1</v>
      </c>
      <c r="BF466" s="66" t="str">
        <f t="shared" si="64"/>
        <v xml:space="preserve">, , </v>
      </c>
    </row>
    <row r="467" spans="1:58">
      <c r="A467" s="69"/>
      <c r="B467" s="41"/>
      <c r="C467" s="41"/>
      <c r="D467" s="41"/>
      <c r="E467" s="42"/>
      <c r="F467" s="42"/>
      <c r="G467" s="41"/>
      <c r="H467" s="120"/>
      <c r="I467" s="41"/>
      <c r="J467" s="41"/>
      <c r="K467" s="93" t="str">
        <f>_xlfn.IFNA(INDEX('1.9 APM lookups'!$B$9:$B$13,MATCH($J467,'1.9 APM lookups'!$A$9:$A$13,0),1),"")</f>
        <v/>
      </c>
      <c r="L467" s="61"/>
      <c r="M467" s="64">
        <f t="shared" si="57"/>
        <v>0</v>
      </c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50">
        <f t="shared" si="58"/>
        <v>0</v>
      </c>
      <c r="Z467" s="48"/>
      <c r="AA467" s="51">
        <f t="shared" si="59"/>
        <v>0</v>
      </c>
      <c r="AB467" s="51">
        <f t="shared" si="60"/>
        <v>0</v>
      </c>
      <c r="AC467" s="48"/>
      <c r="AD467" s="48"/>
      <c r="AE467" s="48"/>
      <c r="AF467" s="48"/>
      <c r="AG467" s="48"/>
      <c r="AH467" s="48"/>
      <c r="AI467" s="48"/>
      <c r="AJ467" s="48"/>
      <c r="AK467" s="48"/>
      <c r="AL467" s="48"/>
      <c r="AM467" s="48"/>
      <c r="AN467" s="123"/>
      <c r="AO467" s="50">
        <f t="shared" si="61"/>
        <v>0</v>
      </c>
      <c r="AP467" s="48"/>
      <c r="AQ467" s="51">
        <f t="shared" si="62"/>
        <v>0</v>
      </c>
      <c r="AR467" s="51">
        <f t="shared" si="63"/>
        <v>0</v>
      </c>
      <c r="AS467" s="48"/>
      <c r="AT467" s="48"/>
      <c r="AU467" s="48"/>
      <c r="AV467" s="48"/>
      <c r="AW467" s="48"/>
      <c r="AX467" s="48"/>
      <c r="AY467" s="48"/>
      <c r="AZ467" s="48"/>
      <c r="BA467" s="48"/>
      <c r="BB467" s="48"/>
      <c r="BC467" s="48"/>
      <c r="BD467" s="43"/>
      <c r="BE467" s="65" t="b">
        <f>IF(B467=0,TRUE,IFERROR(MATCH($B467&amp;", "&amp;$C467&amp;", "&amp;$D467,'1.9 APM lookups'!$K$2:$K$107,0)&gt;0,FALSE))</f>
        <v>1</v>
      </c>
      <c r="BF467" s="66" t="str">
        <f t="shared" si="64"/>
        <v xml:space="preserve">, , </v>
      </c>
    </row>
    <row r="468" spans="1:58">
      <c r="A468" s="69"/>
      <c r="B468" s="41"/>
      <c r="C468" s="41"/>
      <c r="D468" s="41"/>
      <c r="E468" s="42"/>
      <c r="F468" s="42"/>
      <c r="G468" s="41"/>
      <c r="H468" s="120"/>
      <c r="I468" s="41"/>
      <c r="J468" s="41"/>
      <c r="K468" s="93" t="str">
        <f>_xlfn.IFNA(INDEX('1.9 APM lookups'!$B$9:$B$13,MATCH($J468,'1.9 APM lookups'!$A$9:$A$13,0),1),"")</f>
        <v/>
      </c>
      <c r="L468" s="61"/>
      <c r="M468" s="64">
        <f t="shared" si="57"/>
        <v>0</v>
      </c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50">
        <f t="shared" si="58"/>
        <v>0</v>
      </c>
      <c r="Z468" s="48"/>
      <c r="AA468" s="51">
        <f t="shared" si="59"/>
        <v>0</v>
      </c>
      <c r="AB468" s="51">
        <f t="shared" si="60"/>
        <v>0</v>
      </c>
      <c r="AC468" s="48"/>
      <c r="AD468" s="48"/>
      <c r="AE468" s="48"/>
      <c r="AF468" s="48"/>
      <c r="AG468" s="48"/>
      <c r="AH468" s="48"/>
      <c r="AI468" s="48"/>
      <c r="AJ468" s="48"/>
      <c r="AK468" s="48"/>
      <c r="AL468" s="48"/>
      <c r="AM468" s="48"/>
      <c r="AN468" s="123"/>
      <c r="AO468" s="50">
        <f t="shared" si="61"/>
        <v>0</v>
      </c>
      <c r="AP468" s="48"/>
      <c r="AQ468" s="51">
        <f t="shared" si="62"/>
        <v>0</v>
      </c>
      <c r="AR468" s="51">
        <f t="shared" si="63"/>
        <v>0</v>
      </c>
      <c r="AS468" s="48"/>
      <c r="AT468" s="48"/>
      <c r="AU468" s="48"/>
      <c r="AV468" s="48"/>
      <c r="AW468" s="48"/>
      <c r="AX468" s="48"/>
      <c r="AY468" s="48"/>
      <c r="AZ468" s="48"/>
      <c r="BA468" s="48"/>
      <c r="BB468" s="48"/>
      <c r="BC468" s="48"/>
      <c r="BD468" s="43"/>
      <c r="BE468" s="65" t="b">
        <f>IF(B468=0,TRUE,IFERROR(MATCH($B468&amp;", "&amp;$C468&amp;", "&amp;$D468,'1.9 APM lookups'!$K$2:$K$107,0)&gt;0,FALSE))</f>
        <v>1</v>
      </c>
      <c r="BF468" s="66" t="str">
        <f t="shared" si="64"/>
        <v xml:space="preserve">, , </v>
      </c>
    </row>
    <row r="469" spans="1:58">
      <c r="A469" s="69"/>
      <c r="B469" s="41"/>
      <c r="C469" s="41"/>
      <c r="D469" s="41"/>
      <c r="E469" s="42"/>
      <c r="F469" s="42"/>
      <c r="G469" s="41"/>
      <c r="H469" s="120"/>
      <c r="I469" s="41"/>
      <c r="J469" s="41"/>
      <c r="K469" s="93" t="str">
        <f>_xlfn.IFNA(INDEX('1.9 APM lookups'!$B$9:$B$13,MATCH($J469,'1.9 APM lookups'!$A$9:$A$13,0),1),"")</f>
        <v/>
      </c>
      <c r="L469" s="61"/>
      <c r="M469" s="64">
        <f t="shared" si="57"/>
        <v>0</v>
      </c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50">
        <f t="shared" si="58"/>
        <v>0</v>
      </c>
      <c r="Z469" s="48"/>
      <c r="AA469" s="51">
        <f t="shared" si="59"/>
        <v>0</v>
      </c>
      <c r="AB469" s="51">
        <f t="shared" si="60"/>
        <v>0</v>
      </c>
      <c r="AC469" s="48"/>
      <c r="AD469" s="48"/>
      <c r="AE469" s="48"/>
      <c r="AF469" s="48"/>
      <c r="AG469" s="48"/>
      <c r="AH469" s="48"/>
      <c r="AI469" s="48"/>
      <c r="AJ469" s="48"/>
      <c r="AK469" s="48"/>
      <c r="AL469" s="48"/>
      <c r="AM469" s="48"/>
      <c r="AN469" s="123"/>
      <c r="AO469" s="50">
        <f t="shared" si="61"/>
        <v>0</v>
      </c>
      <c r="AP469" s="48"/>
      <c r="AQ469" s="51">
        <f t="shared" si="62"/>
        <v>0</v>
      </c>
      <c r="AR469" s="51">
        <f t="shared" si="63"/>
        <v>0</v>
      </c>
      <c r="AS469" s="48"/>
      <c r="AT469" s="48"/>
      <c r="AU469" s="48"/>
      <c r="AV469" s="48"/>
      <c r="AW469" s="48"/>
      <c r="AX469" s="48"/>
      <c r="AY469" s="48"/>
      <c r="AZ469" s="48"/>
      <c r="BA469" s="48"/>
      <c r="BB469" s="48"/>
      <c r="BC469" s="48"/>
      <c r="BD469" s="43"/>
      <c r="BE469" s="65" t="b">
        <f>IF(B469=0,TRUE,IFERROR(MATCH($B469&amp;", "&amp;$C469&amp;", "&amp;$D469,'1.9 APM lookups'!$K$2:$K$107,0)&gt;0,FALSE))</f>
        <v>1</v>
      </c>
      <c r="BF469" s="66" t="str">
        <f t="shared" si="64"/>
        <v xml:space="preserve">, , </v>
      </c>
    </row>
    <row r="470" spans="1:58">
      <c r="A470" s="69"/>
      <c r="B470" s="41"/>
      <c r="C470" s="41"/>
      <c r="D470" s="41"/>
      <c r="E470" s="42"/>
      <c r="F470" s="42"/>
      <c r="G470" s="41"/>
      <c r="H470" s="120"/>
      <c r="I470" s="41"/>
      <c r="J470" s="41"/>
      <c r="K470" s="93" t="str">
        <f>_xlfn.IFNA(INDEX('1.9 APM lookups'!$B$9:$B$13,MATCH($J470,'1.9 APM lookups'!$A$9:$A$13,0),1),"")</f>
        <v/>
      </c>
      <c r="L470" s="61"/>
      <c r="M470" s="64">
        <f t="shared" si="57"/>
        <v>0</v>
      </c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50">
        <f t="shared" si="58"/>
        <v>0</v>
      </c>
      <c r="Z470" s="48"/>
      <c r="AA470" s="51">
        <f t="shared" si="59"/>
        <v>0</v>
      </c>
      <c r="AB470" s="51">
        <f t="shared" si="60"/>
        <v>0</v>
      </c>
      <c r="AC470" s="48"/>
      <c r="AD470" s="48"/>
      <c r="AE470" s="48"/>
      <c r="AF470" s="48"/>
      <c r="AG470" s="48"/>
      <c r="AH470" s="48"/>
      <c r="AI470" s="48"/>
      <c r="AJ470" s="48"/>
      <c r="AK470" s="48"/>
      <c r="AL470" s="48"/>
      <c r="AM470" s="48"/>
      <c r="AN470" s="123"/>
      <c r="AO470" s="50">
        <f t="shared" si="61"/>
        <v>0</v>
      </c>
      <c r="AP470" s="48"/>
      <c r="AQ470" s="51">
        <f t="shared" si="62"/>
        <v>0</v>
      </c>
      <c r="AR470" s="51">
        <f t="shared" si="63"/>
        <v>0</v>
      </c>
      <c r="AS470" s="48"/>
      <c r="AT470" s="48"/>
      <c r="AU470" s="48"/>
      <c r="AV470" s="48"/>
      <c r="AW470" s="48"/>
      <c r="AX470" s="48"/>
      <c r="AY470" s="48"/>
      <c r="AZ470" s="48"/>
      <c r="BA470" s="48"/>
      <c r="BB470" s="48"/>
      <c r="BC470" s="48"/>
      <c r="BD470" s="43"/>
      <c r="BE470" s="65" t="b">
        <f>IF(B470=0,TRUE,IFERROR(MATCH($B470&amp;", "&amp;$C470&amp;", "&amp;$D470,'1.9 APM lookups'!$K$2:$K$107,0)&gt;0,FALSE))</f>
        <v>1</v>
      </c>
      <c r="BF470" s="66" t="str">
        <f t="shared" si="64"/>
        <v xml:space="preserve">, , </v>
      </c>
    </row>
    <row r="471" spans="1:58">
      <c r="A471" s="69"/>
      <c r="B471" s="41"/>
      <c r="C471" s="41"/>
      <c r="D471" s="41"/>
      <c r="E471" s="42"/>
      <c r="F471" s="42"/>
      <c r="G471" s="41"/>
      <c r="H471" s="120"/>
      <c r="I471" s="41"/>
      <c r="J471" s="41"/>
      <c r="K471" s="93" t="str">
        <f>_xlfn.IFNA(INDEX('1.9 APM lookups'!$B$9:$B$13,MATCH($J471,'1.9 APM lookups'!$A$9:$A$13,0),1),"")</f>
        <v/>
      </c>
      <c r="L471" s="61"/>
      <c r="M471" s="64">
        <f t="shared" si="57"/>
        <v>0</v>
      </c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50">
        <f t="shared" si="58"/>
        <v>0</v>
      </c>
      <c r="Z471" s="48"/>
      <c r="AA471" s="51">
        <f t="shared" si="59"/>
        <v>0</v>
      </c>
      <c r="AB471" s="51">
        <f t="shared" si="60"/>
        <v>0</v>
      </c>
      <c r="AC471" s="48"/>
      <c r="AD471" s="48"/>
      <c r="AE471" s="48"/>
      <c r="AF471" s="48"/>
      <c r="AG471" s="48"/>
      <c r="AH471" s="48"/>
      <c r="AI471" s="48"/>
      <c r="AJ471" s="48"/>
      <c r="AK471" s="48"/>
      <c r="AL471" s="48"/>
      <c r="AM471" s="48"/>
      <c r="AN471" s="123"/>
      <c r="AO471" s="50">
        <f t="shared" si="61"/>
        <v>0</v>
      </c>
      <c r="AP471" s="48"/>
      <c r="AQ471" s="51">
        <f t="shared" si="62"/>
        <v>0</v>
      </c>
      <c r="AR471" s="51">
        <f t="shared" si="63"/>
        <v>0</v>
      </c>
      <c r="AS471" s="48"/>
      <c r="AT471" s="48"/>
      <c r="AU471" s="48"/>
      <c r="AV471" s="48"/>
      <c r="AW471" s="48"/>
      <c r="AX471" s="48"/>
      <c r="AY471" s="48"/>
      <c r="AZ471" s="48"/>
      <c r="BA471" s="48"/>
      <c r="BB471" s="48"/>
      <c r="BC471" s="48"/>
      <c r="BD471" s="43"/>
      <c r="BE471" s="65" t="b">
        <f>IF(B471=0,TRUE,IFERROR(MATCH($B471&amp;", "&amp;$C471&amp;", "&amp;$D471,'1.9 APM lookups'!$K$2:$K$107,0)&gt;0,FALSE))</f>
        <v>1</v>
      </c>
      <c r="BF471" s="66" t="str">
        <f t="shared" si="64"/>
        <v xml:space="preserve">, , </v>
      </c>
    </row>
    <row r="472" spans="1:58">
      <c r="A472" s="69"/>
      <c r="B472" s="41"/>
      <c r="C472" s="41"/>
      <c r="D472" s="41"/>
      <c r="E472" s="42"/>
      <c r="F472" s="42"/>
      <c r="G472" s="41"/>
      <c r="H472" s="120"/>
      <c r="I472" s="41"/>
      <c r="J472" s="41"/>
      <c r="K472" s="93" t="str">
        <f>_xlfn.IFNA(INDEX('1.9 APM lookups'!$B$9:$B$13,MATCH($J472,'1.9 APM lookups'!$A$9:$A$13,0),1),"")</f>
        <v/>
      </c>
      <c r="L472" s="61"/>
      <c r="M472" s="64">
        <f t="shared" si="57"/>
        <v>0</v>
      </c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50">
        <f t="shared" si="58"/>
        <v>0</v>
      </c>
      <c r="Z472" s="48"/>
      <c r="AA472" s="51">
        <f t="shared" si="59"/>
        <v>0</v>
      </c>
      <c r="AB472" s="51">
        <f t="shared" si="60"/>
        <v>0</v>
      </c>
      <c r="AC472" s="48"/>
      <c r="AD472" s="48"/>
      <c r="AE472" s="48"/>
      <c r="AF472" s="48"/>
      <c r="AG472" s="48"/>
      <c r="AH472" s="48"/>
      <c r="AI472" s="48"/>
      <c r="AJ472" s="48"/>
      <c r="AK472" s="48"/>
      <c r="AL472" s="48"/>
      <c r="AM472" s="48"/>
      <c r="AN472" s="123"/>
      <c r="AO472" s="50">
        <f t="shared" si="61"/>
        <v>0</v>
      </c>
      <c r="AP472" s="48"/>
      <c r="AQ472" s="51">
        <f t="shared" si="62"/>
        <v>0</v>
      </c>
      <c r="AR472" s="51">
        <f t="shared" si="63"/>
        <v>0</v>
      </c>
      <c r="AS472" s="48"/>
      <c r="AT472" s="48"/>
      <c r="AU472" s="48"/>
      <c r="AV472" s="48"/>
      <c r="AW472" s="48"/>
      <c r="AX472" s="48"/>
      <c r="AY472" s="48"/>
      <c r="AZ472" s="48"/>
      <c r="BA472" s="48"/>
      <c r="BB472" s="48"/>
      <c r="BC472" s="48"/>
      <c r="BD472" s="43"/>
      <c r="BE472" s="65" t="b">
        <f>IF(B472=0,TRUE,IFERROR(MATCH($B472&amp;", "&amp;$C472&amp;", "&amp;$D472,'1.9 APM lookups'!$K$2:$K$107,0)&gt;0,FALSE))</f>
        <v>1</v>
      </c>
      <c r="BF472" s="66" t="str">
        <f t="shared" si="64"/>
        <v xml:space="preserve">, , </v>
      </c>
    </row>
    <row r="473" spans="1:58">
      <c r="A473" s="69"/>
      <c r="B473" s="41"/>
      <c r="C473" s="41"/>
      <c r="D473" s="41"/>
      <c r="E473" s="42"/>
      <c r="F473" s="42"/>
      <c r="G473" s="41"/>
      <c r="H473" s="120"/>
      <c r="I473" s="41"/>
      <c r="J473" s="41"/>
      <c r="K473" s="93" t="str">
        <f>_xlfn.IFNA(INDEX('1.9 APM lookups'!$B$9:$B$13,MATCH($J473,'1.9 APM lookups'!$A$9:$A$13,0),1),"")</f>
        <v/>
      </c>
      <c r="L473" s="61"/>
      <c r="M473" s="64">
        <f t="shared" si="57"/>
        <v>0</v>
      </c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50">
        <f t="shared" si="58"/>
        <v>0</v>
      </c>
      <c r="Z473" s="48"/>
      <c r="AA473" s="51">
        <f t="shared" si="59"/>
        <v>0</v>
      </c>
      <c r="AB473" s="51">
        <f t="shared" si="60"/>
        <v>0</v>
      </c>
      <c r="AC473" s="48"/>
      <c r="AD473" s="48"/>
      <c r="AE473" s="48"/>
      <c r="AF473" s="48"/>
      <c r="AG473" s="48"/>
      <c r="AH473" s="48"/>
      <c r="AI473" s="48"/>
      <c r="AJ473" s="48"/>
      <c r="AK473" s="48"/>
      <c r="AL473" s="48"/>
      <c r="AM473" s="48"/>
      <c r="AN473" s="123"/>
      <c r="AO473" s="50">
        <f t="shared" si="61"/>
        <v>0</v>
      </c>
      <c r="AP473" s="48"/>
      <c r="AQ473" s="51">
        <f t="shared" si="62"/>
        <v>0</v>
      </c>
      <c r="AR473" s="51">
        <f t="shared" si="63"/>
        <v>0</v>
      </c>
      <c r="AS473" s="48"/>
      <c r="AT473" s="48"/>
      <c r="AU473" s="48"/>
      <c r="AV473" s="48"/>
      <c r="AW473" s="48"/>
      <c r="AX473" s="48"/>
      <c r="AY473" s="48"/>
      <c r="AZ473" s="48"/>
      <c r="BA473" s="48"/>
      <c r="BB473" s="48"/>
      <c r="BC473" s="48"/>
      <c r="BD473" s="43"/>
      <c r="BE473" s="65" t="b">
        <f>IF(B473=0,TRUE,IFERROR(MATCH($B473&amp;", "&amp;$C473&amp;", "&amp;$D473,'1.9 APM lookups'!$K$2:$K$107,0)&gt;0,FALSE))</f>
        <v>1</v>
      </c>
      <c r="BF473" s="66" t="str">
        <f t="shared" si="64"/>
        <v xml:space="preserve">, , </v>
      </c>
    </row>
    <row r="474" spans="1:58">
      <c r="A474" s="69"/>
      <c r="B474" s="41"/>
      <c r="C474" s="41"/>
      <c r="D474" s="41"/>
      <c r="E474" s="42"/>
      <c r="F474" s="42"/>
      <c r="G474" s="41"/>
      <c r="H474" s="120"/>
      <c r="I474" s="41"/>
      <c r="J474" s="41"/>
      <c r="K474" s="93" t="str">
        <f>_xlfn.IFNA(INDEX('1.9 APM lookups'!$B$9:$B$13,MATCH($J474,'1.9 APM lookups'!$A$9:$A$13,0),1),"")</f>
        <v/>
      </c>
      <c r="L474" s="61"/>
      <c r="M474" s="64">
        <f t="shared" si="57"/>
        <v>0</v>
      </c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50">
        <f t="shared" si="58"/>
        <v>0</v>
      </c>
      <c r="Z474" s="48"/>
      <c r="AA474" s="51">
        <f t="shared" si="59"/>
        <v>0</v>
      </c>
      <c r="AB474" s="51">
        <f t="shared" si="60"/>
        <v>0</v>
      </c>
      <c r="AC474" s="48"/>
      <c r="AD474" s="48"/>
      <c r="AE474" s="48"/>
      <c r="AF474" s="48"/>
      <c r="AG474" s="48"/>
      <c r="AH474" s="48"/>
      <c r="AI474" s="48"/>
      <c r="AJ474" s="48"/>
      <c r="AK474" s="48"/>
      <c r="AL474" s="48"/>
      <c r="AM474" s="48"/>
      <c r="AN474" s="123"/>
      <c r="AO474" s="50">
        <f t="shared" si="61"/>
        <v>0</v>
      </c>
      <c r="AP474" s="48"/>
      <c r="AQ474" s="51">
        <f t="shared" si="62"/>
        <v>0</v>
      </c>
      <c r="AR474" s="51">
        <f t="shared" si="63"/>
        <v>0</v>
      </c>
      <c r="AS474" s="48"/>
      <c r="AT474" s="48"/>
      <c r="AU474" s="48"/>
      <c r="AV474" s="48"/>
      <c r="AW474" s="48"/>
      <c r="AX474" s="48"/>
      <c r="AY474" s="48"/>
      <c r="AZ474" s="48"/>
      <c r="BA474" s="48"/>
      <c r="BB474" s="48"/>
      <c r="BC474" s="48"/>
      <c r="BD474" s="43"/>
      <c r="BE474" s="65" t="b">
        <f>IF(B474=0,TRUE,IFERROR(MATCH($B474&amp;", "&amp;$C474&amp;", "&amp;$D474,'1.9 APM lookups'!$K$2:$K$107,0)&gt;0,FALSE))</f>
        <v>1</v>
      </c>
      <c r="BF474" s="66" t="str">
        <f t="shared" si="64"/>
        <v xml:space="preserve">, , </v>
      </c>
    </row>
    <row r="475" spans="1:58">
      <c r="A475" s="69"/>
      <c r="B475" s="41"/>
      <c r="C475" s="41"/>
      <c r="D475" s="41"/>
      <c r="E475" s="42"/>
      <c r="F475" s="42"/>
      <c r="G475" s="41"/>
      <c r="H475" s="120"/>
      <c r="I475" s="41"/>
      <c r="J475" s="41"/>
      <c r="K475" s="93" t="str">
        <f>_xlfn.IFNA(INDEX('1.9 APM lookups'!$B$9:$B$13,MATCH($J475,'1.9 APM lookups'!$A$9:$A$13,0),1),"")</f>
        <v/>
      </c>
      <c r="L475" s="61"/>
      <c r="M475" s="64">
        <f t="shared" si="57"/>
        <v>0</v>
      </c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50">
        <f t="shared" si="58"/>
        <v>0</v>
      </c>
      <c r="Z475" s="48"/>
      <c r="AA475" s="51">
        <f t="shared" si="59"/>
        <v>0</v>
      </c>
      <c r="AB475" s="51">
        <f t="shared" si="60"/>
        <v>0</v>
      </c>
      <c r="AC475" s="48"/>
      <c r="AD475" s="48"/>
      <c r="AE475" s="48"/>
      <c r="AF475" s="48"/>
      <c r="AG475" s="48"/>
      <c r="AH475" s="48"/>
      <c r="AI475" s="48"/>
      <c r="AJ475" s="48"/>
      <c r="AK475" s="48"/>
      <c r="AL475" s="48"/>
      <c r="AM475" s="48"/>
      <c r="AN475" s="123"/>
      <c r="AO475" s="50">
        <f t="shared" si="61"/>
        <v>0</v>
      </c>
      <c r="AP475" s="48"/>
      <c r="AQ475" s="51">
        <f t="shared" si="62"/>
        <v>0</v>
      </c>
      <c r="AR475" s="51">
        <f t="shared" si="63"/>
        <v>0</v>
      </c>
      <c r="AS475" s="48"/>
      <c r="AT475" s="48"/>
      <c r="AU475" s="48"/>
      <c r="AV475" s="48"/>
      <c r="AW475" s="48"/>
      <c r="AX475" s="48"/>
      <c r="AY475" s="48"/>
      <c r="AZ475" s="48"/>
      <c r="BA475" s="48"/>
      <c r="BB475" s="48"/>
      <c r="BC475" s="48"/>
      <c r="BD475" s="43"/>
      <c r="BE475" s="65" t="b">
        <f>IF(B475=0,TRUE,IFERROR(MATCH($B475&amp;", "&amp;$C475&amp;", "&amp;$D475,'1.9 APM lookups'!$K$2:$K$107,0)&gt;0,FALSE))</f>
        <v>1</v>
      </c>
      <c r="BF475" s="66" t="str">
        <f t="shared" si="64"/>
        <v xml:space="preserve">, , </v>
      </c>
    </row>
    <row r="476" spans="1:58">
      <c r="A476" s="69"/>
      <c r="B476" s="41"/>
      <c r="C476" s="41"/>
      <c r="D476" s="41"/>
      <c r="E476" s="42"/>
      <c r="F476" s="42"/>
      <c r="G476" s="41"/>
      <c r="H476" s="120"/>
      <c r="I476" s="41"/>
      <c r="J476" s="41"/>
      <c r="K476" s="93" t="str">
        <f>_xlfn.IFNA(INDEX('1.9 APM lookups'!$B$9:$B$13,MATCH($J476,'1.9 APM lookups'!$A$9:$A$13,0),1),"")</f>
        <v/>
      </c>
      <c r="L476" s="61"/>
      <c r="M476" s="64">
        <f t="shared" si="57"/>
        <v>0</v>
      </c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50">
        <f t="shared" si="58"/>
        <v>0</v>
      </c>
      <c r="Z476" s="48"/>
      <c r="AA476" s="51">
        <f t="shared" si="59"/>
        <v>0</v>
      </c>
      <c r="AB476" s="51">
        <f t="shared" si="60"/>
        <v>0</v>
      </c>
      <c r="AC476" s="48"/>
      <c r="AD476" s="48"/>
      <c r="AE476" s="48"/>
      <c r="AF476" s="48"/>
      <c r="AG476" s="48"/>
      <c r="AH476" s="48"/>
      <c r="AI476" s="48"/>
      <c r="AJ476" s="48"/>
      <c r="AK476" s="48"/>
      <c r="AL476" s="48"/>
      <c r="AM476" s="48"/>
      <c r="AN476" s="123"/>
      <c r="AO476" s="50">
        <f t="shared" si="61"/>
        <v>0</v>
      </c>
      <c r="AP476" s="48"/>
      <c r="AQ476" s="51">
        <f t="shared" si="62"/>
        <v>0</v>
      </c>
      <c r="AR476" s="51">
        <f t="shared" si="63"/>
        <v>0</v>
      </c>
      <c r="AS476" s="48"/>
      <c r="AT476" s="48"/>
      <c r="AU476" s="48"/>
      <c r="AV476" s="48"/>
      <c r="AW476" s="48"/>
      <c r="AX476" s="48"/>
      <c r="AY476" s="48"/>
      <c r="AZ476" s="48"/>
      <c r="BA476" s="48"/>
      <c r="BB476" s="48"/>
      <c r="BC476" s="48"/>
      <c r="BD476" s="43"/>
      <c r="BE476" s="65" t="b">
        <f>IF(B476=0,TRUE,IFERROR(MATCH($B476&amp;", "&amp;$C476&amp;", "&amp;$D476,'1.9 APM lookups'!$K$2:$K$107,0)&gt;0,FALSE))</f>
        <v>1</v>
      </c>
      <c r="BF476" s="66" t="str">
        <f t="shared" si="64"/>
        <v xml:space="preserve">, , </v>
      </c>
    </row>
    <row r="477" spans="1:58">
      <c r="A477" s="69"/>
      <c r="B477" s="41"/>
      <c r="C477" s="41"/>
      <c r="D477" s="41"/>
      <c r="E477" s="42"/>
      <c r="F477" s="42"/>
      <c r="G477" s="41"/>
      <c r="H477" s="120"/>
      <c r="I477" s="41"/>
      <c r="J477" s="41"/>
      <c r="K477" s="93" t="str">
        <f>_xlfn.IFNA(INDEX('1.9 APM lookups'!$B$9:$B$13,MATCH($J477,'1.9 APM lookups'!$A$9:$A$13,0),1),"")</f>
        <v/>
      </c>
      <c r="L477" s="61"/>
      <c r="M477" s="64">
        <f t="shared" si="57"/>
        <v>0</v>
      </c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50">
        <f t="shared" si="58"/>
        <v>0</v>
      </c>
      <c r="Z477" s="48"/>
      <c r="AA477" s="51">
        <f t="shared" si="59"/>
        <v>0</v>
      </c>
      <c r="AB477" s="51">
        <f t="shared" si="60"/>
        <v>0</v>
      </c>
      <c r="AC477" s="48"/>
      <c r="AD477" s="48"/>
      <c r="AE477" s="48"/>
      <c r="AF477" s="48"/>
      <c r="AG477" s="48"/>
      <c r="AH477" s="48"/>
      <c r="AI477" s="48"/>
      <c r="AJ477" s="48"/>
      <c r="AK477" s="48"/>
      <c r="AL477" s="48"/>
      <c r="AM477" s="48"/>
      <c r="AN477" s="123"/>
      <c r="AO477" s="50">
        <f t="shared" si="61"/>
        <v>0</v>
      </c>
      <c r="AP477" s="48"/>
      <c r="AQ477" s="51">
        <f t="shared" si="62"/>
        <v>0</v>
      </c>
      <c r="AR477" s="51">
        <f t="shared" si="63"/>
        <v>0</v>
      </c>
      <c r="AS477" s="48"/>
      <c r="AT477" s="48"/>
      <c r="AU477" s="48"/>
      <c r="AV477" s="48"/>
      <c r="AW477" s="48"/>
      <c r="AX477" s="48"/>
      <c r="AY477" s="48"/>
      <c r="AZ477" s="48"/>
      <c r="BA477" s="48"/>
      <c r="BB477" s="48"/>
      <c r="BC477" s="48"/>
      <c r="BD477" s="43"/>
      <c r="BE477" s="65" t="b">
        <f>IF(B477=0,TRUE,IFERROR(MATCH($B477&amp;", "&amp;$C477&amp;", "&amp;$D477,'1.9 APM lookups'!$K$2:$K$107,0)&gt;0,FALSE))</f>
        <v>1</v>
      </c>
      <c r="BF477" s="66" t="str">
        <f t="shared" si="64"/>
        <v xml:space="preserve">, , </v>
      </c>
    </row>
    <row r="478" spans="1:58">
      <c r="A478" s="69"/>
      <c r="B478" s="41"/>
      <c r="C478" s="41"/>
      <c r="D478" s="41"/>
      <c r="E478" s="42"/>
      <c r="F478" s="42"/>
      <c r="G478" s="41"/>
      <c r="H478" s="120"/>
      <c r="I478" s="41"/>
      <c r="J478" s="41"/>
      <c r="K478" s="93" t="str">
        <f>_xlfn.IFNA(INDEX('1.9 APM lookups'!$B$9:$B$13,MATCH($J478,'1.9 APM lookups'!$A$9:$A$13,0),1),"")</f>
        <v/>
      </c>
      <c r="L478" s="61"/>
      <c r="M478" s="64">
        <f t="shared" si="57"/>
        <v>0</v>
      </c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50">
        <f t="shared" si="58"/>
        <v>0</v>
      </c>
      <c r="Z478" s="48"/>
      <c r="AA478" s="51">
        <f t="shared" si="59"/>
        <v>0</v>
      </c>
      <c r="AB478" s="51">
        <f t="shared" si="60"/>
        <v>0</v>
      </c>
      <c r="AC478" s="48"/>
      <c r="AD478" s="48"/>
      <c r="AE478" s="48"/>
      <c r="AF478" s="48"/>
      <c r="AG478" s="48"/>
      <c r="AH478" s="48"/>
      <c r="AI478" s="48"/>
      <c r="AJ478" s="48"/>
      <c r="AK478" s="48"/>
      <c r="AL478" s="48"/>
      <c r="AM478" s="48"/>
      <c r="AN478" s="123"/>
      <c r="AO478" s="50">
        <f t="shared" si="61"/>
        <v>0</v>
      </c>
      <c r="AP478" s="48"/>
      <c r="AQ478" s="51">
        <f t="shared" si="62"/>
        <v>0</v>
      </c>
      <c r="AR478" s="51">
        <f t="shared" si="63"/>
        <v>0</v>
      </c>
      <c r="AS478" s="48"/>
      <c r="AT478" s="48"/>
      <c r="AU478" s="48"/>
      <c r="AV478" s="48"/>
      <c r="AW478" s="48"/>
      <c r="AX478" s="48"/>
      <c r="AY478" s="48"/>
      <c r="AZ478" s="48"/>
      <c r="BA478" s="48"/>
      <c r="BB478" s="48"/>
      <c r="BC478" s="48"/>
      <c r="BD478" s="43"/>
      <c r="BE478" s="65" t="b">
        <f>IF(B478=0,TRUE,IFERROR(MATCH($B478&amp;", "&amp;$C478&amp;", "&amp;$D478,'1.9 APM lookups'!$K$2:$K$107,0)&gt;0,FALSE))</f>
        <v>1</v>
      </c>
      <c r="BF478" s="66" t="str">
        <f t="shared" si="64"/>
        <v xml:space="preserve">, , </v>
      </c>
    </row>
    <row r="479" spans="1:58">
      <c r="A479" s="69"/>
      <c r="B479" s="41"/>
      <c r="C479" s="41"/>
      <c r="D479" s="41"/>
      <c r="E479" s="42"/>
      <c r="F479" s="42"/>
      <c r="G479" s="41"/>
      <c r="H479" s="120"/>
      <c r="I479" s="41"/>
      <c r="J479" s="41"/>
      <c r="K479" s="93" t="str">
        <f>_xlfn.IFNA(INDEX('1.9 APM lookups'!$B$9:$B$13,MATCH($J479,'1.9 APM lookups'!$A$9:$A$13,0),1),"")</f>
        <v/>
      </c>
      <c r="L479" s="61"/>
      <c r="M479" s="64">
        <f t="shared" si="57"/>
        <v>0</v>
      </c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50">
        <f t="shared" si="58"/>
        <v>0</v>
      </c>
      <c r="Z479" s="48"/>
      <c r="AA479" s="51">
        <f t="shared" si="59"/>
        <v>0</v>
      </c>
      <c r="AB479" s="51">
        <f t="shared" si="60"/>
        <v>0</v>
      </c>
      <c r="AC479" s="48"/>
      <c r="AD479" s="48"/>
      <c r="AE479" s="48"/>
      <c r="AF479" s="48"/>
      <c r="AG479" s="48"/>
      <c r="AH479" s="48"/>
      <c r="AI479" s="48"/>
      <c r="AJ479" s="48"/>
      <c r="AK479" s="48"/>
      <c r="AL479" s="48"/>
      <c r="AM479" s="48"/>
      <c r="AN479" s="123"/>
      <c r="AO479" s="50">
        <f t="shared" si="61"/>
        <v>0</v>
      </c>
      <c r="AP479" s="48"/>
      <c r="AQ479" s="51">
        <f t="shared" si="62"/>
        <v>0</v>
      </c>
      <c r="AR479" s="51">
        <f t="shared" si="63"/>
        <v>0</v>
      </c>
      <c r="AS479" s="48"/>
      <c r="AT479" s="48"/>
      <c r="AU479" s="48"/>
      <c r="AV479" s="48"/>
      <c r="AW479" s="48"/>
      <c r="AX479" s="48"/>
      <c r="AY479" s="48"/>
      <c r="AZ479" s="48"/>
      <c r="BA479" s="48"/>
      <c r="BB479" s="48"/>
      <c r="BC479" s="48"/>
      <c r="BD479" s="43"/>
      <c r="BE479" s="65" t="b">
        <f>IF(B479=0,TRUE,IFERROR(MATCH($B479&amp;", "&amp;$C479&amp;", "&amp;$D479,'1.9 APM lookups'!$K$2:$K$107,0)&gt;0,FALSE))</f>
        <v>1</v>
      </c>
      <c r="BF479" s="66" t="str">
        <f t="shared" si="64"/>
        <v xml:space="preserve">, , </v>
      </c>
    </row>
    <row r="480" spans="1:58">
      <c r="A480" s="69"/>
      <c r="B480" s="41"/>
      <c r="C480" s="41"/>
      <c r="D480" s="41"/>
      <c r="E480" s="42"/>
      <c r="F480" s="42"/>
      <c r="G480" s="41"/>
      <c r="H480" s="120"/>
      <c r="I480" s="41"/>
      <c r="J480" s="41"/>
      <c r="K480" s="93" t="str">
        <f>_xlfn.IFNA(INDEX('1.9 APM lookups'!$B$9:$B$13,MATCH($J480,'1.9 APM lookups'!$A$9:$A$13,0),1),"")</f>
        <v/>
      </c>
      <c r="L480" s="61"/>
      <c r="M480" s="64">
        <f t="shared" si="57"/>
        <v>0</v>
      </c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50">
        <f t="shared" si="58"/>
        <v>0</v>
      </c>
      <c r="Z480" s="48"/>
      <c r="AA480" s="51">
        <f t="shared" si="59"/>
        <v>0</v>
      </c>
      <c r="AB480" s="51">
        <f t="shared" si="60"/>
        <v>0</v>
      </c>
      <c r="AC480" s="48"/>
      <c r="AD480" s="48"/>
      <c r="AE480" s="48"/>
      <c r="AF480" s="48"/>
      <c r="AG480" s="48"/>
      <c r="AH480" s="48"/>
      <c r="AI480" s="48"/>
      <c r="AJ480" s="48"/>
      <c r="AK480" s="48"/>
      <c r="AL480" s="48"/>
      <c r="AM480" s="48"/>
      <c r="AN480" s="123"/>
      <c r="AO480" s="50">
        <f t="shared" si="61"/>
        <v>0</v>
      </c>
      <c r="AP480" s="48"/>
      <c r="AQ480" s="51">
        <f t="shared" si="62"/>
        <v>0</v>
      </c>
      <c r="AR480" s="51">
        <f t="shared" si="63"/>
        <v>0</v>
      </c>
      <c r="AS480" s="48"/>
      <c r="AT480" s="48"/>
      <c r="AU480" s="48"/>
      <c r="AV480" s="48"/>
      <c r="AW480" s="48"/>
      <c r="AX480" s="48"/>
      <c r="AY480" s="48"/>
      <c r="AZ480" s="48"/>
      <c r="BA480" s="48"/>
      <c r="BB480" s="48"/>
      <c r="BC480" s="48"/>
      <c r="BD480" s="43"/>
      <c r="BE480" s="65" t="b">
        <f>IF(B480=0,TRUE,IFERROR(MATCH($B480&amp;", "&amp;$C480&amp;", "&amp;$D480,'1.9 APM lookups'!$K$2:$K$107,0)&gt;0,FALSE))</f>
        <v>1</v>
      </c>
      <c r="BF480" s="66" t="str">
        <f t="shared" si="64"/>
        <v xml:space="preserve">, , </v>
      </c>
    </row>
    <row r="481" spans="1:58">
      <c r="A481" s="69"/>
      <c r="B481" s="41"/>
      <c r="C481" s="41"/>
      <c r="D481" s="41"/>
      <c r="E481" s="42"/>
      <c r="F481" s="42"/>
      <c r="G481" s="41"/>
      <c r="H481" s="120"/>
      <c r="I481" s="41"/>
      <c r="J481" s="41"/>
      <c r="K481" s="93" t="str">
        <f>_xlfn.IFNA(INDEX('1.9 APM lookups'!$B$9:$B$13,MATCH($J481,'1.9 APM lookups'!$A$9:$A$13,0),1),"")</f>
        <v/>
      </c>
      <c r="L481" s="61"/>
      <c r="M481" s="64">
        <f t="shared" si="57"/>
        <v>0</v>
      </c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50">
        <f t="shared" si="58"/>
        <v>0</v>
      </c>
      <c r="Z481" s="48"/>
      <c r="AA481" s="51">
        <f t="shared" si="59"/>
        <v>0</v>
      </c>
      <c r="AB481" s="51">
        <f t="shared" si="60"/>
        <v>0</v>
      </c>
      <c r="AC481" s="48"/>
      <c r="AD481" s="48"/>
      <c r="AE481" s="48"/>
      <c r="AF481" s="48"/>
      <c r="AG481" s="48"/>
      <c r="AH481" s="48"/>
      <c r="AI481" s="48"/>
      <c r="AJ481" s="48"/>
      <c r="AK481" s="48"/>
      <c r="AL481" s="48"/>
      <c r="AM481" s="48"/>
      <c r="AN481" s="123"/>
      <c r="AO481" s="50">
        <f t="shared" si="61"/>
        <v>0</v>
      </c>
      <c r="AP481" s="48"/>
      <c r="AQ481" s="51">
        <f t="shared" si="62"/>
        <v>0</v>
      </c>
      <c r="AR481" s="51">
        <f t="shared" si="63"/>
        <v>0</v>
      </c>
      <c r="AS481" s="48"/>
      <c r="AT481" s="48"/>
      <c r="AU481" s="48"/>
      <c r="AV481" s="48"/>
      <c r="AW481" s="48"/>
      <c r="AX481" s="48"/>
      <c r="AY481" s="48"/>
      <c r="AZ481" s="48"/>
      <c r="BA481" s="48"/>
      <c r="BB481" s="48"/>
      <c r="BC481" s="48"/>
      <c r="BD481" s="43"/>
      <c r="BE481" s="65" t="b">
        <f>IF(B481=0,TRUE,IFERROR(MATCH($B481&amp;", "&amp;$C481&amp;", "&amp;$D481,'1.9 APM lookups'!$K$2:$K$107,0)&gt;0,FALSE))</f>
        <v>1</v>
      </c>
      <c r="BF481" s="66" t="str">
        <f t="shared" si="64"/>
        <v xml:space="preserve">, , </v>
      </c>
    </row>
    <row r="482" spans="1:58">
      <c r="A482" s="69"/>
      <c r="B482" s="41"/>
      <c r="C482" s="41"/>
      <c r="D482" s="41"/>
      <c r="E482" s="42"/>
      <c r="F482" s="42"/>
      <c r="G482" s="41"/>
      <c r="H482" s="120"/>
      <c r="I482" s="41"/>
      <c r="J482" s="41"/>
      <c r="K482" s="93" t="str">
        <f>_xlfn.IFNA(INDEX('1.9 APM lookups'!$B$9:$B$13,MATCH($J482,'1.9 APM lookups'!$A$9:$A$13,0),1),"")</f>
        <v/>
      </c>
      <c r="L482" s="61"/>
      <c r="M482" s="64">
        <f t="shared" si="57"/>
        <v>0</v>
      </c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50">
        <f t="shared" si="58"/>
        <v>0</v>
      </c>
      <c r="Z482" s="48"/>
      <c r="AA482" s="51">
        <f t="shared" si="59"/>
        <v>0</v>
      </c>
      <c r="AB482" s="51">
        <f t="shared" si="60"/>
        <v>0</v>
      </c>
      <c r="AC482" s="48"/>
      <c r="AD482" s="48"/>
      <c r="AE482" s="48"/>
      <c r="AF482" s="48"/>
      <c r="AG482" s="48"/>
      <c r="AH482" s="48"/>
      <c r="AI482" s="48"/>
      <c r="AJ482" s="48"/>
      <c r="AK482" s="48"/>
      <c r="AL482" s="48"/>
      <c r="AM482" s="48"/>
      <c r="AN482" s="123"/>
      <c r="AO482" s="50">
        <f t="shared" si="61"/>
        <v>0</v>
      </c>
      <c r="AP482" s="48"/>
      <c r="AQ482" s="51">
        <f t="shared" si="62"/>
        <v>0</v>
      </c>
      <c r="AR482" s="51">
        <f t="shared" si="63"/>
        <v>0</v>
      </c>
      <c r="AS482" s="48"/>
      <c r="AT482" s="48"/>
      <c r="AU482" s="48"/>
      <c r="AV482" s="48"/>
      <c r="AW482" s="48"/>
      <c r="AX482" s="48"/>
      <c r="AY482" s="48"/>
      <c r="AZ482" s="48"/>
      <c r="BA482" s="48"/>
      <c r="BB482" s="48"/>
      <c r="BC482" s="48"/>
      <c r="BD482" s="43"/>
      <c r="BE482" s="65" t="b">
        <f>IF(B482=0,TRUE,IFERROR(MATCH($B482&amp;", "&amp;$C482&amp;", "&amp;$D482,'1.9 APM lookups'!$K$2:$K$107,0)&gt;0,FALSE))</f>
        <v>1</v>
      </c>
      <c r="BF482" s="66" t="str">
        <f t="shared" si="64"/>
        <v xml:space="preserve">, , </v>
      </c>
    </row>
    <row r="483" spans="1:58">
      <c r="A483" s="69"/>
      <c r="B483" s="41"/>
      <c r="C483" s="41"/>
      <c r="D483" s="41"/>
      <c r="E483" s="42"/>
      <c r="F483" s="42"/>
      <c r="G483" s="41"/>
      <c r="H483" s="120"/>
      <c r="I483" s="41"/>
      <c r="J483" s="41"/>
      <c r="K483" s="93" t="str">
        <f>_xlfn.IFNA(INDEX('1.9 APM lookups'!$B$9:$B$13,MATCH($J483,'1.9 APM lookups'!$A$9:$A$13,0),1),"")</f>
        <v/>
      </c>
      <c r="L483" s="61"/>
      <c r="M483" s="64">
        <f t="shared" si="57"/>
        <v>0</v>
      </c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50">
        <f t="shared" si="58"/>
        <v>0</v>
      </c>
      <c r="Z483" s="48"/>
      <c r="AA483" s="51">
        <f t="shared" si="59"/>
        <v>0</v>
      </c>
      <c r="AB483" s="51">
        <f t="shared" si="60"/>
        <v>0</v>
      </c>
      <c r="AC483" s="48"/>
      <c r="AD483" s="48"/>
      <c r="AE483" s="48"/>
      <c r="AF483" s="48"/>
      <c r="AG483" s="48"/>
      <c r="AH483" s="48"/>
      <c r="AI483" s="48"/>
      <c r="AJ483" s="48"/>
      <c r="AK483" s="48"/>
      <c r="AL483" s="48"/>
      <c r="AM483" s="48"/>
      <c r="AN483" s="123"/>
      <c r="AO483" s="50">
        <f t="shared" si="61"/>
        <v>0</v>
      </c>
      <c r="AP483" s="48"/>
      <c r="AQ483" s="51">
        <f t="shared" si="62"/>
        <v>0</v>
      </c>
      <c r="AR483" s="51">
        <f t="shared" si="63"/>
        <v>0</v>
      </c>
      <c r="AS483" s="48"/>
      <c r="AT483" s="48"/>
      <c r="AU483" s="48"/>
      <c r="AV483" s="48"/>
      <c r="AW483" s="48"/>
      <c r="AX483" s="48"/>
      <c r="AY483" s="48"/>
      <c r="AZ483" s="48"/>
      <c r="BA483" s="48"/>
      <c r="BB483" s="48"/>
      <c r="BC483" s="48"/>
      <c r="BD483" s="43"/>
      <c r="BE483" s="65" t="b">
        <f>IF(B483=0,TRUE,IFERROR(MATCH($B483&amp;", "&amp;$C483&amp;", "&amp;$D483,'1.9 APM lookups'!$K$2:$K$107,0)&gt;0,FALSE))</f>
        <v>1</v>
      </c>
      <c r="BF483" s="66" t="str">
        <f t="shared" si="64"/>
        <v xml:space="preserve">, , </v>
      </c>
    </row>
    <row r="484" spans="1:58">
      <c r="A484" s="69"/>
      <c r="B484" s="41"/>
      <c r="C484" s="41"/>
      <c r="D484" s="41"/>
      <c r="E484" s="42"/>
      <c r="F484" s="42"/>
      <c r="G484" s="41"/>
      <c r="H484" s="120"/>
      <c r="I484" s="41"/>
      <c r="J484" s="41"/>
      <c r="K484" s="93" t="str">
        <f>_xlfn.IFNA(INDEX('1.9 APM lookups'!$B$9:$B$13,MATCH($J484,'1.9 APM lookups'!$A$9:$A$13,0),1),"")</f>
        <v/>
      </c>
      <c r="L484" s="61"/>
      <c r="M484" s="64">
        <f t="shared" si="57"/>
        <v>0</v>
      </c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50">
        <f t="shared" si="58"/>
        <v>0</v>
      </c>
      <c r="Z484" s="48"/>
      <c r="AA484" s="51">
        <f t="shared" si="59"/>
        <v>0</v>
      </c>
      <c r="AB484" s="51">
        <f t="shared" si="60"/>
        <v>0</v>
      </c>
      <c r="AC484" s="48"/>
      <c r="AD484" s="48"/>
      <c r="AE484" s="48"/>
      <c r="AF484" s="48"/>
      <c r="AG484" s="48"/>
      <c r="AH484" s="48"/>
      <c r="AI484" s="48"/>
      <c r="AJ484" s="48"/>
      <c r="AK484" s="48"/>
      <c r="AL484" s="48"/>
      <c r="AM484" s="48"/>
      <c r="AN484" s="123"/>
      <c r="AO484" s="50">
        <f t="shared" si="61"/>
        <v>0</v>
      </c>
      <c r="AP484" s="48"/>
      <c r="AQ484" s="51">
        <f t="shared" si="62"/>
        <v>0</v>
      </c>
      <c r="AR484" s="51">
        <f t="shared" si="63"/>
        <v>0</v>
      </c>
      <c r="AS484" s="48"/>
      <c r="AT484" s="48"/>
      <c r="AU484" s="48"/>
      <c r="AV484" s="48"/>
      <c r="AW484" s="48"/>
      <c r="AX484" s="48"/>
      <c r="AY484" s="48"/>
      <c r="AZ484" s="48"/>
      <c r="BA484" s="48"/>
      <c r="BB484" s="48"/>
      <c r="BC484" s="48"/>
      <c r="BD484" s="43"/>
      <c r="BE484" s="65" t="b">
        <f>IF(B484=0,TRUE,IFERROR(MATCH($B484&amp;", "&amp;$C484&amp;", "&amp;$D484,'1.9 APM lookups'!$K$2:$K$107,0)&gt;0,FALSE))</f>
        <v>1</v>
      </c>
      <c r="BF484" s="66" t="str">
        <f t="shared" si="64"/>
        <v xml:space="preserve">, , </v>
      </c>
    </row>
    <row r="485" spans="1:58">
      <c r="A485" s="69"/>
      <c r="B485" s="41"/>
      <c r="C485" s="41"/>
      <c r="D485" s="41"/>
      <c r="E485" s="42"/>
      <c r="F485" s="42"/>
      <c r="G485" s="41"/>
      <c r="H485" s="120"/>
      <c r="I485" s="41"/>
      <c r="J485" s="41"/>
      <c r="K485" s="93" t="str">
        <f>_xlfn.IFNA(INDEX('1.9 APM lookups'!$B$9:$B$13,MATCH($J485,'1.9 APM lookups'!$A$9:$A$13,0),1),"")</f>
        <v/>
      </c>
      <c r="L485" s="61"/>
      <c r="M485" s="64">
        <f t="shared" si="57"/>
        <v>0</v>
      </c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50">
        <f t="shared" si="58"/>
        <v>0</v>
      </c>
      <c r="Z485" s="48"/>
      <c r="AA485" s="51">
        <f t="shared" si="59"/>
        <v>0</v>
      </c>
      <c r="AB485" s="51">
        <f t="shared" si="60"/>
        <v>0</v>
      </c>
      <c r="AC485" s="48"/>
      <c r="AD485" s="48"/>
      <c r="AE485" s="48"/>
      <c r="AF485" s="48"/>
      <c r="AG485" s="48"/>
      <c r="AH485" s="48"/>
      <c r="AI485" s="48"/>
      <c r="AJ485" s="48"/>
      <c r="AK485" s="48"/>
      <c r="AL485" s="48"/>
      <c r="AM485" s="48"/>
      <c r="AN485" s="123"/>
      <c r="AO485" s="50">
        <f t="shared" si="61"/>
        <v>0</v>
      </c>
      <c r="AP485" s="48"/>
      <c r="AQ485" s="51">
        <f t="shared" si="62"/>
        <v>0</v>
      </c>
      <c r="AR485" s="51">
        <f t="shared" si="63"/>
        <v>0</v>
      </c>
      <c r="AS485" s="48"/>
      <c r="AT485" s="48"/>
      <c r="AU485" s="48"/>
      <c r="AV485" s="48"/>
      <c r="AW485" s="48"/>
      <c r="AX485" s="48"/>
      <c r="AY485" s="48"/>
      <c r="AZ485" s="48"/>
      <c r="BA485" s="48"/>
      <c r="BB485" s="48"/>
      <c r="BC485" s="48"/>
      <c r="BD485" s="43"/>
      <c r="BE485" s="65" t="b">
        <f>IF(B485=0,TRUE,IFERROR(MATCH($B485&amp;", "&amp;$C485&amp;", "&amp;$D485,'1.9 APM lookups'!$K$2:$K$107,0)&gt;0,FALSE))</f>
        <v>1</v>
      </c>
      <c r="BF485" s="66" t="str">
        <f t="shared" si="64"/>
        <v xml:space="preserve">, , </v>
      </c>
    </row>
    <row r="486" spans="1:58">
      <c r="A486" s="69"/>
      <c r="B486" s="41"/>
      <c r="C486" s="41"/>
      <c r="D486" s="41"/>
      <c r="E486" s="42"/>
      <c r="F486" s="42"/>
      <c r="G486" s="41"/>
      <c r="H486" s="120"/>
      <c r="I486" s="41"/>
      <c r="J486" s="41"/>
      <c r="K486" s="93" t="str">
        <f>_xlfn.IFNA(INDEX('1.9 APM lookups'!$B$9:$B$13,MATCH($J486,'1.9 APM lookups'!$A$9:$A$13,0),1),"")</f>
        <v/>
      </c>
      <c r="L486" s="61"/>
      <c r="M486" s="64">
        <f t="shared" si="57"/>
        <v>0</v>
      </c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50">
        <f t="shared" si="58"/>
        <v>0</v>
      </c>
      <c r="Z486" s="48"/>
      <c r="AA486" s="51">
        <f t="shared" si="59"/>
        <v>0</v>
      </c>
      <c r="AB486" s="51">
        <f t="shared" si="60"/>
        <v>0</v>
      </c>
      <c r="AC486" s="48"/>
      <c r="AD486" s="48"/>
      <c r="AE486" s="48"/>
      <c r="AF486" s="48"/>
      <c r="AG486" s="48"/>
      <c r="AH486" s="48"/>
      <c r="AI486" s="48"/>
      <c r="AJ486" s="48"/>
      <c r="AK486" s="48"/>
      <c r="AL486" s="48"/>
      <c r="AM486" s="48"/>
      <c r="AN486" s="123"/>
      <c r="AO486" s="50">
        <f t="shared" si="61"/>
        <v>0</v>
      </c>
      <c r="AP486" s="48"/>
      <c r="AQ486" s="51">
        <f t="shared" si="62"/>
        <v>0</v>
      </c>
      <c r="AR486" s="51">
        <f t="shared" si="63"/>
        <v>0</v>
      </c>
      <c r="AS486" s="48"/>
      <c r="AT486" s="48"/>
      <c r="AU486" s="48"/>
      <c r="AV486" s="48"/>
      <c r="AW486" s="48"/>
      <c r="AX486" s="48"/>
      <c r="AY486" s="48"/>
      <c r="AZ486" s="48"/>
      <c r="BA486" s="48"/>
      <c r="BB486" s="48"/>
      <c r="BC486" s="48"/>
      <c r="BD486" s="43"/>
      <c r="BE486" s="65" t="b">
        <f>IF(B486=0,TRUE,IFERROR(MATCH($B486&amp;", "&amp;$C486&amp;", "&amp;$D486,'1.9 APM lookups'!$K$2:$K$107,0)&gt;0,FALSE))</f>
        <v>1</v>
      </c>
      <c r="BF486" s="66" t="str">
        <f t="shared" si="64"/>
        <v xml:space="preserve">, , </v>
      </c>
    </row>
    <row r="487" spans="1:58">
      <c r="A487" s="69"/>
      <c r="B487" s="41"/>
      <c r="C487" s="41"/>
      <c r="D487" s="41"/>
      <c r="E487" s="42"/>
      <c r="F487" s="42"/>
      <c r="G487" s="41"/>
      <c r="H487" s="120"/>
      <c r="I487" s="41"/>
      <c r="J487" s="41"/>
      <c r="K487" s="93" t="str">
        <f>_xlfn.IFNA(INDEX('1.9 APM lookups'!$B$9:$B$13,MATCH($J487,'1.9 APM lookups'!$A$9:$A$13,0),1),"")</f>
        <v/>
      </c>
      <c r="L487" s="61"/>
      <c r="M487" s="64">
        <f t="shared" si="57"/>
        <v>0</v>
      </c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50">
        <f t="shared" si="58"/>
        <v>0</v>
      </c>
      <c r="Z487" s="48"/>
      <c r="AA487" s="51">
        <f t="shared" si="59"/>
        <v>0</v>
      </c>
      <c r="AB487" s="51">
        <f t="shared" si="60"/>
        <v>0</v>
      </c>
      <c r="AC487" s="48"/>
      <c r="AD487" s="48"/>
      <c r="AE487" s="48"/>
      <c r="AF487" s="48"/>
      <c r="AG487" s="48"/>
      <c r="AH487" s="48"/>
      <c r="AI487" s="48"/>
      <c r="AJ487" s="48"/>
      <c r="AK487" s="48"/>
      <c r="AL487" s="48"/>
      <c r="AM487" s="48"/>
      <c r="AN487" s="123"/>
      <c r="AO487" s="50">
        <f t="shared" si="61"/>
        <v>0</v>
      </c>
      <c r="AP487" s="48"/>
      <c r="AQ487" s="51">
        <f t="shared" si="62"/>
        <v>0</v>
      </c>
      <c r="AR487" s="51">
        <f t="shared" si="63"/>
        <v>0</v>
      </c>
      <c r="AS487" s="48"/>
      <c r="AT487" s="48"/>
      <c r="AU487" s="48"/>
      <c r="AV487" s="48"/>
      <c r="AW487" s="48"/>
      <c r="AX487" s="48"/>
      <c r="AY487" s="48"/>
      <c r="AZ487" s="48"/>
      <c r="BA487" s="48"/>
      <c r="BB487" s="48"/>
      <c r="BC487" s="48"/>
      <c r="BD487" s="43"/>
      <c r="BE487" s="65" t="b">
        <f>IF(B487=0,TRUE,IFERROR(MATCH($B487&amp;", "&amp;$C487&amp;", "&amp;$D487,'1.9 APM lookups'!$K$2:$K$107,0)&gt;0,FALSE))</f>
        <v>1</v>
      </c>
      <c r="BF487" s="66" t="str">
        <f t="shared" si="64"/>
        <v xml:space="preserve">, , </v>
      </c>
    </row>
    <row r="488" spans="1:58">
      <c r="A488" s="69"/>
      <c r="B488" s="41"/>
      <c r="C488" s="41"/>
      <c r="D488" s="41"/>
      <c r="E488" s="42"/>
      <c r="F488" s="42"/>
      <c r="G488" s="41"/>
      <c r="H488" s="120"/>
      <c r="I488" s="41"/>
      <c r="J488" s="41"/>
      <c r="K488" s="93" t="str">
        <f>_xlfn.IFNA(INDEX('1.9 APM lookups'!$B$9:$B$13,MATCH($J488,'1.9 APM lookups'!$A$9:$A$13,0),1),"")</f>
        <v/>
      </c>
      <c r="L488" s="61"/>
      <c r="M488" s="64">
        <f t="shared" si="57"/>
        <v>0</v>
      </c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50">
        <f t="shared" si="58"/>
        <v>0</v>
      </c>
      <c r="Z488" s="48"/>
      <c r="AA488" s="51">
        <f t="shared" si="59"/>
        <v>0</v>
      </c>
      <c r="AB488" s="51">
        <f t="shared" si="60"/>
        <v>0</v>
      </c>
      <c r="AC488" s="48"/>
      <c r="AD488" s="48"/>
      <c r="AE488" s="48"/>
      <c r="AF488" s="48"/>
      <c r="AG488" s="48"/>
      <c r="AH488" s="48"/>
      <c r="AI488" s="48"/>
      <c r="AJ488" s="48"/>
      <c r="AK488" s="48"/>
      <c r="AL488" s="48"/>
      <c r="AM488" s="48"/>
      <c r="AN488" s="123"/>
      <c r="AO488" s="50">
        <f t="shared" si="61"/>
        <v>0</v>
      </c>
      <c r="AP488" s="48"/>
      <c r="AQ488" s="51">
        <f t="shared" si="62"/>
        <v>0</v>
      </c>
      <c r="AR488" s="51">
        <f t="shared" si="63"/>
        <v>0</v>
      </c>
      <c r="AS488" s="48"/>
      <c r="AT488" s="48"/>
      <c r="AU488" s="48"/>
      <c r="AV488" s="48"/>
      <c r="AW488" s="48"/>
      <c r="AX488" s="48"/>
      <c r="AY488" s="48"/>
      <c r="AZ488" s="48"/>
      <c r="BA488" s="48"/>
      <c r="BB488" s="48"/>
      <c r="BC488" s="48"/>
      <c r="BD488" s="43"/>
      <c r="BE488" s="65" t="b">
        <f>IF(B488=0,TRUE,IFERROR(MATCH($B488&amp;", "&amp;$C488&amp;", "&amp;$D488,'1.9 APM lookups'!$K$2:$K$107,0)&gt;0,FALSE))</f>
        <v>1</v>
      </c>
      <c r="BF488" s="66" t="str">
        <f t="shared" si="64"/>
        <v xml:space="preserve">, , </v>
      </c>
    </row>
    <row r="489" spans="1:58">
      <c r="A489" s="69"/>
      <c r="B489" s="41"/>
      <c r="C489" s="41"/>
      <c r="D489" s="41"/>
      <c r="E489" s="42"/>
      <c r="F489" s="42"/>
      <c r="G489" s="41"/>
      <c r="H489" s="120"/>
      <c r="I489" s="41"/>
      <c r="J489" s="41"/>
      <c r="K489" s="93" t="str">
        <f>_xlfn.IFNA(INDEX('1.9 APM lookups'!$B$9:$B$13,MATCH($J489,'1.9 APM lookups'!$A$9:$A$13,0),1),"")</f>
        <v/>
      </c>
      <c r="L489" s="61"/>
      <c r="M489" s="64">
        <f t="shared" si="57"/>
        <v>0</v>
      </c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50">
        <f t="shared" si="58"/>
        <v>0</v>
      </c>
      <c r="Z489" s="48"/>
      <c r="AA489" s="51">
        <f t="shared" si="59"/>
        <v>0</v>
      </c>
      <c r="AB489" s="51">
        <f t="shared" si="60"/>
        <v>0</v>
      </c>
      <c r="AC489" s="48"/>
      <c r="AD489" s="48"/>
      <c r="AE489" s="48"/>
      <c r="AF489" s="48"/>
      <c r="AG489" s="48"/>
      <c r="AH489" s="48"/>
      <c r="AI489" s="48"/>
      <c r="AJ489" s="48"/>
      <c r="AK489" s="48"/>
      <c r="AL489" s="48"/>
      <c r="AM489" s="48"/>
      <c r="AN489" s="123"/>
      <c r="AO489" s="50">
        <f t="shared" si="61"/>
        <v>0</v>
      </c>
      <c r="AP489" s="48"/>
      <c r="AQ489" s="51">
        <f t="shared" si="62"/>
        <v>0</v>
      </c>
      <c r="AR489" s="51">
        <f t="shared" si="63"/>
        <v>0</v>
      </c>
      <c r="AS489" s="48"/>
      <c r="AT489" s="48"/>
      <c r="AU489" s="48"/>
      <c r="AV489" s="48"/>
      <c r="AW489" s="48"/>
      <c r="AX489" s="48"/>
      <c r="AY489" s="48"/>
      <c r="AZ489" s="48"/>
      <c r="BA489" s="48"/>
      <c r="BB489" s="48"/>
      <c r="BC489" s="48"/>
      <c r="BD489" s="43"/>
      <c r="BE489" s="65" t="b">
        <f>IF(B489=0,TRUE,IFERROR(MATCH($B489&amp;", "&amp;$C489&amp;", "&amp;$D489,'1.9 APM lookups'!$K$2:$K$107,0)&gt;0,FALSE))</f>
        <v>1</v>
      </c>
      <c r="BF489" s="66" t="str">
        <f t="shared" si="64"/>
        <v xml:space="preserve">, , </v>
      </c>
    </row>
    <row r="490" spans="1:58">
      <c r="A490" s="69"/>
      <c r="B490" s="41"/>
      <c r="C490" s="41"/>
      <c r="D490" s="41"/>
      <c r="E490" s="42"/>
      <c r="F490" s="42"/>
      <c r="G490" s="41"/>
      <c r="H490" s="120"/>
      <c r="I490" s="41"/>
      <c r="J490" s="41"/>
      <c r="K490" s="93" t="str">
        <f>_xlfn.IFNA(INDEX('1.9 APM lookups'!$B$9:$B$13,MATCH($J490,'1.9 APM lookups'!$A$9:$A$13,0),1),"")</f>
        <v/>
      </c>
      <c r="L490" s="61"/>
      <c r="M490" s="64">
        <f t="shared" si="57"/>
        <v>0</v>
      </c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50">
        <f t="shared" si="58"/>
        <v>0</v>
      </c>
      <c r="Z490" s="48"/>
      <c r="AA490" s="51">
        <f t="shared" si="59"/>
        <v>0</v>
      </c>
      <c r="AB490" s="51">
        <f t="shared" si="60"/>
        <v>0</v>
      </c>
      <c r="AC490" s="48"/>
      <c r="AD490" s="48"/>
      <c r="AE490" s="48"/>
      <c r="AF490" s="48"/>
      <c r="AG490" s="48"/>
      <c r="AH490" s="48"/>
      <c r="AI490" s="48"/>
      <c r="AJ490" s="48"/>
      <c r="AK490" s="48"/>
      <c r="AL490" s="48"/>
      <c r="AM490" s="48"/>
      <c r="AN490" s="123"/>
      <c r="AO490" s="50">
        <f t="shared" si="61"/>
        <v>0</v>
      </c>
      <c r="AP490" s="48"/>
      <c r="AQ490" s="51">
        <f t="shared" si="62"/>
        <v>0</v>
      </c>
      <c r="AR490" s="51">
        <f t="shared" si="63"/>
        <v>0</v>
      </c>
      <c r="AS490" s="48"/>
      <c r="AT490" s="48"/>
      <c r="AU490" s="48"/>
      <c r="AV490" s="48"/>
      <c r="AW490" s="48"/>
      <c r="AX490" s="48"/>
      <c r="AY490" s="48"/>
      <c r="AZ490" s="48"/>
      <c r="BA490" s="48"/>
      <c r="BB490" s="48"/>
      <c r="BC490" s="48"/>
      <c r="BD490" s="43"/>
      <c r="BE490" s="65" t="b">
        <f>IF(B490=0,TRUE,IFERROR(MATCH($B490&amp;", "&amp;$C490&amp;", "&amp;$D490,'1.9 APM lookups'!$K$2:$K$107,0)&gt;0,FALSE))</f>
        <v>1</v>
      </c>
      <c r="BF490" s="66" t="str">
        <f t="shared" si="64"/>
        <v xml:space="preserve">, , </v>
      </c>
    </row>
    <row r="491" spans="1:58">
      <c r="A491" s="69"/>
      <c r="B491" s="41"/>
      <c r="C491" s="41"/>
      <c r="D491" s="41"/>
      <c r="E491" s="42"/>
      <c r="F491" s="42"/>
      <c r="G491" s="41"/>
      <c r="H491" s="120"/>
      <c r="I491" s="41"/>
      <c r="J491" s="41"/>
      <c r="K491" s="93" t="str">
        <f>_xlfn.IFNA(INDEX('1.9 APM lookups'!$B$9:$B$13,MATCH($J491,'1.9 APM lookups'!$A$9:$A$13,0),1),"")</f>
        <v/>
      </c>
      <c r="L491" s="61"/>
      <c r="M491" s="64">
        <f t="shared" si="57"/>
        <v>0</v>
      </c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50">
        <f t="shared" si="58"/>
        <v>0</v>
      </c>
      <c r="Z491" s="48"/>
      <c r="AA491" s="51">
        <f t="shared" si="59"/>
        <v>0</v>
      </c>
      <c r="AB491" s="51">
        <f t="shared" si="60"/>
        <v>0</v>
      </c>
      <c r="AC491" s="48"/>
      <c r="AD491" s="48"/>
      <c r="AE491" s="48"/>
      <c r="AF491" s="48"/>
      <c r="AG491" s="48"/>
      <c r="AH491" s="48"/>
      <c r="AI491" s="48"/>
      <c r="AJ491" s="48"/>
      <c r="AK491" s="48"/>
      <c r="AL491" s="48"/>
      <c r="AM491" s="48"/>
      <c r="AN491" s="123"/>
      <c r="AO491" s="50">
        <f t="shared" si="61"/>
        <v>0</v>
      </c>
      <c r="AP491" s="48"/>
      <c r="AQ491" s="51">
        <f t="shared" si="62"/>
        <v>0</v>
      </c>
      <c r="AR491" s="51">
        <f t="shared" si="63"/>
        <v>0</v>
      </c>
      <c r="AS491" s="48"/>
      <c r="AT491" s="48"/>
      <c r="AU491" s="48"/>
      <c r="AV491" s="48"/>
      <c r="AW491" s="48"/>
      <c r="AX491" s="48"/>
      <c r="AY491" s="48"/>
      <c r="AZ491" s="48"/>
      <c r="BA491" s="48"/>
      <c r="BB491" s="48"/>
      <c r="BC491" s="48"/>
      <c r="BD491" s="43"/>
      <c r="BE491" s="65" t="b">
        <f>IF(B491=0,TRUE,IFERROR(MATCH($B491&amp;", "&amp;$C491&amp;", "&amp;$D491,'1.9 APM lookups'!$K$2:$K$107,0)&gt;0,FALSE))</f>
        <v>1</v>
      </c>
      <c r="BF491" s="66" t="str">
        <f t="shared" si="64"/>
        <v xml:space="preserve">, , </v>
      </c>
    </row>
    <row r="492" spans="1:58">
      <c r="A492" s="69"/>
      <c r="B492" s="41"/>
      <c r="C492" s="41"/>
      <c r="D492" s="41"/>
      <c r="E492" s="42"/>
      <c r="F492" s="42"/>
      <c r="G492" s="41"/>
      <c r="H492" s="120"/>
      <c r="I492" s="41"/>
      <c r="J492" s="41"/>
      <c r="K492" s="93" t="str">
        <f>_xlfn.IFNA(INDEX('1.9 APM lookups'!$B$9:$B$13,MATCH($J492,'1.9 APM lookups'!$A$9:$A$13,0),1),"")</f>
        <v/>
      </c>
      <c r="L492" s="61"/>
      <c r="M492" s="64">
        <f t="shared" si="57"/>
        <v>0</v>
      </c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50">
        <f t="shared" si="58"/>
        <v>0</v>
      </c>
      <c r="Z492" s="48"/>
      <c r="AA492" s="51">
        <f t="shared" si="59"/>
        <v>0</v>
      </c>
      <c r="AB492" s="51">
        <f t="shared" si="60"/>
        <v>0</v>
      </c>
      <c r="AC492" s="48"/>
      <c r="AD492" s="48"/>
      <c r="AE492" s="48"/>
      <c r="AF492" s="48"/>
      <c r="AG492" s="48"/>
      <c r="AH492" s="48"/>
      <c r="AI492" s="48"/>
      <c r="AJ492" s="48"/>
      <c r="AK492" s="48"/>
      <c r="AL492" s="48"/>
      <c r="AM492" s="48"/>
      <c r="AN492" s="123"/>
      <c r="AO492" s="50">
        <f t="shared" si="61"/>
        <v>0</v>
      </c>
      <c r="AP492" s="48"/>
      <c r="AQ492" s="51">
        <f t="shared" si="62"/>
        <v>0</v>
      </c>
      <c r="AR492" s="51">
        <f t="shared" si="63"/>
        <v>0</v>
      </c>
      <c r="AS492" s="48"/>
      <c r="AT492" s="48"/>
      <c r="AU492" s="48"/>
      <c r="AV492" s="48"/>
      <c r="AW492" s="48"/>
      <c r="AX492" s="48"/>
      <c r="AY492" s="48"/>
      <c r="AZ492" s="48"/>
      <c r="BA492" s="48"/>
      <c r="BB492" s="48"/>
      <c r="BC492" s="48"/>
      <c r="BD492" s="43"/>
      <c r="BE492" s="65" t="b">
        <f>IF(B492=0,TRUE,IFERROR(MATCH($B492&amp;", "&amp;$C492&amp;", "&amp;$D492,'1.9 APM lookups'!$K$2:$K$107,0)&gt;0,FALSE))</f>
        <v>1</v>
      </c>
      <c r="BF492" s="66" t="str">
        <f t="shared" si="64"/>
        <v xml:space="preserve">, , </v>
      </c>
    </row>
    <row r="493" spans="1:58">
      <c r="A493" s="69"/>
      <c r="B493" s="41"/>
      <c r="C493" s="41"/>
      <c r="D493" s="41"/>
      <c r="E493" s="42"/>
      <c r="F493" s="42"/>
      <c r="G493" s="41"/>
      <c r="H493" s="120"/>
      <c r="I493" s="41"/>
      <c r="J493" s="41"/>
      <c r="K493" s="93" t="str">
        <f>_xlfn.IFNA(INDEX('1.9 APM lookups'!$B$9:$B$13,MATCH($J493,'1.9 APM lookups'!$A$9:$A$13,0),1),"")</f>
        <v/>
      </c>
      <c r="L493" s="61"/>
      <c r="M493" s="64">
        <f t="shared" si="57"/>
        <v>0</v>
      </c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50">
        <f t="shared" si="58"/>
        <v>0</v>
      </c>
      <c r="Z493" s="48"/>
      <c r="AA493" s="51">
        <f t="shared" si="59"/>
        <v>0</v>
      </c>
      <c r="AB493" s="51">
        <f t="shared" si="60"/>
        <v>0</v>
      </c>
      <c r="AC493" s="48"/>
      <c r="AD493" s="48"/>
      <c r="AE493" s="48"/>
      <c r="AF493" s="48"/>
      <c r="AG493" s="48"/>
      <c r="AH493" s="48"/>
      <c r="AI493" s="48"/>
      <c r="AJ493" s="48"/>
      <c r="AK493" s="48"/>
      <c r="AL493" s="48"/>
      <c r="AM493" s="48"/>
      <c r="AN493" s="123"/>
      <c r="AO493" s="50">
        <f t="shared" si="61"/>
        <v>0</v>
      </c>
      <c r="AP493" s="48"/>
      <c r="AQ493" s="51">
        <f t="shared" si="62"/>
        <v>0</v>
      </c>
      <c r="AR493" s="51">
        <f t="shared" si="63"/>
        <v>0</v>
      </c>
      <c r="AS493" s="48"/>
      <c r="AT493" s="48"/>
      <c r="AU493" s="48"/>
      <c r="AV493" s="48"/>
      <c r="AW493" s="48"/>
      <c r="AX493" s="48"/>
      <c r="AY493" s="48"/>
      <c r="AZ493" s="48"/>
      <c r="BA493" s="48"/>
      <c r="BB493" s="48"/>
      <c r="BC493" s="48"/>
      <c r="BD493" s="43"/>
      <c r="BE493" s="65" t="b">
        <f>IF(B493=0,TRUE,IFERROR(MATCH($B493&amp;", "&amp;$C493&amp;", "&amp;$D493,'1.9 APM lookups'!$K$2:$K$107,0)&gt;0,FALSE))</f>
        <v>1</v>
      </c>
      <c r="BF493" s="66" t="str">
        <f t="shared" si="64"/>
        <v xml:space="preserve">, , </v>
      </c>
    </row>
    <row r="494" spans="1:58">
      <c r="A494" s="69"/>
      <c r="B494" s="41"/>
      <c r="C494" s="41"/>
      <c r="D494" s="41"/>
      <c r="E494" s="42"/>
      <c r="F494" s="42"/>
      <c r="G494" s="41"/>
      <c r="H494" s="120"/>
      <c r="I494" s="41"/>
      <c r="J494" s="41"/>
      <c r="K494" s="93" t="str">
        <f>_xlfn.IFNA(INDEX('1.9 APM lookups'!$B$9:$B$13,MATCH($J494,'1.9 APM lookups'!$A$9:$A$13,0),1),"")</f>
        <v/>
      </c>
      <c r="L494" s="61"/>
      <c r="M494" s="64">
        <f t="shared" si="57"/>
        <v>0</v>
      </c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50">
        <f t="shared" si="58"/>
        <v>0</v>
      </c>
      <c r="Z494" s="48"/>
      <c r="AA494" s="51">
        <f t="shared" si="59"/>
        <v>0</v>
      </c>
      <c r="AB494" s="51">
        <f t="shared" si="60"/>
        <v>0</v>
      </c>
      <c r="AC494" s="48"/>
      <c r="AD494" s="48"/>
      <c r="AE494" s="48"/>
      <c r="AF494" s="48"/>
      <c r="AG494" s="48"/>
      <c r="AH494" s="48"/>
      <c r="AI494" s="48"/>
      <c r="AJ494" s="48"/>
      <c r="AK494" s="48"/>
      <c r="AL494" s="48"/>
      <c r="AM494" s="48"/>
      <c r="AN494" s="123"/>
      <c r="AO494" s="50">
        <f t="shared" si="61"/>
        <v>0</v>
      </c>
      <c r="AP494" s="48"/>
      <c r="AQ494" s="51">
        <f t="shared" si="62"/>
        <v>0</v>
      </c>
      <c r="AR494" s="51">
        <f t="shared" si="63"/>
        <v>0</v>
      </c>
      <c r="AS494" s="48"/>
      <c r="AT494" s="48"/>
      <c r="AU494" s="48"/>
      <c r="AV494" s="48"/>
      <c r="AW494" s="48"/>
      <c r="AX494" s="48"/>
      <c r="AY494" s="48"/>
      <c r="AZ494" s="48"/>
      <c r="BA494" s="48"/>
      <c r="BB494" s="48"/>
      <c r="BC494" s="48"/>
      <c r="BD494" s="43"/>
      <c r="BE494" s="65" t="b">
        <f>IF(B494=0,TRUE,IFERROR(MATCH($B494&amp;", "&amp;$C494&amp;", "&amp;$D494,'1.9 APM lookups'!$K$2:$K$107,0)&gt;0,FALSE))</f>
        <v>1</v>
      </c>
      <c r="BF494" s="66" t="str">
        <f t="shared" si="64"/>
        <v xml:space="preserve">, , </v>
      </c>
    </row>
    <row r="495" spans="1:58">
      <c r="A495" s="69"/>
      <c r="B495" s="41"/>
      <c r="C495" s="41"/>
      <c r="D495" s="41"/>
      <c r="E495" s="42"/>
      <c r="F495" s="42"/>
      <c r="G495" s="41"/>
      <c r="H495" s="120"/>
      <c r="I495" s="41"/>
      <c r="J495" s="41"/>
      <c r="K495" s="93" t="str">
        <f>_xlfn.IFNA(INDEX('1.9 APM lookups'!$B$9:$B$13,MATCH($J495,'1.9 APM lookups'!$A$9:$A$13,0),1),"")</f>
        <v/>
      </c>
      <c r="L495" s="61"/>
      <c r="M495" s="64">
        <f t="shared" si="57"/>
        <v>0</v>
      </c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50">
        <f t="shared" si="58"/>
        <v>0</v>
      </c>
      <c r="Z495" s="48"/>
      <c r="AA495" s="51">
        <f t="shared" si="59"/>
        <v>0</v>
      </c>
      <c r="AB495" s="51">
        <f t="shared" si="60"/>
        <v>0</v>
      </c>
      <c r="AC495" s="48"/>
      <c r="AD495" s="48"/>
      <c r="AE495" s="48"/>
      <c r="AF495" s="48"/>
      <c r="AG495" s="48"/>
      <c r="AH495" s="48"/>
      <c r="AI495" s="48"/>
      <c r="AJ495" s="48"/>
      <c r="AK495" s="48"/>
      <c r="AL495" s="48"/>
      <c r="AM495" s="48"/>
      <c r="AN495" s="123"/>
      <c r="AO495" s="50">
        <f t="shared" si="61"/>
        <v>0</v>
      </c>
      <c r="AP495" s="48"/>
      <c r="AQ495" s="51">
        <f t="shared" si="62"/>
        <v>0</v>
      </c>
      <c r="AR495" s="51">
        <f t="shared" si="63"/>
        <v>0</v>
      </c>
      <c r="AS495" s="48"/>
      <c r="AT495" s="48"/>
      <c r="AU495" s="48"/>
      <c r="AV495" s="48"/>
      <c r="AW495" s="48"/>
      <c r="AX495" s="48"/>
      <c r="AY495" s="48"/>
      <c r="AZ495" s="48"/>
      <c r="BA495" s="48"/>
      <c r="BB495" s="48"/>
      <c r="BC495" s="48"/>
      <c r="BD495" s="43"/>
      <c r="BE495" s="65" t="b">
        <f>IF(B495=0,TRUE,IFERROR(MATCH($B495&amp;", "&amp;$C495&amp;", "&amp;$D495,'1.9 APM lookups'!$K$2:$K$107,0)&gt;0,FALSE))</f>
        <v>1</v>
      </c>
      <c r="BF495" s="66" t="str">
        <f t="shared" si="64"/>
        <v xml:space="preserve">, , </v>
      </c>
    </row>
    <row r="496" spans="1:58">
      <c r="A496" s="69"/>
      <c r="B496" s="41"/>
      <c r="C496" s="41"/>
      <c r="D496" s="41"/>
      <c r="E496" s="42"/>
      <c r="F496" s="42"/>
      <c r="G496" s="41"/>
      <c r="H496" s="120"/>
      <c r="I496" s="41"/>
      <c r="J496" s="41"/>
      <c r="K496" s="93" t="str">
        <f>_xlfn.IFNA(INDEX('1.9 APM lookups'!$B$9:$B$13,MATCH($J496,'1.9 APM lookups'!$A$9:$A$13,0),1),"")</f>
        <v/>
      </c>
      <c r="L496" s="61"/>
      <c r="M496" s="64">
        <f t="shared" si="57"/>
        <v>0</v>
      </c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50">
        <f t="shared" si="58"/>
        <v>0</v>
      </c>
      <c r="Z496" s="48"/>
      <c r="AA496" s="51">
        <f t="shared" si="59"/>
        <v>0</v>
      </c>
      <c r="AB496" s="51">
        <f t="shared" si="60"/>
        <v>0</v>
      </c>
      <c r="AC496" s="48"/>
      <c r="AD496" s="48"/>
      <c r="AE496" s="48"/>
      <c r="AF496" s="48"/>
      <c r="AG496" s="48"/>
      <c r="AH496" s="48"/>
      <c r="AI496" s="48"/>
      <c r="AJ496" s="48"/>
      <c r="AK496" s="48"/>
      <c r="AL496" s="48"/>
      <c r="AM496" s="48"/>
      <c r="AN496" s="123"/>
      <c r="AO496" s="50">
        <f t="shared" si="61"/>
        <v>0</v>
      </c>
      <c r="AP496" s="48"/>
      <c r="AQ496" s="51">
        <f t="shared" si="62"/>
        <v>0</v>
      </c>
      <c r="AR496" s="51">
        <f t="shared" si="63"/>
        <v>0</v>
      </c>
      <c r="AS496" s="48"/>
      <c r="AT496" s="48"/>
      <c r="AU496" s="48"/>
      <c r="AV496" s="48"/>
      <c r="AW496" s="48"/>
      <c r="AX496" s="48"/>
      <c r="AY496" s="48"/>
      <c r="AZ496" s="48"/>
      <c r="BA496" s="48"/>
      <c r="BB496" s="48"/>
      <c r="BC496" s="48"/>
      <c r="BD496" s="43"/>
      <c r="BE496" s="65" t="b">
        <f>IF(B496=0,TRUE,IFERROR(MATCH($B496&amp;", "&amp;$C496&amp;", "&amp;$D496,'1.9 APM lookups'!$K$2:$K$107,0)&gt;0,FALSE))</f>
        <v>1</v>
      </c>
      <c r="BF496" s="66" t="str">
        <f t="shared" si="64"/>
        <v xml:space="preserve">, , </v>
      </c>
    </row>
    <row r="497" spans="1:58">
      <c r="A497" s="69"/>
      <c r="B497" s="41"/>
      <c r="C497" s="41"/>
      <c r="D497" s="41"/>
      <c r="E497" s="42"/>
      <c r="F497" s="42"/>
      <c r="G497" s="41"/>
      <c r="H497" s="120"/>
      <c r="I497" s="41"/>
      <c r="J497" s="41"/>
      <c r="K497" s="93" t="str">
        <f>_xlfn.IFNA(INDEX('1.9 APM lookups'!$B$9:$B$13,MATCH($J497,'1.9 APM lookups'!$A$9:$A$13,0),1),"")</f>
        <v/>
      </c>
      <c r="L497" s="61"/>
      <c r="M497" s="64">
        <f t="shared" si="57"/>
        <v>0</v>
      </c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50">
        <f t="shared" si="58"/>
        <v>0</v>
      </c>
      <c r="Z497" s="48"/>
      <c r="AA497" s="51">
        <f t="shared" si="59"/>
        <v>0</v>
      </c>
      <c r="AB497" s="51">
        <f t="shared" si="60"/>
        <v>0</v>
      </c>
      <c r="AC497" s="48"/>
      <c r="AD497" s="48"/>
      <c r="AE497" s="48"/>
      <c r="AF497" s="48"/>
      <c r="AG497" s="48"/>
      <c r="AH497" s="48"/>
      <c r="AI497" s="48"/>
      <c r="AJ497" s="48"/>
      <c r="AK497" s="48"/>
      <c r="AL497" s="48"/>
      <c r="AM497" s="48"/>
      <c r="AN497" s="123"/>
      <c r="AO497" s="50">
        <f t="shared" si="61"/>
        <v>0</v>
      </c>
      <c r="AP497" s="48"/>
      <c r="AQ497" s="51">
        <f t="shared" si="62"/>
        <v>0</v>
      </c>
      <c r="AR497" s="51">
        <f t="shared" si="63"/>
        <v>0</v>
      </c>
      <c r="AS497" s="48"/>
      <c r="AT497" s="48"/>
      <c r="AU497" s="48"/>
      <c r="AV497" s="48"/>
      <c r="AW497" s="48"/>
      <c r="AX497" s="48"/>
      <c r="AY497" s="48"/>
      <c r="AZ497" s="48"/>
      <c r="BA497" s="48"/>
      <c r="BB497" s="48"/>
      <c r="BC497" s="48"/>
      <c r="BD497" s="43"/>
      <c r="BE497" s="65" t="b">
        <f>IF(B497=0,TRUE,IFERROR(MATCH($B497&amp;", "&amp;$C497&amp;", "&amp;$D497,'1.9 APM lookups'!$K$2:$K$107,0)&gt;0,FALSE))</f>
        <v>1</v>
      </c>
      <c r="BF497" s="66" t="str">
        <f t="shared" si="64"/>
        <v xml:space="preserve">, , </v>
      </c>
    </row>
    <row r="498" spans="1:58">
      <c r="A498" s="69"/>
      <c r="B498" s="41"/>
      <c r="C498" s="41"/>
      <c r="D498" s="41"/>
      <c r="E498" s="42"/>
      <c r="F498" s="42"/>
      <c r="G498" s="41"/>
      <c r="H498" s="120"/>
      <c r="I498" s="41"/>
      <c r="J498" s="41"/>
      <c r="K498" s="93" t="str">
        <f>_xlfn.IFNA(INDEX('1.9 APM lookups'!$B$9:$B$13,MATCH($J498,'1.9 APM lookups'!$A$9:$A$13,0),1),"")</f>
        <v/>
      </c>
      <c r="L498" s="61"/>
      <c r="M498" s="64">
        <f t="shared" si="57"/>
        <v>0</v>
      </c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50">
        <f t="shared" si="58"/>
        <v>0</v>
      </c>
      <c r="Z498" s="48"/>
      <c r="AA498" s="51">
        <f t="shared" si="59"/>
        <v>0</v>
      </c>
      <c r="AB498" s="51">
        <f t="shared" si="60"/>
        <v>0</v>
      </c>
      <c r="AC498" s="48"/>
      <c r="AD498" s="48"/>
      <c r="AE498" s="48"/>
      <c r="AF498" s="48"/>
      <c r="AG498" s="48"/>
      <c r="AH498" s="48"/>
      <c r="AI498" s="48"/>
      <c r="AJ498" s="48"/>
      <c r="AK498" s="48"/>
      <c r="AL498" s="48"/>
      <c r="AM498" s="48"/>
      <c r="AN498" s="123"/>
      <c r="AO498" s="50">
        <f t="shared" si="61"/>
        <v>0</v>
      </c>
      <c r="AP498" s="48"/>
      <c r="AQ498" s="51">
        <f t="shared" si="62"/>
        <v>0</v>
      </c>
      <c r="AR498" s="51">
        <f t="shared" si="63"/>
        <v>0</v>
      </c>
      <c r="AS498" s="48"/>
      <c r="AT498" s="48"/>
      <c r="AU498" s="48"/>
      <c r="AV498" s="48"/>
      <c r="AW498" s="48"/>
      <c r="AX498" s="48"/>
      <c r="AY498" s="48"/>
      <c r="AZ498" s="48"/>
      <c r="BA498" s="48"/>
      <c r="BB498" s="48"/>
      <c r="BC498" s="48"/>
      <c r="BD498" s="43"/>
      <c r="BE498" s="65" t="b">
        <f>IF(B498=0,TRUE,IFERROR(MATCH($B498&amp;", "&amp;$C498&amp;", "&amp;$D498,'1.9 APM lookups'!$K$2:$K$107,0)&gt;0,FALSE))</f>
        <v>1</v>
      </c>
      <c r="BF498" s="66" t="str">
        <f t="shared" si="64"/>
        <v xml:space="preserve">, , </v>
      </c>
    </row>
    <row r="499" spans="1:58">
      <c r="A499" s="69"/>
      <c r="B499" s="41"/>
      <c r="C499" s="41"/>
      <c r="D499" s="41"/>
      <c r="E499" s="42"/>
      <c r="F499" s="42"/>
      <c r="G499" s="41"/>
      <c r="H499" s="120"/>
      <c r="I499" s="41"/>
      <c r="J499" s="41"/>
      <c r="K499" s="93" t="str">
        <f>_xlfn.IFNA(INDEX('1.9 APM lookups'!$B$9:$B$13,MATCH($J499,'1.9 APM lookups'!$A$9:$A$13,0),1),"")</f>
        <v/>
      </c>
      <c r="L499" s="61"/>
      <c r="M499" s="64">
        <f t="shared" si="57"/>
        <v>0</v>
      </c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50">
        <f t="shared" si="58"/>
        <v>0</v>
      </c>
      <c r="Z499" s="48"/>
      <c r="AA499" s="51">
        <f t="shared" si="59"/>
        <v>0</v>
      </c>
      <c r="AB499" s="51">
        <f t="shared" si="60"/>
        <v>0</v>
      </c>
      <c r="AC499" s="48"/>
      <c r="AD499" s="48"/>
      <c r="AE499" s="48"/>
      <c r="AF499" s="48"/>
      <c r="AG499" s="48"/>
      <c r="AH499" s="48"/>
      <c r="AI499" s="48"/>
      <c r="AJ499" s="48"/>
      <c r="AK499" s="48"/>
      <c r="AL499" s="48"/>
      <c r="AM499" s="48"/>
      <c r="AN499" s="123"/>
      <c r="AO499" s="50">
        <f t="shared" si="61"/>
        <v>0</v>
      </c>
      <c r="AP499" s="48"/>
      <c r="AQ499" s="51">
        <f t="shared" si="62"/>
        <v>0</v>
      </c>
      <c r="AR499" s="51">
        <f t="shared" si="63"/>
        <v>0</v>
      </c>
      <c r="AS499" s="48"/>
      <c r="AT499" s="48"/>
      <c r="AU499" s="48"/>
      <c r="AV499" s="48"/>
      <c r="AW499" s="48"/>
      <c r="AX499" s="48"/>
      <c r="AY499" s="48"/>
      <c r="AZ499" s="48"/>
      <c r="BA499" s="48"/>
      <c r="BB499" s="48"/>
      <c r="BC499" s="48"/>
      <c r="BD499" s="43"/>
      <c r="BE499" s="65" t="b">
        <f>IF(B499=0,TRUE,IFERROR(MATCH($B499&amp;", "&amp;$C499&amp;", "&amp;$D499,'1.9 APM lookups'!$K$2:$K$107,0)&gt;0,FALSE))</f>
        <v>1</v>
      </c>
      <c r="BF499" s="66" t="str">
        <f t="shared" si="64"/>
        <v xml:space="preserve">, , </v>
      </c>
    </row>
    <row r="500" spans="1:58">
      <c r="A500" s="69"/>
      <c r="B500" s="41"/>
      <c r="C500" s="41"/>
      <c r="D500" s="41"/>
      <c r="E500" s="42"/>
      <c r="F500" s="42"/>
      <c r="G500" s="41"/>
      <c r="H500" s="120"/>
      <c r="I500" s="41"/>
      <c r="J500" s="41"/>
      <c r="K500" s="93" t="str">
        <f>_xlfn.IFNA(INDEX('1.9 APM lookups'!$B$9:$B$13,MATCH($J500,'1.9 APM lookups'!$A$9:$A$13,0),1),"")</f>
        <v/>
      </c>
      <c r="L500" s="61"/>
      <c r="M500" s="64">
        <f t="shared" si="57"/>
        <v>0</v>
      </c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50">
        <f t="shared" si="58"/>
        <v>0</v>
      </c>
      <c r="Z500" s="48"/>
      <c r="AA500" s="51">
        <f t="shared" si="59"/>
        <v>0</v>
      </c>
      <c r="AB500" s="51">
        <f t="shared" si="60"/>
        <v>0</v>
      </c>
      <c r="AC500" s="48"/>
      <c r="AD500" s="48"/>
      <c r="AE500" s="48"/>
      <c r="AF500" s="48"/>
      <c r="AG500" s="48"/>
      <c r="AH500" s="48"/>
      <c r="AI500" s="48"/>
      <c r="AJ500" s="48"/>
      <c r="AK500" s="48"/>
      <c r="AL500" s="48"/>
      <c r="AM500" s="48"/>
      <c r="AN500" s="123"/>
      <c r="AO500" s="50">
        <f t="shared" si="61"/>
        <v>0</v>
      </c>
      <c r="AP500" s="48"/>
      <c r="AQ500" s="51">
        <f t="shared" si="62"/>
        <v>0</v>
      </c>
      <c r="AR500" s="51">
        <f t="shared" si="63"/>
        <v>0</v>
      </c>
      <c r="AS500" s="48"/>
      <c r="AT500" s="48"/>
      <c r="AU500" s="48"/>
      <c r="AV500" s="48"/>
      <c r="AW500" s="48"/>
      <c r="AX500" s="48"/>
      <c r="AY500" s="48"/>
      <c r="AZ500" s="48"/>
      <c r="BA500" s="48"/>
      <c r="BB500" s="48"/>
      <c r="BC500" s="48"/>
      <c r="BD500" s="43"/>
      <c r="BE500" s="65" t="b">
        <f>IF(B500=0,TRUE,IFERROR(MATCH($B500&amp;", "&amp;$C500&amp;", "&amp;$D500,'1.9 APM lookups'!$K$2:$K$107,0)&gt;0,FALSE))</f>
        <v>1</v>
      </c>
      <c r="BF500" s="66" t="str">
        <f t="shared" si="64"/>
        <v xml:space="preserve">, , </v>
      </c>
    </row>
    <row r="501" spans="1:58">
      <c r="A501" s="69"/>
      <c r="B501" s="41"/>
      <c r="C501" s="41"/>
      <c r="D501" s="41"/>
      <c r="E501" s="42"/>
      <c r="F501" s="42"/>
      <c r="G501" s="41"/>
      <c r="H501" s="120"/>
      <c r="I501" s="41"/>
      <c r="J501" s="41"/>
      <c r="K501" s="93" t="str">
        <f>_xlfn.IFNA(INDEX('1.9 APM lookups'!$B$9:$B$13,MATCH($J501,'1.9 APM lookups'!$A$9:$A$13,0),1),"")</f>
        <v/>
      </c>
      <c r="L501" s="61"/>
      <c r="M501" s="64">
        <f t="shared" si="57"/>
        <v>0</v>
      </c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50">
        <f t="shared" si="58"/>
        <v>0</v>
      </c>
      <c r="Z501" s="48"/>
      <c r="AA501" s="51">
        <f t="shared" si="59"/>
        <v>0</v>
      </c>
      <c r="AB501" s="51">
        <f t="shared" si="60"/>
        <v>0</v>
      </c>
      <c r="AC501" s="48"/>
      <c r="AD501" s="48"/>
      <c r="AE501" s="48"/>
      <c r="AF501" s="48"/>
      <c r="AG501" s="48"/>
      <c r="AH501" s="48"/>
      <c r="AI501" s="48"/>
      <c r="AJ501" s="48"/>
      <c r="AK501" s="48"/>
      <c r="AL501" s="48"/>
      <c r="AM501" s="48"/>
      <c r="AN501" s="123"/>
      <c r="AO501" s="50">
        <f t="shared" si="61"/>
        <v>0</v>
      </c>
      <c r="AP501" s="48"/>
      <c r="AQ501" s="51">
        <f t="shared" si="62"/>
        <v>0</v>
      </c>
      <c r="AR501" s="51">
        <f t="shared" si="63"/>
        <v>0</v>
      </c>
      <c r="AS501" s="48"/>
      <c r="AT501" s="48"/>
      <c r="AU501" s="48"/>
      <c r="AV501" s="48"/>
      <c r="AW501" s="48"/>
      <c r="AX501" s="48"/>
      <c r="AY501" s="48"/>
      <c r="AZ501" s="48"/>
      <c r="BA501" s="48"/>
      <c r="BB501" s="48"/>
      <c r="BC501" s="48"/>
      <c r="BD501" s="43"/>
      <c r="BE501" s="65" t="b">
        <f>IF(B501=0,TRUE,IFERROR(MATCH($B501&amp;", "&amp;$C501&amp;", "&amp;$D501,'1.9 APM lookups'!$K$2:$K$107,0)&gt;0,FALSE))</f>
        <v>1</v>
      </c>
      <c r="BF501" s="66" t="str">
        <f t="shared" si="64"/>
        <v xml:space="preserve">, , </v>
      </c>
    </row>
    <row r="502" spans="1:58">
      <c r="A502" s="69"/>
      <c r="B502" s="41"/>
      <c r="C502" s="41"/>
      <c r="D502" s="41"/>
      <c r="E502" s="42"/>
      <c r="F502" s="42"/>
      <c r="G502" s="41"/>
      <c r="H502" s="120"/>
      <c r="I502" s="41"/>
      <c r="J502" s="41"/>
      <c r="K502" s="93" t="str">
        <f>_xlfn.IFNA(INDEX('1.9 APM lookups'!$B$9:$B$13,MATCH($J502,'1.9 APM lookups'!$A$9:$A$13,0),1),"")</f>
        <v/>
      </c>
      <c r="L502" s="61"/>
      <c r="M502" s="64">
        <f t="shared" si="57"/>
        <v>0</v>
      </c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50">
        <f t="shared" si="58"/>
        <v>0</v>
      </c>
      <c r="Z502" s="48"/>
      <c r="AA502" s="51">
        <f t="shared" si="59"/>
        <v>0</v>
      </c>
      <c r="AB502" s="51">
        <f t="shared" si="60"/>
        <v>0</v>
      </c>
      <c r="AC502" s="48"/>
      <c r="AD502" s="48"/>
      <c r="AE502" s="48"/>
      <c r="AF502" s="48"/>
      <c r="AG502" s="48"/>
      <c r="AH502" s="48"/>
      <c r="AI502" s="48"/>
      <c r="AJ502" s="48"/>
      <c r="AK502" s="48"/>
      <c r="AL502" s="48"/>
      <c r="AM502" s="48"/>
      <c r="AN502" s="123"/>
      <c r="AO502" s="50">
        <f t="shared" si="61"/>
        <v>0</v>
      </c>
      <c r="AP502" s="48"/>
      <c r="AQ502" s="51">
        <f t="shared" si="62"/>
        <v>0</v>
      </c>
      <c r="AR502" s="51">
        <f t="shared" si="63"/>
        <v>0</v>
      </c>
      <c r="AS502" s="48"/>
      <c r="AT502" s="48"/>
      <c r="AU502" s="48"/>
      <c r="AV502" s="48"/>
      <c r="AW502" s="48"/>
      <c r="AX502" s="48"/>
      <c r="AY502" s="48"/>
      <c r="AZ502" s="48"/>
      <c r="BA502" s="48"/>
      <c r="BB502" s="48"/>
      <c r="BC502" s="48"/>
      <c r="BD502" s="43"/>
      <c r="BE502" s="65" t="b">
        <f>IF(B502=0,TRUE,IFERROR(MATCH($B502&amp;", "&amp;$C502&amp;", "&amp;$D502,'1.9 APM lookups'!$K$2:$K$107,0)&gt;0,FALSE))</f>
        <v>1</v>
      </c>
      <c r="BF502" s="66" t="str">
        <f t="shared" si="64"/>
        <v xml:space="preserve">, , </v>
      </c>
    </row>
    <row r="503" spans="1:58">
      <c r="A503" s="69"/>
      <c r="B503" s="41"/>
      <c r="C503" s="41"/>
      <c r="D503" s="41"/>
      <c r="E503" s="42"/>
      <c r="F503" s="42"/>
      <c r="G503" s="41"/>
      <c r="H503" s="120"/>
      <c r="I503" s="41"/>
      <c r="J503" s="41"/>
      <c r="K503" s="93" t="str">
        <f>_xlfn.IFNA(INDEX('1.9 APM lookups'!$B$9:$B$13,MATCH($J503,'1.9 APM lookups'!$A$9:$A$13,0),1),"")</f>
        <v/>
      </c>
      <c r="L503" s="61"/>
      <c r="M503" s="64">
        <f t="shared" si="57"/>
        <v>0</v>
      </c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50">
        <f t="shared" si="58"/>
        <v>0</v>
      </c>
      <c r="Z503" s="48"/>
      <c r="AA503" s="51">
        <f t="shared" si="59"/>
        <v>0</v>
      </c>
      <c r="AB503" s="51">
        <f t="shared" si="60"/>
        <v>0</v>
      </c>
      <c r="AC503" s="48"/>
      <c r="AD503" s="48"/>
      <c r="AE503" s="48"/>
      <c r="AF503" s="48"/>
      <c r="AG503" s="48"/>
      <c r="AH503" s="48"/>
      <c r="AI503" s="48"/>
      <c r="AJ503" s="48"/>
      <c r="AK503" s="48"/>
      <c r="AL503" s="48"/>
      <c r="AM503" s="48"/>
      <c r="AN503" s="123"/>
      <c r="AO503" s="50">
        <f t="shared" si="61"/>
        <v>0</v>
      </c>
      <c r="AP503" s="48"/>
      <c r="AQ503" s="51">
        <f t="shared" si="62"/>
        <v>0</v>
      </c>
      <c r="AR503" s="51">
        <f t="shared" si="63"/>
        <v>0</v>
      </c>
      <c r="AS503" s="48"/>
      <c r="AT503" s="48"/>
      <c r="AU503" s="48"/>
      <c r="AV503" s="48"/>
      <c r="AW503" s="48"/>
      <c r="AX503" s="48"/>
      <c r="AY503" s="48"/>
      <c r="AZ503" s="48"/>
      <c r="BA503" s="48"/>
      <c r="BB503" s="48"/>
      <c r="BC503" s="48"/>
      <c r="BD503" s="43"/>
      <c r="BE503" s="65" t="b">
        <f>IF(B503=0,TRUE,IFERROR(MATCH($B503&amp;", "&amp;$C503&amp;", "&amp;$D503,'1.9 APM lookups'!$K$2:$K$107,0)&gt;0,FALSE))</f>
        <v>1</v>
      </c>
      <c r="BF503" s="66" t="str">
        <f t="shared" si="64"/>
        <v xml:space="preserve">, , </v>
      </c>
    </row>
    <row r="504" spans="1:58">
      <c r="A504" s="69"/>
      <c r="B504" s="41"/>
      <c r="C504" s="41"/>
      <c r="D504" s="41"/>
      <c r="E504" s="42"/>
      <c r="F504" s="42"/>
      <c r="G504" s="41"/>
      <c r="H504" s="120"/>
      <c r="I504" s="41"/>
      <c r="J504" s="41"/>
      <c r="K504" s="93" t="str">
        <f>_xlfn.IFNA(INDEX('1.9 APM lookups'!$B$9:$B$13,MATCH($J504,'1.9 APM lookups'!$A$9:$A$13,0),1),"")</f>
        <v/>
      </c>
      <c r="L504" s="61"/>
      <c r="M504" s="64">
        <f t="shared" si="57"/>
        <v>0</v>
      </c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50">
        <f t="shared" si="58"/>
        <v>0</v>
      </c>
      <c r="Z504" s="48"/>
      <c r="AA504" s="51">
        <f t="shared" si="59"/>
        <v>0</v>
      </c>
      <c r="AB504" s="51">
        <f t="shared" si="60"/>
        <v>0</v>
      </c>
      <c r="AC504" s="48"/>
      <c r="AD504" s="48"/>
      <c r="AE504" s="48"/>
      <c r="AF504" s="48"/>
      <c r="AG504" s="48"/>
      <c r="AH504" s="48"/>
      <c r="AI504" s="48"/>
      <c r="AJ504" s="48"/>
      <c r="AK504" s="48"/>
      <c r="AL504" s="48"/>
      <c r="AM504" s="48"/>
      <c r="AN504" s="123"/>
      <c r="AO504" s="50">
        <f t="shared" si="61"/>
        <v>0</v>
      </c>
      <c r="AP504" s="48"/>
      <c r="AQ504" s="51">
        <f t="shared" si="62"/>
        <v>0</v>
      </c>
      <c r="AR504" s="51">
        <f t="shared" si="63"/>
        <v>0</v>
      </c>
      <c r="AS504" s="48"/>
      <c r="AT504" s="48"/>
      <c r="AU504" s="48"/>
      <c r="AV504" s="48"/>
      <c r="AW504" s="48"/>
      <c r="AX504" s="48"/>
      <c r="AY504" s="48"/>
      <c r="AZ504" s="48"/>
      <c r="BA504" s="48"/>
      <c r="BB504" s="48"/>
      <c r="BC504" s="48"/>
      <c r="BD504" s="43"/>
      <c r="BE504" s="65" t="b">
        <f>IF(B504=0,TRUE,IFERROR(MATCH($B504&amp;", "&amp;$C504&amp;", "&amp;$D504,'1.9 APM lookups'!$K$2:$K$107,0)&gt;0,FALSE))</f>
        <v>1</v>
      </c>
      <c r="BF504" s="66" t="str">
        <f t="shared" si="64"/>
        <v xml:space="preserve">, , </v>
      </c>
    </row>
    <row r="505" spans="1:58">
      <c r="A505" s="69"/>
      <c r="B505" s="41"/>
      <c r="C505" s="41"/>
      <c r="D505" s="41"/>
      <c r="E505" s="42"/>
      <c r="F505" s="42"/>
      <c r="G505" s="41"/>
      <c r="H505" s="120"/>
      <c r="I505" s="41"/>
      <c r="J505" s="41"/>
      <c r="K505" s="93" t="str">
        <f>_xlfn.IFNA(INDEX('1.9 APM lookups'!$B$9:$B$13,MATCH($J505,'1.9 APM lookups'!$A$9:$A$13,0),1),"")</f>
        <v/>
      </c>
      <c r="L505" s="61"/>
      <c r="M505" s="64">
        <f t="shared" si="57"/>
        <v>0</v>
      </c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50">
        <f t="shared" si="58"/>
        <v>0</v>
      </c>
      <c r="Z505" s="48"/>
      <c r="AA505" s="51">
        <f t="shared" si="59"/>
        <v>0</v>
      </c>
      <c r="AB505" s="51">
        <f t="shared" si="60"/>
        <v>0</v>
      </c>
      <c r="AC505" s="48"/>
      <c r="AD505" s="48"/>
      <c r="AE505" s="48"/>
      <c r="AF505" s="48"/>
      <c r="AG505" s="48"/>
      <c r="AH505" s="48"/>
      <c r="AI505" s="48"/>
      <c r="AJ505" s="48"/>
      <c r="AK505" s="48"/>
      <c r="AL505" s="48"/>
      <c r="AM505" s="48"/>
      <c r="AN505" s="123"/>
      <c r="AO505" s="50">
        <f t="shared" si="61"/>
        <v>0</v>
      </c>
      <c r="AP505" s="48"/>
      <c r="AQ505" s="51">
        <f t="shared" si="62"/>
        <v>0</v>
      </c>
      <c r="AR505" s="51">
        <f t="shared" si="63"/>
        <v>0</v>
      </c>
      <c r="AS505" s="48"/>
      <c r="AT505" s="48"/>
      <c r="AU505" s="48"/>
      <c r="AV505" s="48"/>
      <c r="AW505" s="48"/>
      <c r="AX505" s="48"/>
      <c r="AY505" s="48"/>
      <c r="AZ505" s="48"/>
      <c r="BA505" s="48"/>
      <c r="BB505" s="48"/>
      <c r="BC505" s="48"/>
      <c r="BD505" s="43"/>
      <c r="BE505" s="65" t="b">
        <f>IF(B505=0,TRUE,IFERROR(MATCH($B505&amp;", "&amp;$C505&amp;", "&amp;$D505,'1.9 APM lookups'!$K$2:$K$107,0)&gt;0,FALSE))</f>
        <v>1</v>
      </c>
      <c r="BF505" s="66" t="str">
        <f t="shared" si="64"/>
        <v xml:space="preserve">, , </v>
      </c>
    </row>
    <row r="506" spans="1:58">
      <c r="A506" s="69"/>
      <c r="B506" s="41"/>
      <c r="C506" s="41"/>
      <c r="D506" s="41"/>
      <c r="E506" s="42"/>
      <c r="F506" s="42"/>
      <c r="G506" s="41"/>
      <c r="H506" s="120"/>
      <c r="I506" s="41"/>
      <c r="J506" s="41"/>
      <c r="K506" s="93" t="str">
        <f>_xlfn.IFNA(INDEX('1.9 APM lookups'!$B$9:$B$13,MATCH($J506,'1.9 APM lookups'!$A$9:$A$13,0),1),"")</f>
        <v/>
      </c>
      <c r="L506" s="61"/>
      <c r="M506" s="64">
        <f t="shared" si="57"/>
        <v>0</v>
      </c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50">
        <f t="shared" si="58"/>
        <v>0</v>
      </c>
      <c r="Z506" s="48"/>
      <c r="AA506" s="51">
        <f t="shared" si="59"/>
        <v>0</v>
      </c>
      <c r="AB506" s="51">
        <f t="shared" si="60"/>
        <v>0</v>
      </c>
      <c r="AC506" s="48"/>
      <c r="AD506" s="48"/>
      <c r="AE506" s="48"/>
      <c r="AF506" s="48"/>
      <c r="AG506" s="48"/>
      <c r="AH506" s="48"/>
      <c r="AI506" s="48"/>
      <c r="AJ506" s="48"/>
      <c r="AK506" s="48"/>
      <c r="AL506" s="48"/>
      <c r="AM506" s="48"/>
      <c r="AN506" s="123"/>
      <c r="AO506" s="50">
        <f t="shared" si="61"/>
        <v>0</v>
      </c>
      <c r="AP506" s="48"/>
      <c r="AQ506" s="51">
        <f t="shared" si="62"/>
        <v>0</v>
      </c>
      <c r="AR506" s="51">
        <f t="shared" si="63"/>
        <v>0</v>
      </c>
      <c r="AS506" s="48"/>
      <c r="AT506" s="48"/>
      <c r="AU506" s="48"/>
      <c r="AV506" s="48"/>
      <c r="AW506" s="48"/>
      <c r="AX506" s="48"/>
      <c r="AY506" s="48"/>
      <c r="AZ506" s="48"/>
      <c r="BA506" s="48"/>
      <c r="BB506" s="48"/>
      <c r="BC506" s="48"/>
      <c r="BD506" s="43"/>
      <c r="BE506" s="65" t="b">
        <f>IF(B506=0,TRUE,IFERROR(MATCH($B506&amp;", "&amp;$C506&amp;", "&amp;$D506,'1.9 APM lookups'!$K$2:$K$107,0)&gt;0,FALSE))</f>
        <v>1</v>
      </c>
      <c r="BF506" s="66" t="str">
        <f t="shared" si="64"/>
        <v xml:space="preserve">, , </v>
      </c>
    </row>
    <row r="507" spans="1:58">
      <c r="A507" s="69"/>
      <c r="B507" s="41"/>
      <c r="C507" s="41"/>
      <c r="D507" s="41"/>
      <c r="E507" s="42"/>
      <c r="F507" s="42"/>
      <c r="G507" s="41"/>
      <c r="H507" s="120"/>
      <c r="I507" s="41"/>
      <c r="J507" s="41"/>
      <c r="K507" s="93" t="str">
        <f>_xlfn.IFNA(INDEX('1.9 APM lookups'!$B$9:$B$13,MATCH($J507,'1.9 APM lookups'!$A$9:$A$13,0),1),"")</f>
        <v/>
      </c>
      <c r="L507" s="61"/>
      <c r="M507" s="64">
        <f t="shared" si="57"/>
        <v>0</v>
      </c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50">
        <f t="shared" si="58"/>
        <v>0</v>
      </c>
      <c r="Z507" s="48"/>
      <c r="AA507" s="51">
        <f t="shared" si="59"/>
        <v>0</v>
      </c>
      <c r="AB507" s="51">
        <f t="shared" si="60"/>
        <v>0</v>
      </c>
      <c r="AC507" s="48"/>
      <c r="AD507" s="48"/>
      <c r="AE507" s="48"/>
      <c r="AF507" s="48"/>
      <c r="AG507" s="48"/>
      <c r="AH507" s="48"/>
      <c r="AI507" s="48"/>
      <c r="AJ507" s="48"/>
      <c r="AK507" s="48"/>
      <c r="AL507" s="48"/>
      <c r="AM507" s="48"/>
      <c r="AN507" s="123"/>
      <c r="AO507" s="50">
        <f t="shared" si="61"/>
        <v>0</v>
      </c>
      <c r="AP507" s="48"/>
      <c r="AQ507" s="51">
        <f t="shared" si="62"/>
        <v>0</v>
      </c>
      <c r="AR507" s="51">
        <f t="shared" si="63"/>
        <v>0</v>
      </c>
      <c r="AS507" s="48"/>
      <c r="AT507" s="48"/>
      <c r="AU507" s="48"/>
      <c r="AV507" s="48"/>
      <c r="AW507" s="48"/>
      <c r="AX507" s="48"/>
      <c r="AY507" s="48"/>
      <c r="AZ507" s="48"/>
      <c r="BA507" s="48"/>
      <c r="BB507" s="48"/>
      <c r="BC507" s="48"/>
      <c r="BD507" s="43"/>
      <c r="BE507" s="65" t="b">
        <f>IF(B507=0,TRUE,IFERROR(MATCH($B507&amp;", "&amp;$C507&amp;", "&amp;$D507,'1.9 APM lookups'!$K$2:$K$107,0)&gt;0,FALSE))</f>
        <v>1</v>
      </c>
      <c r="BF507" s="66" t="str">
        <f t="shared" si="64"/>
        <v xml:space="preserve">, , </v>
      </c>
    </row>
    <row r="508" spans="1:58">
      <c r="A508" s="69"/>
      <c r="B508" s="41"/>
      <c r="C508" s="41"/>
      <c r="D508" s="41"/>
      <c r="E508" s="42"/>
      <c r="F508" s="42"/>
      <c r="G508" s="41"/>
      <c r="H508" s="120"/>
      <c r="I508" s="41"/>
      <c r="J508" s="41"/>
      <c r="K508" s="93" t="str">
        <f>_xlfn.IFNA(INDEX('1.9 APM lookups'!$B$9:$B$13,MATCH($J508,'1.9 APM lookups'!$A$9:$A$13,0),1),"")</f>
        <v/>
      </c>
      <c r="L508" s="61"/>
      <c r="M508" s="64">
        <f t="shared" si="57"/>
        <v>0</v>
      </c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50">
        <f t="shared" si="58"/>
        <v>0</v>
      </c>
      <c r="Z508" s="48"/>
      <c r="AA508" s="51">
        <f t="shared" si="59"/>
        <v>0</v>
      </c>
      <c r="AB508" s="51">
        <f t="shared" si="60"/>
        <v>0</v>
      </c>
      <c r="AC508" s="48"/>
      <c r="AD508" s="48"/>
      <c r="AE508" s="48"/>
      <c r="AF508" s="48"/>
      <c r="AG508" s="48"/>
      <c r="AH508" s="48"/>
      <c r="AI508" s="48"/>
      <c r="AJ508" s="48"/>
      <c r="AK508" s="48"/>
      <c r="AL508" s="48"/>
      <c r="AM508" s="48"/>
      <c r="AN508" s="123"/>
      <c r="AO508" s="50">
        <f t="shared" si="61"/>
        <v>0</v>
      </c>
      <c r="AP508" s="48"/>
      <c r="AQ508" s="51">
        <f t="shared" si="62"/>
        <v>0</v>
      </c>
      <c r="AR508" s="51">
        <f t="shared" si="63"/>
        <v>0</v>
      </c>
      <c r="AS508" s="48"/>
      <c r="AT508" s="48"/>
      <c r="AU508" s="48"/>
      <c r="AV508" s="48"/>
      <c r="AW508" s="48"/>
      <c r="AX508" s="48"/>
      <c r="AY508" s="48"/>
      <c r="AZ508" s="48"/>
      <c r="BA508" s="48"/>
      <c r="BB508" s="48"/>
      <c r="BC508" s="48"/>
      <c r="BD508" s="43"/>
      <c r="BE508" s="65" t="b">
        <f>IF(B508=0,TRUE,IFERROR(MATCH($B508&amp;", "&amp;$C508&amp;", "&amp;$D508,'1.9 APM lookups'!$K$2:$K$107,0)&gt;0,FALSE))</f>
        <v>1</v>
      </c>
      <c r="BF508" s="66" t="str">
        <f t="shared" si="64"/>
        <v xml:space="preserve">, , </v>
      </c>
    </row>
  </sheetData>
  <phoneticPr fontId="14" type="noConversion"/>
  <dataValidations count="1">
    <dataValidation type="list" allowBlank="1" showInputMessage="1" showErrorMessage="1" sqref="G9:G508" xr:uid="{4D2F3112-1D34-468D-A96F-F16AA6D2436E}">
      <formula1>"Yes,No"</formula1>
    </dataValidation>
  </dataValidation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E9DAB8DF-1A61-4512-9782-04DE58259FDB}">
          <x14:formula1>
            <xm:f>'1.10 BPDT lookups'!$I$8:$I$12</xm:f>
          </x14:formula1>
          <xm:sqref>F9:F508</xm:sqref>
        </x14:dataValidation>
        <x14:dataValidation type="list" allowBlank="1" showInputMessage="1" showErrorMessage="1" xr:uid="{D179814D-3DB9-44C9-BE24-58871FBE99F2}">
          <x14:formula1>
            <xm:f>'1.10 BPDT lookups'!$H$8:$H$14</xm:f>
          </x14:formula1>
          <xm:sqref>E9:E508</xm:sqref>
        </x14:dataValidation>
        <x14:dataValidation type="list" allowBlank="1" showInputMessage="1" showErrorMessage="1" xr:uid="{0C2AD93B-5B3B-4073-8637-ED54700627BA}">
          <x14:formula1>
            <xm:f>'1.9 APM lookups'!$R$9:$R$14</xm:f>
          </x14:formula1>
          <xm:sqref>D9:D508</xm:sqref>
        </x14:dataValidation>
        <x14:dataValidation type="list" allowBlank="1" showInputMessage="1" showErrorMessage="1" xr:uid="{3BB8466D-4BDA-4CD3-B035-271EE0F5A94D}">
          <x14:formula1>
            <xm:f>'1.9 APM lookups'!$D$9:$D$11</xm:f>
          </x14:formula1>
          <xm:sqref>H9:H508</xm:sqref>
        </x14:dataValidation>
        <x14:dataValidation type="list" allowBlank="1" showInputMessage="1" showErrorMessage="1" xr:uid="{0412A120-B56F-4F34-A65D-03B90CFB8046}">
          <x14:formula1>
            <xm:f>'1.9 APM lookups'!$F$9:$F$10</xm:f>
          </x14:formula1>
          <xm:sqref>I9:I508</xm:sqref>
        </x14:dataValidation>
        <x14:dataValidation type="list" allowBlank="1" showInputMessage="1" showErrorMessage="1" xr:uid="{CB2A4FA0-B303-46C5-B335-496204E9E472}">
          <x14:formula1>
            <xm:f>'1.9 APM lookups'!A$9:A$13</xm:f>
          </x14:formula1>
          <xm:sqref>J9:J508</xm:sqref>
        </x14:dataValidation>
        <x14:dataValidation type="list" allowBlank="1" showInputMessage="1" showErrorMessage="1" xr:uid="{75705B92-0C55-4497-A234-C7E740D809D8}">
          <x14:formula1>
            <xm:f>'1.9 APM lookups'!O$9:O$68</xm:f>
          </x14:formula1>
          <xm:sqref>C9:C508</xm:sqref>
        </x14:dataValidation>
        <x14:dataValidation type="list" allowBlank="1" showInputMessage="1" showErrorMessage="1" xr:uid="{56F174AD-14AB-4234-866D-9053005876DD}">
          <x14:formula1>
            <xm:f>'1.9 APM lookups'!M$9:M$20</xm:f>
          </x14:formula1>
          <xm:sqref>B9:B508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0A9D5-DFCB-44FE-9F0E-2FE1D4833852}">
  <sheetPr codeName="Sheet6">
    <pageSetUpPr autoPageBreaks="0"/>
  </sheetPr>
  <dimension ref="A1:BK508"/>
  <sheetViews>
    <sheetView showGridLines="0" zoomScaleNormal="100" workbookViewId="0">
      <pane ySplit="8" topLeftCell="A9" activePane="bottomLeft" state="frozen"/>
      <selection activeCell="A9" sqref="A9"/>
      <selection pane="bottomLeft" activeCell="A9" sqref="A9"/>
    </sheetView>
  </sheetViews>
  <sheetFormatPr defaultRowHeight="14.5"/>
  <cols>
    <col min="1" max="1" width="25.81640625" bestFit="1" customWidth="1"/>
    <col min="2" max="2" width="14.81640625" customWidth="1"/>
    <col min="3" max="3" width="17.453125" customWidth="1"/>
    <col min="4" max="4" width="11.1796875" customWidth="1"/>
    <col min="5" max="5" width="10.54296875" customWidth="1"/>
    <col min="6" max="6" width="10.1796875" customWidth="1"/>
    <col min="7" max="7" width="10.54296875" customWidth="1"/>
    <col min="8" max="8" width="14.453125" customWidth="1"/>
    <col min="11" max="11" width="10.54296875" customWidth="1"/>
    <col min="13" max="13" width="15.453125" bestFit="1" customWidth="1"/>
    <col min="14" max="14" width="13.1796875" customWidth="1"/>
    <col min="16" max="16" width="11.1796875" customWidth="1"/>
    <col min="29" max="29" width="12.81640625" bestFit="1" customWidth="1"/>
    <col min="31" max="31" width="12.81640625" bestFit="1" customWidth="1"/>
    <col min="36" max="36" width="12.81640625" bestFit="1" customWidth="1"/>
    <col min="37" max="37" width="11.1796875" customWidth="1"/>
    <col min="60" max="60" width="3" customWidth="1"/>
    <col min="63" max="63" width="24.81640625" bestFit="1" customWidth="1"/>
  </cols>
  <sheetData>
    <row r="1" spans="1:63" s="38" customFormat="1" ht="13.5">
      <c r="A1" s="38" t="s">
        <v>0</v>
      </c>
    </row>
    <row r="2" spans="1:63" s="39" customFormat="1" ht="13.5">
      <c r="A2" s="39" t="str">
        <f>'1.1 Cover'!$B$8</f>
        <v>Company Name</v>
      </c>
    </row>
    <row r="3" spans="1:63" s="39" customFormat="1" ht="13.5">
      <c r="A3" s="39" t="str">
        <f>'1.1 Cover'!$B$10 &amp; " Section 4: Imported TO inputs"</f>
        <v>APM Register:  Section 4: Imported TO inputs</v>
      </c>
    </row>
    <row r="4" spans="1:63" s="40" customFormat="1" ht="13.5">
      <c r="A4" s="40" t="str">
        <f>"Version " &amp; '1.1 Cover'!$B$11 &amp; " - " &amp; TEXT('1.1 Cover'!$B$12,"dd mmm yyyy")</f>
        <v>Version 1.0 - 20 Mar 2025</v>
      </c>
    </row>
    <row r="5" spans="1:63" s="40" customFormat="1" ht="13.5">
      <c r="A5" s="40" t="s">
        <v>976</v>
      </c>
    </row>
    <row r="6" spans="1:63" s="38" customFormat="1" ht="13.5">
      <c r="A6" s="38" t="str">
        <f>"Price Base: " &amp; '1.1 Cover'!B14</f>
        <v>Price Base: 2023/24</v>
      </c>
    </row>
    <row r="8" spans="1:63" s="13" customFormat="1" ht="73.5" customHeight="1">
      <c r="A8" s="62" t="s">
        <v>909</v>
      </c>
      <c r="B8" s="62" t="s">
        <v>977</v>
      </c>
      <c r="C8" s="62" t="s">
        <v>978</v>
      </c>
      <c r="D8" s="62" t="s">
        <v>351</v>
      </c>
      <c r="E8" s="62" t="s">
        <v>355</v>
      </c>
      <c r="F8" s="62" t="s">
        <v>928</v>
      </c>
      <c r="G8" s="62" t="s">
        <v>114</v>
      </c>
      <c r="H8" s="62" t="s">
        <v>115</v>
      </c>
      <c r="I8" s="62" t="s">
        <v>336</v>
      </c>
      <c r="J8" s="62" t="s">
        <v>357</v>
      </c>
      <c r="K8" s="62" t="s">
        <v>358</v>
      </c>
      <c r="L8" s="62" t="s">
        <v>361</v>
      </c>
      <c r="M8" s="62" t="s">
        <v>330</v>
      </c>
      <c r="N8" s="62" t="s">
        <v>331</v>
      </c>
      <c r="O8" s="62" t="s">
        <v>931</v>
      </c>
      <c r="P8" s="62" t="s">
        <v>932</v>
      </c>
      <c r="Q8" s="62" t="s">
        <v>934</v>
      </c>
      <c r="R8" s="62" t="s">
        <v>935</v>
      </c>
      <c r="S8" s="62" t="s">
        <v>936</v>
      </c>
      <c r="T8" s="62" t="s">
        <v>937</v>
      </c>
      <c r="U8" s="62" t="s">
        <v>938</v>
      </c>
      <c r="V8" s="62" t="s">
        <v>939</v>
      </c>
      <c r="W8" s="62" t="s">
        <v>940</v>
      </c>
      <c r="X8" s="62" t="s">
        <v>941</v>
      </c>
      <c r="Y8" s="62" t="s">
        <v>942</v>
      </c>
      <c r="Z8" s="62" t="s">
        <v>943</v>
      </c>
      <c r="AA8" s="62" t="s">
        <v>944</v>
      </c>
      <c r="AB8" s="62" t="s">
        <v>945</v>
      </c>
      <c r="AC8" s="62" t="s">
        <v>979</v>
      </c>
      <c r="AD8" s="62" t="s">
        <v>890</v>
      </c>
      <c r="AE8" s="62" t="s">
        <v>911</v>
      </c>
      <c r="AF8" s="62" t="s">
        <v>912</v>
      </c>
      <c r="AG8" s="63" t="s">
        <v>980</v>
      </c>
      <c r="AH8" s="63" t="s">
        <v>981</v>
      </c>
      <c r="AI8" s="63" t="s">
        <v>982</v>
      </c>
      <c r="AJ8" s="63" t="s">
        <v>983</v>
      </c>
      <c r="AK8" s="63" t="s">
        <v>984</v>
      </c>
      <c r="AL8" s="63" t="s">
        <v>985</v>
      </c>
      <c r="AM8" s="63" t="s">
        <v>986</v>
      </c>
      <c r="AN8" s="63" t="s">
        <v>987</v>
      </c>
      <c r="AO8" s="63" t="s">
        <v>988</v>
      </c>
      <c r="AP8" s="63" t="s">
        <v>989</v>
      </c>
      <c r="AQ8" s="63" t="s">
        <v>990</v>
      </c>
      <c r="AR8" s="63" t="s">
        <v>958</v>
      </c>
      <c r="AS8" s="63" t="s">
        <v>991</v>
      </c>
      <c r="AT8" s="63" t="s">
        <v>959</v>
      </c>
      <c r="AU8" s="63" t="s">
        <v>960</v>
      </c>
      <c r="AV8" s="63" t="s">
        <v>961</v>
      </c>
      <c r="AW8" s="63" t="s">
        <v>962</v>
      </c>
      <c r="AX8" s="63" t="s">
        <v>963</v>
      </c>
      <c r="AY8" s="63" t="s">
        <v>964</v>
      </c>
      <c r="AZ8" s="63" t="s">
        <v>965</v>
      </c>
      <c r="BA8" s="63" t="s">
        <v>966</v>
      </c>
      <c r="BB8" s="63" t="s">
        <v>967</v>
      </c>
      <c r="BC8" s="63" t="s">
        <v>968</v>
      </c>
      <c r="BD8" s="63" t="s">
        <v>969</v>
      </c>
      <c r="BE8" s="63" t="s">
        <v>970</v>
      </c>
      <c r="BF8" s="63" t="s">
        <v>971</v>
      </c>
      <c r="BG8" s="63" t="s">
        <v>972</v>
      </c>
      <c r="BH8" s="62" t="s">
        <v>973</v>
      </c>
      <c r="BI8" s="67" t="s">
        <v>974</v>
      </c>
      <c r="BJ8" s="67" t="s">
        <v>928</v>
      </c>
      <c r="BK8" s="68" t="s">
        <v>975</v>
      </c>
    </row>
    <row r="9" spans="1:63">
      <c r="A9" s="121"/>
      <c r="B9" s="122"/>
      <c r="C9" s="122"/>
      <c r="D9" s="42"/>
      <c r="E9" s="42"/>
      <c r="F9" s="122"/>
      <c r="G9" s="41"/>
      <c r="H9" s="41"/>
      <c r="I9" s="41"/>
      <c r="J9" s="42"/>
      <c r="K9" s="42"/>
      <c r="L9" s="41"/>
      <c r="M9" s="120"/>
      <c r="N9" s="41"/>
      <c r="O9" s="41"/>
      <c r="P9" s="93" t="str">
        <f>_xlfn.IFNA(INDEX('1.9 APM lookups'!$B$9:$B$13,MATCH($J9,'1.9 APM lookups'!$A$9:$A$13,0),1),"")</f>
        <v/>
      </c>
      <c r="Q9" s="64">
        <f>SUM($R9:$AB9)</f>
        <v>0</v>
      </c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50">
        <f>SUM(AD9:AF9)</f>
        <v>0</v>
      </c>
      <c r="AD9" s="48"/>
      <c r="AE9" s="51">
        <f>SUM(AG9:AK9)</f>
        <v>0</v>
      </c>
      <c r="AF9" s="51">
        <f>SUM(AL9:AQ9)</f>
        <v>0</v>
      </c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123"/>
      <c r="AS9" s="50">
        <f>SUM(AT9:AV9)</f>
        <v>0</v>
      </c>
      <c r="AT9" s="48"/>
      <c r="AU9" s="51">
        <f>SUM(AW9:BA9)</f>
        <v>0</v>
      </c>
      <c r="AV9" s="51">
        <f>SUM(BB9:BF9)</f>
        <v>0</v>
      </c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3"/>
      <c r="BI9" s="65" t="b">
        <f>IF(AND($G9=0,$H9=0,$I9=0),TRUE,IFERROR(MATCH($BK9,'1.9 APM lookups'!$K$2:$K$107,0)&gt;0,FALSE))</f>
        <v>1</v>
      </c>
      <c r="BJ9" s="65" t="b">
        <f>IF($F9=0,TRUE,IFERROR(MATCH($F9,'4.1 Expenditure RRP'!$A:$A,0)&gt;0,FALSE))</f>
        <v>1</v>
      </c>
      <c r="BK9" s="66" t="str">
        <f>G9&amp;", "&amp;H9&amp;", "&amp;I9</f>
        <v xml:space="preserve">, , </v>
      </c>
    </row>
    <row r="10" spans="1:63">
      <c r="A10" s="121"/>
      <c r="B10" s="122"/>
      <c r="C10" s="122"/>
      <c r="D10" s="42"/>
      <c r="E10" s="42"/>
      <c r="F10" s="122"/>
      <c r="G10" s="41"/>
      <c r="H10" s="41"/>
      <c r="I10" s="41"/>
      <c r="J10" s="42"/>
      <c r="K10" s="42"/>
      <c r="L10" s="41"/>
      <c r="M10" s="120"/>
      <c r="N10" s="41"/>
      <c r="O10" s="41"/>
      <c r="P10" s="93" t="str">
        <f>_xlfn.IFNA(INDEX('1.9 APM lookups'!$B$9:$B$13,MATCH($J10,'1.9 APM lookups'!$A$9:$A$13,0),1),"")</f>
        <v/>
      </c>
      <c r="Q10" s="64">
        <f t="shared" ref="Q10:Q73" si="0">SUM($R10:$AB10)</f>
        <v>0</v>
      </c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50">
        <f t="shared" ref="AC10:AC73" si="1">SUM(AD10:AF10)</f>
        <v>0</v>
      </c>
      <c r="AD10" s="48"/>
      <c r="AE10" s="51">
        <f t="shared" ref="AE10:AE73" si="2">SUM(AG10:AK10)</f>
        <v>0</v>
      </c>
      <c r="AF10" s="51">
        <f t="shared" ref="AF10:AF73" si="3">SUM(AL10:AQ10)</f>
        <v>0</v>
      </c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123"/>
      <c r="AS10" s="50">
        <f t="shared" ref="AS10:AS73" si="4">SUM(AT10:AV10)</f>
        <v>0</v>
      </c>
      <c r="AT10" s="48"/>
      <c r="AU10" s="51">
        <f t="shared" ref="AU10:AU73" si="5">SUM(AW10:BA10)</f>
        <v>0</v>
      </c>
      <c r="AV10" s="51">
        <f t="shared" ref="AV10:AV73" si="6">SUM(BB10:BF10)</f>
        <v>0</v>
      </c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3"/>
      <c r="BI10" s="65" t="b">
        <f>IF(AND($G10=0,$H10=0,$I10=0),TRUE,IFERROR(MATCH($BK10,'1.9 APM lookups'!$K$2:$K$107,0)&gt;0,FALSE))</f>
        <v>1</v>
      </c>
      <c r="BJ10" s="65" t="b">
        <f>IF($F10=0,TRUE,IFERROR(MATCH($F10,'4.1 Expenditure RRP'!$A:$A,0)&gt;0,FALSE))</f>
        <v>1</v>
      </c>
      <c r="BK10" s="66" t="str">
        <f t="shared" ref="BK10:BK73" si="7">G10&amp;", "&amp;H10&amp;", "&amp;I10</f>
        <v xml:space="preserve">, , </v>
      </c>
    </row>
    <row r="11" spans="1:63">
      <c r="A11" s="121"/>
      <c r="B11" s="122"/>
      <c r="C11" s="122"/>
      <c r="D11" s="42"/>
      <c r="E11" s="42"/>
      <c r="F11" s="122"/>
      <c r="G11" s="41"/>
      <c r="H11" s="41"/>
      <c r="I11" s="41"/>
      <c r="J11" s="42"/>
      <c r="K11" s="42"/>
      <c r="L11" s="41"/>
      <c r="M11" s="120"/>
      <c r="N11" s="41"/>
      <c r="O11" s="41"/>
      <c r="P11" s="93" t="str">
        <f>_xlfn.IFNA(INDEX('1.9 APM lookups'!$B$9:$B$13,MATCH($J11,'1.9 APM lookups'!$A$9:$A$13,0),1),"")</f>
        <v/>
      </c>
      <c r="Q11" s="64">
        <f t="shared" si="0"/>
        <v>0</v>
      </c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50">
        <f t="shared" si="1"/>
        <v>0</v>
      </c>
      <c r="AD11" s="48"/>
      <c r="AE11" s="51">
        <f t="shared" si="2"/>
        <v>0</v>
      </c>
      <c r="AF11" s="51">
        <f t="shared" si="3"/>
        <v>0</v>
      </c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123"/>
      <c r="AS11" s="50">
        <f t="shared" si="4"/>
        <v>0</v>
      </c>
      <c r="AT11" s="48"/>
      <c r="AU11" s="51">
        <f t="shared" si="5"/>
        <v>0</v>
      </c>
      <c r="AV11" s="51">
        <f t="shared" si="6"/>
        <v>0</v>
      </c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3"/>
      <c r="BI11" s="65" t="b">
        <f>IF(AND($G11=0,$H11=0,$I11=0),TRUE,IFERROR(MATCH($BK11,'1.9 APM lookups'!$K$2:$K$107,0)&gt;0,FALSE))</f>
        <v>1</v>
      </c>
      <c r="BJ11" s="65" t="b">
        <f>IF($F11=0,TRUE,IFERROR(MATCH($F11,'4.1 Expenditure RRP'!$A:$A,0)&gt;0,FALSE))</f>
        <v>1</v>
      </c>
      <c r="BK11" s="66" t="str">
        <f t="shared" si="7"/>
        <v xml:space="preserve">, , </v>
      </c>
    </row>
    <row r="12" spans="1:63">
      <c r="A12" s="121"/>
      <c r="B12" s="122"/>
      <c r="C12" s="122"/>
      <c r="D12" s="42"/>
      <c r="E12" s="42"/>
      <c r="F12" s="122"/>
      <c r="G12" s="41"/>
      <c r="H12" s="41"/>
      <c r="I12" s="41"/>
      <c r="J12" s="42"/>
      <c r="K12" s="42"/>
      <c r="L12" s="41"/>
      <c r="M12" s="120"/>
      <c r="N12" s="41"/>
      <c r="O12" s="41"/>
      <c r="P12" s="93" t="str">
        <f>_xlfn.IFNA(INDEX('1.9 APM lookups'!$B$9:$B$13,MATCH($J12,'1.9 APM lookups'!$A$9:$A$13,0),1),"")</f>
        <v/>
      </c>
      <c r="Q12" s="64">
        <f t="shared" si="0"/>
        <v>0</v>
      </c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50">
        <f t="shared" si="1"/>
        <v>0</v>
      </c>
      <c r="AD12" s="48"/>
      <c r="AE12" s="51">
        <f t="shared" si="2"/>
        <v>0</v>
      </c>
      <c r="AF12" s="51">
        <f t="shared" si="3"/>
        <v>0</v>
      </c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123"/>
      <c r="AS12" s="50">
        <f t="shared" si="4"/>
        <v>0</v>
      </c>
      <c r="AT12" s="48"/>
      <c r="AU12" s="51">
        <f t="shared" si="5"/>
        <v>0</v>
      </c>
      <c r="AV12" s="51">
        <f t="shared" si="6"/>
        <v>0</v>
      </c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3"/>
      <c r="BI12" s="65" t="b">
        <f>IF(AND($G12=0,$H12=0,$I12=0),TRUE,IFERROR(MATCH($BK12,'1.9 APM lookups'!$K$2:$K$107,0)&gt;0,FALSE))</f>
        <v>1</v>
      </c>
      <c r="BJ12" s="65" t="b">
        <f>IF($F12=0,TRUE,IFERROR(MATCH($F12,'4.1 Expenditure RRP'!$A:$A,0)&gt;0,FALSE))</f>
        <v>1</v>
      </c>
      <c r="BK12" s="66" t="str">
        <f t="shared" si="7"/>
        <v xml:space="preserve">, , </v>
      </c>
    </row>
    <row r="13" spans="1:63">
      <c r="A13" s="121"/>
      <c r="B13" s="122"/>
      <c r="C13" s="122"/>
      <c r="D13" s="42"/>
      <c r="E13" s="42"/>
      <c r="F13" s="122"/>
      <c r="G13" s="41"/>
      <c r="H13" s="41"/>
      <c r="I13" s="41"/>
      <c r="J13" s="42"/>
      <c r="K13" s="42"/>
      <c r="L13" s="41"/>
      <c r="M13" s="120"/>
      <c r="N13" s="41"/>
      <c r="O13" s="41"/>
      <c r="P13" s="93" t="str">
        <f>_xlfn.IFNA(INDEX('1.9 APM lookups'!$B$9:$B$13,MATCH($J13,'1.9 APM lookups'!$A$9:$A$13,0),1),"")</f>
        <v/>
      </c>
      <c r="Q13" s="64">
        <f t="shared" si="0"/>
        <v>0</v>
      </c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50">
        <f t="shared" si="1"/>
        <v>0</v>
      </c>
      <c r="AD13" s="48"/>
      <c r="AE13" s="51">
        <f t="shared" si="2"/>
        <v>0</v>
      </c>
      <c r="AF13" s="51">
        <f t="shared" si="3"/>
        <v>0</v>
      </c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123"/>
      <c r="AS13" s="50">
        <f t="shared" si="4"/>
        <v>0</v>
      </c>
      <c r="AT13" s="48"/>
      <c r="AU13" s="51">
        <f t="shared" si="5"/>
        <v>0</v>
      </c>
      <c r="AV13" s="51">
        <f t="shared" si="6"/>
        <v>0</v>
      </c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3"/>
      <c r="BI13" s="65" t="b">
        <f>IF(AND($G13=0,$H13=0,$I13=0),TRUE,IFERROR(MATCH($BK13,'1.9 APM lookups'!$K$2:$K$107,0)&gt;0,FALSE))</f>
        <v>1</v>
      </c>
      <c r="BJ13" s="65" t="b">
        <f>IF($F13=0,TRUE,IFERROR(MATCH($F13,'4.1 Expenditure RRP'!$A:$A,0)&gt;0,FALSE))</f>
        <v>1</v>
      </c>
      <c r="BK13" s="66" t="str">
        <f t="shared" si="7"/>
        <v xml:space="preserve">, , </v>
      </c>
    </row>
    <row r="14" spans="1:63">
      <c r="A14" s="121"/>
      <c r="B14" s="122"/>
      <c r="C14" s="122"/>
      <c r="D14" s="42"/>
      <c r="E14" s="42"/>
      <c r="F14" s="122"/>
      <c r="G14" s="41"/>
      <c r="H14" s="41"/>
      <c r="I14" s="41"/>
      <c r="J14" s="42"/>
      <c r="K14" s="42"/>
      <c r="L14" s="41"/>
      <c r="M14" s="120"/>
      <c r="N14" s="41"/>
      <c r="O14" s="41"/>
      <c r="P14" s="93" t="str">
        <f>_xlfn.IFNA(INDEX('1.9 APM lookups'!$B$9:$B$13,MATCH($J14,'1.9 APM lookups'!$A$9:$A$13,0),1),"")</f>
        <v/>
      </c>
      <c r="Q14" s="64">
        <f t="shared" si="0"/>
        <v>0</v>
      </c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50">
        <f t="shared" si="1"/>
        <v>0</v>
      </c>
      <c r="AD14" s="48"/>
      <c r="AE14" s="51">
        <f t="shared" si="2"/>
        <v>0</v>
      </c>
      <c r="AF14" s="51">
        <f t="shared" si="3"/>
        <v>0</v>
      </c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123"/>
      <c r="AS14" s="50">
        <f t="shared" si="4"/>
        <v>0</v>
      </c>
      <c r="AT14" s="48"/>
      <c r="AU14" s="51">
        <f t="shared" si="5"/>
        <v>0</v>
      </c>
      <c r="AV14" s="51">
        <f t="shared" si="6"/>
        <v>0</v>
      </c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3"/>
      <c r="BI14" s="65" t="b">
        <f>IF(AND($G14=0,$H14=0,$I14=0),TRUE,IFERROR(MATCH($BK14,'1.9 APM lookups'!$K$2:$K$107,0)&gt;0,FALSE))</f>
        <v>1</v>
      </c>
      <c r="BJ14" s="65" t="b">
        <f>IF($F14=0,TRUE,IFERROR(MATCH($F14,'4.1 Expenditure RRP'!$A:$A,0)&gt;0,FALSE))</f>
        <v>1</v>
      </c>
      <c r="BK14" s="66" t="str">
        <f t="shared" si="7"/>
        <v xml:space="preserve">, , </v>
      </c>
    </row>
    <row r="15" spans="1:63">
      <c r="A15" s="121"/>
      <c r="B15" s="122"/>
      <c r="C15" s="122"/>
      <c r="D15" s="42"/>
      <c r="E15" s="42"/>
      <c r="F15" s="122"/>
      <c r="G15" s="41"/>
      <c r="H15" s="41"/>
      <c r="I15" s="41"/>
      <c r="J15" s="42"/>
      <c r="K15" s="42"/>
      <c r="L15" s="41"/>
      <c r="M15" s="120"/>
      <c r="N15" s="41"/>
      <c r="O15" s="41"/>
      <c r="P15" s="93" t="str">
        <f>_xlfn.IFNA(INDEX('1.9 APM lookups'!$B$9:$B$13,MATCH($J15,'1.9 APM lookups'!$A$9:$A$13,0),1),"")</f>
        <v/>
      </c>
      <c r="Q15" s="64">
        <f t="shared" si="0"/>
        <v>0</v>
      </c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50">
        <f t="shared" si="1"/>
        <v>0</v>
      </c>
      <c r="AD15" s="48"/>
      <c r="AE15" s="51">
        <f t="shared" si="2"/>
        <v>0</v>
      </c>
      <c r="AF15" s="51">
        <f t="shared" si="3"/>
        <v>0</v>
      </c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123"/>
      <c r="AS15" s="50">
        <f t="shared" si="4"/>
        <v>0</v>
      </c>
      <c r="AT15" s="48"/>
      <c r="AU15" s="51">
        <f t="shared" si="5"/>
        <v>0</v>
      </c>
      <c r="AV15" s="51">
        <f t="shared" si="6"/>
        <v>0</v>
      </c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3"/>
      <c r="BI15" s="65" t="b">
        <f>IF(AND($G15=0,$H15=0,$I15=0),TRUE,IFERROR(MATCH($BK15,'1.9 APM lookups'!$K$2:$K$107,0)&gt;0,FALSE))</f>
        <v>1</v>
      </c>
      <c r="BJ15" s="65" t="b">
        <f>IF($F15=0,TRUE,IFERROR(MATCH($F15,'4.1 Expenditure RRP'!$A:$A,0)&gt;0,FALSE))</f>
        <v>1</v>
      </c>
      <c r="BK15" s="66" t="str">
        <f t="shared" si="7"/>
        <v xml:space="preserve">, , </v>
      </c>
    </row>
    <row r="16" spans="1:63">
      <c r="A16" s="121"/>
      <c r="B16" s="122"/>
      <c r="C16" s="122"/>
      <c r="D16" s="42"/>
      <c r="E16" s="42"/>
      <c r="F16" s="122"/>
      <c r="G16" s="41"/>
      <c r="H16" s="41"/>
      <c r="I16" s="41"/>
      <c r="J16" s="42"/>
      <c r="K16" s="42"/>
      <c r="L16" s="41"/>
      <c r="M16" s="120"/>
      <c r="N16" s="41"/>
      <c r="O16" s="41"/>
      <c r="P16" s="93" t="str">
        <f>_xlfn.IFNA(INDEX('1.9 APM lookups'!$B$9:$B$13,MATCH($J16,'1.9 APM lookups'!$A$9:$A$13,0),1),"")</f>
        <v/>
      </c>
      <c r="Q16" s="64">
        <f t="shared" si="0"/>
        <v>0</v>
      </c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50">
        <f t="shared" si="1"/>
        <v>0</v>
      </c>
      <c r="AD16" s="48"/>
      <c r="AE16" s="51">
        <f t="shared" si="2"/>
        <v>0</v>
      </c>
      <c r="AF16" s="51">
        <f t="shared" si="3"/>
        <v>0</v>
      </c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123"/>
      <c r="AS16" s="50">
        <f t="shared" si="4"/>
        <v>0</v>
      </c>
      <c r="AT16" s="48"/>
      <c r="AU16" s="51">
        <f t="shared" si="5"/>
        <v>0</v>
      </c>
      <c r="AV16" s="51">
        <f t="shared" si="6"/>
        <v>0</v>
      </c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3"/>
      <c r="BI16" s="65" t="b">
        <f>IF(AND($G16=0,$H16=0,$I16=0),TRUE,IFERROR(MATCH($BK16,'1.9 APM lookups'!$K$2:$K$107,0)&gt;0,FALSE))</f>
        <v>1</v>
      </c>
      <c r="BJ16" s="65" t="b">
        <f>IF($F16=0,TRUE,IFERROR(MATCH($F16,'4.1 Expenditure RRP'!$A:$A,0)&gt;0,FALSE))</f>
        <v>1</v>
      </c>
      <c r="BK16" s="66" t="str">
        <f t="shared" si="7"/>
        <v xml:space="preserve">, , </v>
      </c>
    </row>
    <row r="17" spans="1:63">
      <c r="A17" s="121"/>
      <c r="B17" s="122"/>
      <c r="C17" s="122"/>
      <c r="D17" s="42"/>
      <c r="E17" s="42"/>
      <c r="F17" s="122"/>
      <c r="G17" s="41"/>
      <c r="H17" s="41"/>
      <c r="I17" s="41"/>
      <c r="J17" s="42"/>
      <c r="K17" s="42"/>
      <c r="L17" s="41"/>
      <c r="M17" s="120"/>
      <c r="N17" s="41"/>
      <c r="O17" s="41"/>
      <c r="P17" s="93" t="str">
        <f>_xlfn.IFNA(INDEX('1.9 APM lookups'!$B$9:$B$13,MATCH($J17,'1.9 APM lookups'!$A$9:$A$13,0),1),"")</f>
        <v/>
      </c>
      <c r="Q17" s="64">
        <f t="shared" si="0"/>
        <v>0</v>
      </c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50">
        <f t="shared" si="1"/>
        <v>0</v>
      </c>
      <c r="AD17" s="48"/>
      <c r="AE17" s="51">
        <f t="shared" si="2"/>
        <v>0</v>
      </c>
      <c r="AF17" s="51">
        <f t="shared" si="3"/>
        <v>0</v>
      </c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123"/>
      <c r="AS17" s="50">
        <f t="shared" si="4"/>
        <v>0</v>
      </c>
      <c r="AT17" s="48"/>
      <c r="AU17" s="51">
        <f t="shared" si="5"/>
        <v>0</v>
      </c>
      <c r="AV17" s="51">
        <f t="shared" si="6"/>
        <v>0</v>
      </c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3"/>
      <c r="BI17" s="65" t="b">
        <f>IF(AND($G17=0,$H17=0,$I17=0),TRUE,IFERROR(MATCH($BK17,'1.9 APM lookups'!$K$2:$K$107,0)&gt;0,FALSE))</f>
        <v>1</v>
      </c>
      <c r="BJ17" s="65" t="b">
        <f>IF($F17=0,TRUE,IFERROR(MATCH($F17,'4.1 Expenditure RRP'!$A:$A,0)&gt;0,FALSE))</f>
        <v>1</v>
      </c>
      <c r="BK17" s="66" t="str">
        <f t="shared" si="7"/>
        <v xml:space="preserve">, , </v>
      </c>
    </row>
    <row r="18" spans="1:63">
      <c r="A18" s="121"/>
      <c r="B18" s="122"/>
      <c r="C18" s="122"/>
      <c r="D18" s="42"/>
      <c r="E18" s="42"/>
      <c r="F18" s="122"/>
      <c r="G18" s="41"/>
      <c r="H18" s="41"/>
      <c r="I18" s="41"/>
      <c r="J18" s="42"/>
      <c r="K18" s="42"/>
      <c r="L18" s="41"/>
      <c r="M18" s="120"/>
      <c r="N18" s="41"/>
      <c r="O18" s="41"/>
      <c r="P18" s="93" t="str">
        <f>_xlfn.IFNA(INDEX('1.9 APM lookups'!$B$9:$B$13,MATCH($J18,'1.9 APM lookups'!$A$9:$A$13,0),1),"")</f>
        <v/>
      </c>
      <c r="Q18" s="64">
        <f t="shared" si="0"/>
        <v>0</v>
      </c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50">
        <f t="shared" si="1"/>
        <v>0</v>
      </c>
      <c r="AD18" s="48"/>
      <c r="AE18" s="51">
        <f t="shared" si="2"/>
        <v>0</v>
      </c>
      <c r="AF18" s="51">
        <f t="shared" si="3"/>
        <v>0</v>
      </c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123"/>
      <c r="AS18" s="50">
        <f t="shared" si="4"/>
        <v>0</v>
      </c>
      <c r="AT18" s="48"/>
      <c r="AU18" s="51">
        <f t="shared" si="5"/>
        <v>0</v>
      </c>
      <c r="AV18" s="51">
        <f t="shared" si="6"/>
        <v>0</v>
      </c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3"/>
      <c r="BI18" s="65" t="b">
        <f>IF(AND($G18=0,$H18=0,$I18=0),TRUE,IFERROR(MATCH($BK18,'1.9 APM lookups'!$K$2:$K$107,0)&gt;0,FALSE))</f>
        <v>1</v>
      </c>
      <c r="BJ18" s="65" t="b">
        <f>IF($F18=0,TRUE,IFERROR(MATCH($F18,'4.1 Expenditure RRP'!$A:$A,0)&gt;0,FALSE))</f>
        <v>1</v>
      </c>
      <c r="BK18" s="66" t="str">
        <f t="shared" si="7"/>
        <v xml:space="preserve">, , </v>
      </c>
    </row>
    <row r="19" spans="1:63">
      <c r="A19" s="121"/>
      <c r="B19" s="122"/>
      <c r="C19" s="122"/>
      <c r="D19" s="42"/>
      <c r="E19" s="42"/>
      <c r="F19" s="122"/>
      <c r="G19" s="41"/>
      <c r="H19" s="41"/>
      <c r="I19" s="41"/>
      <c r="J19" s="42"/>
      <c r="K19" s="42"/>
      <c r="L19" s="41"/>
      <c r="M19" s="120"/>
      <c r="N19" s="41"/>
      <c r="O19" s="41"/>
      <c r="P19" s="93" t="str">
        <f>_xlfn.IFNA(INDEX('1.9 APM lookups'!$B$9:$B$13,MATCH($J19,'1.9 APM lookups'!$A$9:$A$13,0),1),"")</f>
        <v/>
      </c>
      <c r="Q19" s="64">
        <f t="shared" si="0"/>
        <v>0</v>
      </c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50">
        <f t="shared" si="1"/>
        <v>0</v>
      </c>
      <c r="AD19" s="48"/>
      <c r="AE19" s="51">
        <f t="shared" si="2"/>
        <v>0</v>
      </c>
      <c r="AF19" s="51">
        <f t="shared" si="3"/>
        <v>0</v>
      </c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123"/>
      <c r="AS19" s="50">
        <f t="shared" si="4"/>
        <v>0</v>
      </c>
      <c r="AT19" s="48"/>
      <c r="AU19" s="51">
        <f t="shared" si="5"/>
        <v>0</v>
      </c>
      <c r="AV19" s="51">
        <f t="shared" si="6"/>
        <v>0</v>
      </c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3"/>
      <c r="BI19" s="65" t="b">
        <f>IF(AND($G19=0,$H19=0,$I19=0),TRUE,IFERROR(MATCH($BK19,'1.9 APM lookups'!$K$2:$K$107,0)&gt;0,FALSE))</f>
        <v>1</v>
      </c>
      <c r="BJ19" s="65" t="b">
        <f>IF($F19=0,TRUE,IFERROR(MATCH($F19,'4.1 Expenditure RRP'!$A:$A,0)&gt;0,FALSE))</f>
        <v>1</v>
      </c>
      <c r="BK19" s="66" t="str">
        <f t="shared" si="7"/>
        <v xml:space="preserve">, , </v>
      </c>
    </row>
    <row r="20" spans="1:63">
      <c r="A20" s="121"/>
      <c r="B20" s="122"/>
      <c r="C20" s="122"/>
      <c r="D20" s="42"/>
      <c r="E20" s="42"/>
      <c r="F20" s="122"/>
      <c r="G20" s="41"/>
      <c r="H20" s="41"/>
      <c r="I20" s="41"/>
      <c r="J20" s="42"/>
      <c r="K20" s="42"/>
      <c r="L20" s="41"/>
      <c r="M20" s="120"/>
      <c r="N20" s="41"/>
      <c r="O20" s="41"/>
      <c r="P20" s="93" t="str">
        <f>_xlfn.IFNA(INDEX('1.9 APM lookups'!$B$9:$B$13,MATCH($J20,'1.9 APM lookups'!$A$9:$A$13,0),1),"")</f>
        <v/>
      </c>
      <c r="Q20" s="64">
        <f t="shared" si="0"/>
        <v>0</v>
      </c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50">
        <f t="shared" si="1"/>
        <v>0</v>
      </c>
      <c r="AD20" s="48"/>
      <c r="AE20" s="51">
        <f t="shared" si="2"/>
        <v>0</v>
      </c>
      <c r="AF20" s="51">
        <f t="shared" si="3"/>
        <v>0</v>
      </c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123"/>
      <c r="AS20" s="50">
        <f t="shared" si="4"/>
        <v>0</v>
      </c>
      <c r="AT20" s="48"/>
      <c r="AU20" s="51">
        <f t="shared" si="5"/>
        <v>0</v>
      </c>
      <c r="AV20" s="51">
        <f t="shared" si="6"/>
        <v>0</v>
      </c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3"/>
      <c r="BI20" s="65" t="b">
        <f>IF(AND($G20=0,$H20=0,$I20=0),TRUE,IFERROR(MATCH($BK20,'1.9 APM lookups'!$K$2:$K$107,0)&gt;0,FALSE))</f>
        <v>1</v>
      </c>
      <c r="BJ20" s="65" t="b">
        <f>IF($F20=0,TRUE,IFERROR(MATCH($F20,'4.1 Expenditure RRP'!$A:$A,0)&gt;0,FALSE))</f>
        <v>1</v>
      </c>
      <c r="BK20" s="66" t="str">
        <f t="shared" si="7"/>
        <v xml:space="preserve">, , </v>
      </c>
    </row>
    <row r="21" spans="1:63">
      <c r="A21" s="121"/>
      <c r="B21" s="122"/>
      <c r="C21" s="122"/>
      <c r="D21" s="42"/>
      <c r="E21" s="42"/>
      <c r="F21" s="122"/>
      <c r="G21" s="41"/>
      <c r="H21" s="41"/>
      <c r="I21" s="41"/>
      <c r="J21" s="42"/>
      <c r="K21" s="42"/>
      <c r="L21" s="41"/>
      <c r="M21" s="120"/>
      <c r="N21" s="41"/>
      <c r="O21" s="41"/>
      <c r="P21" s="93" t="str">
        <f>_xlfn.IFNA(INDEX('1.9 APM lookups'!$B$9:$B$13,MATCH($J21,'1.9 APM lookups'!$A$9:$A$13,0),1),"")</f>
        <v/>
      </c>
      <c r="Q21" s="64">
        <f t="shared" si="0"/>
        <v>0</v>
      </c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50">
        <f t="shared" si="1"/>
        <v>0</v>
      </c>
      <c r="AD21" s="48"/>
      <c r="AE21" s="51">
        <f t="shared" si="2"/>
        <v>0</v>
      </c>
      <c r="AF21" s="51">
        <f t="shared" si="3"/>
        <v>0</v>
      </c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123"/>
      <c r="AS21" s="50">
        <f t="shared" si="4"/>
        <v>0</v>
      </c>
      <c r="AT21" s="48"/>
      <c r="AU21" s="51">
        <f t="shared" si="5"/>
        <v>0</v>
      </c>
      <c r="AV21" s="51">
        <f t="shared" si="6"/>
        <v>0</v>
      </c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3"/>
      <c r="BI21" s="65" t="b">
        <f>IF(AND($G21=0,$H21=0,$I21=0),TRUE,IFERROR(MATCH($BK21,'1.9 APM lookups'!$K$2:$K$107,0)&gt;0,FALSE))</f>
        <v>1</v>
      </c>
      <c r="BJ21" s="65" t="b">
        <f>IF($F21=0,TRUE,IFERROR(MATCH($F21,'4.1 Expenditure RRP'!$A:$A,0)&gt;0,FALSE))</f>
        <v>1</v>
      </c>
      <c r="BK21" s="66" t="str">
        <f t="shared" si="7"/>
        <v xml:space="preserve">, , </v>
      </c>
    </row>
    <row r="22" spans="1:63">
      <c r="A22" s="121"/>
      <c r="B22" s="122"/>
      <c r="C22" s="122"/>
      <c r="D22" s="42"/>
      <c r="E22" s="42"/>
      <c r="F22" s="122"/>
      <c r="G22" s="41"/>
      <c r="H22" s="41"/>
      <c r="I22" s="41"/>
      <c r="J22" s="42"/>
      <c r="K22" s="42"/>
      <c r="L22" s="41"/>
      <c r="M22" s="120"/>
      <c r="N22" s="41"/>
      <c r="O22" s="41"/>
      <c r="P22" s="93" t="str">
        <f>_xlfn.IFNA(INDEX('1.9 APM lookups'!$B$9:$B$13,MATCH($J22,'1.9 APM lookups'!$A$9:$A$13,0),1),"")</f>
        <v/>
      </c>
      <c r="Q22" s="64">
        <f t="shared" si="0"/>
        <v>0</v>
      </c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50">
        <f t="shared" si="1"/>
        <v>0</v>
      </c>
      <c r="AD22" s="48"/>
      <c r="AE22" s="51">
        <f t="shared" si="2"/>
        <v>0</v>
      </c>
      <c r="AF22" s="51">
        <f t="shared" si="3"/>
        <v>0</v>
      </c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123"/>
      <c r="AS22" s="50">
        <f t="shared" si="4"/>
        <v>0</v>
      </c>
      <c r="AT22" s="48"/>
      <c r="AU22" s="51">
        <f t="shared" si="5"/>
        <v>0</v>
      </c>
      <c r="AV22" s="51">
        <f t="shared" si="6"/>
        <v>0</v>
      </c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3"/>
      <c r="BI22" s="65" t="b">
        <f>IF(AND($G22=0,$H22=0,$I22=0),TRUE,IFERROR(MATCH($BK22,'1.9 APM lookups'!$K$2:$K$107,0)&gt;0,FALSE))</f>
        <v>1</v>
      </c>
      <c r="BJ22" s="65" t="b">
        <f>IF($F22=0,TRUE,IFERROR(MATCH($F22,'4.1 Expenditure RRP'!$A:$A,0)&gt;0,FALSE))</f>
        <v>1</v>
      </c>
      <c r="BK22" s="66" t="str">
        <f t="shared" si="7"/>
        <v xml:space="preserve">, , </v>
      </c>
    </row>
    <row r="23" spans="1:63">
      <c r="A23" s="121"/>
      <c r="B23" s="122"/>
      <c r="C23" s="122"/>
      <c r="D23" s="42"/>
      <c r="E23" s="42"/>
      <c r="F23" s="122"/>
      <c r="G23" s="41"/>
      <c r="H23" s="41"/>
      <c r="I23" s="41"/>
      <c r="J23" s="42"/>
      <c r="K23" s="42"/>
      <c r="L23" s="41"/>
      <c r="M23" s="120"/>
      <c r="N23" s="41"/>
      <c r="O23" s="41"/>
      <c r="P23" s="93" t="str">
        <f>_xlfn.IFNA(INDEX('1.9 APM lookups'!$B$9:$B$13,MATCH($J23,'1.9 APM lookups'!$A$9:$A$13,0),1),"")</f>
        <v/>
      </c>
      <c r="Q23" s="64">
        <f t="shared" si="0"/>
        <v>0</v>
      </c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50">
        <f t="shared" si="1"/>
        <v>0</v>
      </c>
      <c r="AD23" s="48"/>
      <c r="AE23" s="51">
        <f t="shared" si="2"/>
        <v>0</v>
      </c>
      <c r="AF23" s="51">
        <f t="shared" si="3"/>
        <v>0</v>
      </c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123"/>
      <c r="AS23" s="50">
        <f t="shared" si="4"/>
        <v>0</v>
      </c>
      <c r="AT23" s="48"/>
      <c r="AU23" s="51">
        <f t="shared" si="5"/>
        <v>0</v>
      </c>
      <c r="AV23" s="51">
        <f t="shared" si="6"/>
        <v>0</v>
      </c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3"/>
      <c r="BI23" s="65" t="b">
        <f>IF(AND($G23=0,$H23=0,$I23=0),TRUE,IFERROR(MATCH($BK23,'1.9 APM lookups'!$K$2:$K$107,0)&gt;0,FALSE))</f>
        <v>1</v>
      </c>
      <c r="BJ23" s="65" t="b">
        <f>IF($F23=0,TRUE,IFERROR(MATCH($F23,'4.1 Expenditure RRP'!$A:$A,0)&gt;0,FALSE))</f>
        <v>1</v>
      </c>
      <c r="BK23" s="66" t="str">
        <f t="shared" si="7"/>
        <v xml:space="preserve">, , </v>
      </c>
    </row>
    <row r="24" spans="1:63">
      <c r="A24" s="121"/>
      <c r="B24" s="122"/>
      <c r="C24" s="122"/>
      <c r="D24" s="42"/>
      <c r="E24" s="42"/>
      <c r="F24" s="122"/>
      <c r="G24" s="41"/>
      <c r="H24" s="41"/>
      <c r="I24" s="41"/>
      <c r="J24" s="42"/>
      <c r="K24" s="42"/>
      <c r="L24" s="41"/>
      <c r="M24" s="120"/>
      <c r="N24" s="41"/>
      <c r="O24" s="41"/>
      <c r="P24" s="93" t="str">
        <f>_xlfn.IFNA(INDEX('1.9 APM lookups'!$B$9:$B$13,MATCH($J24,'1.9 APM lookups'!$A$9:$A$13,0),1),"")</f>
        <v/>
      </c>
      <c r="Q24" s="64">
        <f t="shared" si="0"/>
        <v>0</v>
      </c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50">
        <f t="shared" si="1"/>
        <v>0</v>
      </c>
      <c r="AD24" s="48"/>
      <c r="AE24" s="51">
        <f t="shared" si="2"/>
        <v>0</v>
      </c>
      <c r="AF24" s="51">
        <f t="shared" si="3"/>
        <v>0</v>
      </c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123"/>
      <c r="AS24" s="50">
        <f t="shared" si="4"/>
        <v>0</v>
      </c>
      <c r="AT24" s="48"/>
      <c r="AU24" s="51">
        <f t="shared" si="5"/>
        <v>0</v>
      </c>
      <c r="AV24" s="51">
        <f t="shared" si="6"/>
        <v>0</v>
      </c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3"/>
      <c r="BI24" s="65" t="b">
        <f>IF(AND($G24=0,$H24=0,$I24=0),TRUE,IFERROR(MATCH($BK24,'1.9 APM lookups'!$K$2:$K$107,0)&gt;0,FALSE))</f>
        <v>1</v>
      </c>
      <c r="BJ24" s="65" t="b">
        <f>IF($F24=0,TRUE,IFERROR(MATCH($F24,'4.1 Expenditure RRP'!$A:$A,0)&gt;0,FALSE))</f>
        <v>1</v>
      </c>
      <c r="BK24" s="66" t="str">
        <f t="shared" si="7"/>
        <v xml:space="preserve">, , </v>
      </c>
    </row>
    <row r="25" spans="1:63">
      <c r="A25" s="121"/>
      <c r="B25" s="122"/>
      <c r="C25" s="122"/>
      <c r="D25" s="42"/>
      <c r="E25" s="42"/>
      <c r="F25" s="122"/>
      <c r="G25" s="41"/>
      <c r="H25" s="41"/>
      <c r="I25" s="41"/>
      <c r="J25" s="42"/>
      <c r="K25" s="42"/>
      <c r="L25" s="41"/>
      <c r="M25" s="120"/>
      <c r="N25" s="41"/>
      <c r="O25" s="41"/>
      <c r="P25" s="93" t="str">
        <f>_xlfn.IFNA(INDEX('1.9 APM lookups'!$B$9:$B$13,MATCH($J25,'1.9 APM lookups'!$A$9:$A$13,0),1),"")</f>
        <v/>
      </c>
      <c r="Q25" s="64">
        <f t="shared" si="0"/>
        <v>0</v>
      </c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50">
        <f t="shared" si="1"/>
        <v>0</v>
      </c>
      <c r="AD25" s="48"/>
      <c r="AE25" s="51">
        <f t="shared" si="2"/>
        <v>0</v>
      </c>
      <c r="AF25" s="51">
        <f t="shared" si="3"/>
        <v>0</v>
      </c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123"/>
      <c r="AS25" s="50">
        <f t="shared" si="4"/>
        <v>0</v>
      </c>
      <c r="AT25" s="48"/>
      <c r="AU25" s="51">
        <f t="shared" si="5"/>
        <v>0</v>
      </c>
      <c r="AV25" s="51">
        <f t="shared" si="6"/>
        <v>0</v>
      </c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3"/>
      <c r="BI25" s="65" t="b">
        <f>IF(AND($G25=0,$H25=0,$I25=0),TRUE,IFERROR(MATCH($BK25,'1.9 APM lookups'!$K$2:$K$107,0)&gt;0,FALSE))</f>
        <v>1</v>
      </c>
      <c r="BJ25" s="65" t="b">
        <f>IF($F25=0,TRUE,IFERROR(MATCH($F25,'4.1 Expenditure RRP'!$A:$A,0)&gt;0,FALSE))</f>
        <v>1</v>
      </c>
      <c r="BK25" s="66" t="str">
        <f t="shared" si="7"/>
        <v xml:space="preserve">, , </v>
      </c>
    </row>
    <row r="26" spans="1:63">
      <c r="A26" s="121"/>
      <c r="B26" s="122"/>
      <c r="C26" s="122"/>
      <c r="D26" s="42"/>
      <c r="E26" s="42"/>
      <c r="F26" s="122"/>
      <c r="G26" s="41"/>
      <c r="H26" s="41"/>
      <c r="I26" s="41"/>
      <c r="J26" s="42"/>
      <c r="K26" s="42"/>
      <c r="L26" s="41"/>
      <c r="M26" s="120"/>
      <c r="N26" s="41"/>
      <c r="O26" s="41"/>
      <c r="P26" s="93" t="str">
        <f>_xlfn.IFNA(INDEX('1.9 APM lookups'!$B$9:$B$13,MATCH($J26,'1.9 APM lookups'!$A$9:$A$13,0),1),"")</f>
        <v/>
      </c>
      <c r="Q26" s="64">
        <f t="shared" si="0"/>
        <v>0</v>
      </c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50">
        <f t="shared" si="1"/>
        <v>0</v>
      </c>
      <c r="AD26" s="48"/>
      <c r="AE26" s="51">
        <f t="shared" si="2"/>
        <v>0</v>
      </c>
      <c r="AF26" s="51">
        <f t="shared" si="3"/>
        <v>0</v>
      </c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123"/>
      <c r="AS26" s="50">
        <f t="shared" si="4"/>
        <v>0</v>
      </c>
      <c r="AT26" s="48"/>
      <c r="AU26" s="51">
        <f t="shared" si="5"/>
        <v>0</v>
      </c>
      <c r="AV26" s="51">
        <f t="shared" si="6"/>
        <v>0</v>
      </c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3"/>
      <c r="BI26" s="65" t="b">
        <f>IF(AND($G26=0,$H26=0,$I26=0),TRUE,IFERROR(MATCH($BK26,'1.9 APM lookups'!$K$2:$K$107,0)&gt;0,FALSE))</f>
        <v>1</v>
      </c>
      <c r="BJ26" s="65" t="b">
        <f>IF($F26=0,TRUE,IFERROR(MATCH($F26,'4.1 Expenditure RRP'!$A:$A,0)&gt;0,FALSE))</f>
        <v>1</v>
      </c>
      <c r="BK26" s="66" t="str">
        <f t="shared" si="7"/>
        <v xml:space="preserve">, , </v>
      </c>
    </row>
    <row r="27" spans="1:63">
      <c r="A27" s="121"/>
      <c r="B27" s="122"/>
      <c r="C27" s="122"/>
      <c r="D27" s="42"/>
      <c r="E27" s="42"/>
      <c r="F27" s="122"/>
      <c r="G27" s="41"/>
      <c r="H27" s="41"/>
      <c r="I27" s="41"/>
      <c r="J27" s="42"/>
      <c r="K27" s="42"/>
      <c r="L27" s="41"/>
      <c r="M27" s="120"/>
      <c r="N27" s="41"/>
      <c r="O27" s="41"/>
      <c r="P27" s="93" t="str">
        <f>_xlfn.IFNA(INDEX('1.9 APM lookups'!$B$9:$B$13,MATCH($J27,'1.9 APM lookups'!$A$9:$A$13,0),1),"")</f>
        <v/>
      </c>
      <c r="Q27" s="64">
        <f t="shared" si="0"/>
        <v>0</v>
      </c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50">
        <f t="shared" si="1"/>
        <v>0</v>
      </c>
      <c r="AD27" s="48"/>
      <c r="AE27" s="51">
        <f t="shared" si="2"/>
        <v>0</v>
      </c>
      <c r="AF27" s="51">
        <f t="shared" si="3"/>
        <v>0</v>
      </c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123"/>
      <c r="AS27" s="50">
        <f t="shared" si="4"/>
        <v>0</v>
      </c>
      <c r="AT27" s="48"/>
      <c r="AU27" s="51">
        <f t="shared" si="5"/>
        <v>0</v>
      </c>
      <c r="AV27" s="51">
        <f t="shared" si="6"/>
        <v>0</v>
      </c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3"/>
      <c r="BI27" s="65" t="b">
        <f>IF(AND($G27=0,$H27=0,$I27=0),TRUE,IFERROR(MATCH($BK27,'1.9 APM lookups'!$K$2:$K$107,0)&gt;0,FALSE))</f>
        <v>1</v>
      </c>
      <c r="BJ27" s="65" t="b">
        <f>IF($F27=0,TRUE,IFERROR(MATCH($F27,'4.1 Expenditure RRP'!$A:$A,0)&gt;0,FALSE))</f>
        <v>1</v>
      </c>
      <c r="BK27" s="66" t="str">
        <f t="shared" si="7"/>
        <v xml:space="preserve">, , </v>
      </c>
    </row>
    <row r="28" spans="1:63">
      <c r="A28" s="121"/>
      <c r="B28" s="122"/>
      <c r="C28" s="122"/>
      <c r="D28" s="42"/>
      <c r="E28" s="42"/>
      <c r="F28" s="122"/>
      <c r="G28" s="41"/>
      <c r="H28" s="41"/>
      <c r="I28" s="41"/>
      <c r="J28" s="42"/>
      <c r="K28" s="42"/>
      <c r="L28" s="41"/>
      <c r="M28" s="120"/>
      <c r="N28" s="41"/>
      <c r="O28" s="41"/>
      <c r="P28" s="93" t="str">
        <f>_xlfn.IFNA(INDEX('1.9 APM lookups'!$B$9:$B$13,MATCH($J28,'1.9 APM lookups'!$A$9:$A$13,0),1),"")</f>
        <v/>
      </c>
      <c r="Q28" s="64">
        <f t="shared" si="0"/>
        <v>0</v>
      </c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50">
        <f t="shared" si="1"/>
        <v>0</v>
      </c>
      <c r="AD28" s="48"/>
      <c r="AE28" s="51">
        <f t="shared" si="2"/>
        <v>0</v>
      </c>
      <c r="AF28" s="51">
        <f t="shared" si="3"/>
        <v>0</v>
      </c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123"/>
      <c r="AS28" s="50">
        <f t="shared" si="4"/>
        <v>0</v>
      </c>
      <c r="AT28" s="48"/>
      <c r="AU28" s="51">
        <f t="shared" si="5"/>
        <v>0</v>
      </c>
      <c r="AV28" s="51">
        <f t="shared" si="6"/>
        <v>0</v>
      </c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3"/>
      <c r="BI28" s="65" t="b">
        <f>IF(AND($G28=0,$H28=0,$I28=0),TRUE,IFERROR(MATCH($BK28,'1.9 APM lookups'!$K$2:$K$107,0)&gt;0,FALSE))</f>
        <v>1</v>
      </c>
      <c r="BJ28" s="65" t="b">
        <f>IF($F28=0,TRUE,IFERROR(MATCH($F28,'4.1 Expenditure RRP'!$A:$A,0)&gt;0,FALSE))</f>
        <v>1</v>
      </c>
      <c r="BK28" s="66" t="str">
        <f t="shared" si="7"/>
        <v xml:space="preserve">, , </v>
      </c>
    </row>
    <row r="29" spans="1:63">
      <c r="A29" s="121"/>
      <c r="B29" s="122"/>
      <c r="C29" s="122"/>
      <c r="D29" s="42"/>
      <c r="E29" s="42"/>
      <c r="F29" s="122"/>
      <c r="G29" s="41"/>
      <c r="H29" s="41"/>
      <c r="I29" s="41"/>
      <c r="J29" s="42"/>
      <c r="K29" s="42"/>
      <c r="L29" s="41"/>
      <c r="M29" s="120"/>
      <c r="N29" s="41"/>
      <c r="O29" s="41"/>
      <c r="P29" s="93" t="str">
        <f>_xlfn.IFNA(INDEX('1.9 APM lookups'!$B$9:$B$13,MATCH($J29,'1.9 APM lookups'!$A$9:$A$13,0),1),"")</f>
        <v/>
      </c>
      <c r="Q29" s="64">
        <f t="shared" si="0"/>
        <v>0</v>
      </c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50">
        <f t="shared" si="1"/>
        <v>0</v>
      </c>
      <c r="AD29" s="48"/>
      <c r="AE29" s="51">
        <f t="shared" si="2"/>
        <v>0</v>
      </c>
      <c r="AF29" s="51">
        <f t="shared" si="3"/>
        <v>0</v>
      </c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123"/>
      <c r="AS29" s="50">
        <f t="shared" si="4"/>
        <v>0</v>
      </c>
      <c r="AT29" s="48"/>
      <c r="AU29" s="51">
        <f t="shared" si="5"/>
        <v>0</v>
      </c>
      <c r="AV29" s="51">
        <f t="shared" si="6"/>
        <v>0</v>
      </c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3"/>
      <c r="BI29" s="65" t="b">
        <f>IF(AND($G29=0,$H29=0,$I29=0),TRUE,IFERROR(MATCH($BK29,'1.9 APM lookups'!$K$2:$K$107,0)&gt;0,FALSE))</f>
        <v>1</v>
      </c>
      <c r="BJ29" s="65" t="b">
        <f>IF($F29=0,TRUE,IFERROR(MATCH($F29,'4.1 Expenditure RRP'!$A:$A,0)&gt;0,FALSE))</f>
        <v>1</v>
      </c>
      <c r="BK29" s="66" t="str">
        <f t="shared" si="7"/>
        <v xml:space="preserve">, , </v>
      </c>
    </row>
    <row r="30" spans="1:63">
      <c r="A30" s="121"/>
      <c r="B30" s="122"/>
      <c r="C30" s="122"/>
      <c r="D30" s="42"/>
      <c r="E30" s="42"/>
      <c r="F30" s="122"/>
      <c r="G30" s="41"/>
      <c r="H30" s="41"/>
      <c r="I30" s="41"/>
      <c r="J30" s="42"/>
      <c r="K30" s="42"/>
      <c r="L30" s="41"/>
      <c r="M30" s="120"/>
      <c r="N30" s="41"/>
      <c r="O30" s="41"/>
      <c r="P30" s="93" t="str">
        <f>_xlfn.IFNA(INDEX('1.9 APM lookups'!$B$9:$B$13,MATCH($J30,'1.9 APM lookups'!$A$9:$A$13,0),1),"")</f>
        <v/>
      </c>
      <c r="Q30" s="64">
        <f t="shared" si="0"/>
        <v>0</v>
      </c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50">
        <f t="shared" si="1"/>
        <v>0</v>
      </c>
      <c r="AD30" s="48"/>
      <c r="AE30" s="51">
        <f t="shared" si="2"/>
        <v>0</v>
      </c>
      <c r="AF30" s="51">
        <f t="shared" si="3"/>
        <v>0</v>
      </c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123"/>
      <c r="AS30" s="50">
        <f t="shared" si="4"/>
        <v>0</v>
      </c>
      <c r="AT30" s="48"/>
      <c r="AU30" s="51">
        <f t="shared" si="5"/>
        <v>0</v>
      </c>
      <c r="AV30" s="51">
        <f t="shared" si="6"/>
        <v>0</v>
      </c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3"/>
      <c r="BI30" s="65" t="b">
        <f>IF(AND($G30=0,$H30=0,$I30=0),TRUE,IFERROR(MATCH($BK30,'1.9 APM lookups'!$K$2:$K$107,0)&gt;0,FALSE))</f>
        <v>1</v>
      </c>
      <c r="BJ30" s="65" t="b">
        <f>IF($F30=0,TRUE,IFERROR(MATCH($F30,'4.1 Expenditure RRP'!$A:$A,0)&gt;0,FALSE))</f>
        <v>1</v>
      </c>
      <c r="BK30" s="66" t="str">
        <f t="shared" si="7"/>
        <v xml:space="preserve">, , </v>
      </c>
    </row>
    <row r="31" spans="1:63">
      <c r="A31" s="121"/>
      <c r="B31" s="122"/>
      <c r="C31" s="122"/>
      <c r="D31" s="42"/>
      <c r="E31" s="42"/>
      <c r="F31" s="122"/>
      <c r="G31" s="41"/>
      <c r="H31" s="41"/>
      <c r="I31" s="41"/>
      <c r="J31" s="42"/>
      <c r="K31" s="42"/>
      <c r="L31" s="41"/>
      <c r="M31" s="120"/>
      <c r="N31" s="41"/>
      <c r="O31" s="41"/>
      <c r="P31" s="93" t="str">
        <f>_xlfn.IFNA(INDEX('1.9 APM lookups'!$B$9:$B$13,MATCH($J31,'1.9 APM lookups'!$A$9:$A$13,0),1),"")</f>
        <v/>
      </c>
      <c r="Q31" s="64">
        <f t="shared" si="0"/>
        <v>0</v>
      </c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50">
        <f t="shared" si="1"/>
        <v>0</v>
      </c>
      <c r="AD31" s="48"/>
      <c r="AE31" s="51">
        <f t="shared" si="2"/>
        <v>0</v>
      </c>
      <c r="AF31" s="51">
        <f t="shared" si="3"/>
        <v>0</v>
      </c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123"/>
      <c r="AS31" s="50">
        <f t="shared" si="4"/>
        <v>0</v>
      </c>
      <c r="AT31" s="48"/>
      <c r="AU31" s="51">
        <f t="shared" si="5"/>
        <v>0</v>
      </c>
      <c r="AV31" s="51">
        <f t="shared" si="6"/>
        <v>0</v>
      </c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3"/>
      <c r="BI31" s="65" t="b">
        <f>IF(AND($G31=0,$H31=0,$I31=0),TRUE,IFERROR(MATCH($BK31,'1.9 APM lookups'!$K$2:$K$107,0)&gt;0,FALSE))</f>
        <v>1</v>
      </c>
      <c r="BJ31" s="65" t="b">
        <f>IF($F31=0,TRUE,IFERROR(MATCH($F31,'4.1 Expenditure RRP'!$A:$A,0)&gt;0,FALSE))</f>
        <v>1</v>
      </c>
      <c r="BK31" s="66" t="str">
        <f t="shared" si="7"/>
        <v xml:space="preserve">, , </v>
      </c>
    </row>
    <row r="32" spans="1:63">
      <c r="A32" s="121"/>
      <c r="B32" s="122"/>
      <c r="C32" s="122"/>
      <c r="D32" s="42"/>
      <c r="E32" s="42"/>
      <c r="F32" s="122"/>
      <c r="G32" s="41"/>
      <c r="H32" s="41"/>
      <c r="I32" s="41"/>
      <c r="J32" s="42"/>
      <c r="K32" s="42"/>
      <c r="L32" s="41"/>
      <c r="M32" s="120"/>
      <c r="N32" s="41"/>
      <c r="O32" s="41"/>
      <c r="P32" s="93" t="str">
        <f>_xlfn.IFNA(INDEX('1.9 APM lookups'!$B$9:$B$13,MATCH($J32,'1.9 APM lookups'!$A$9:$A$13,0),1),"")</f>
        <v/>
      </c>
      <c r="Q32" s="64">
        <f t="shared" si="0"/>
        <v>0</v>
      </c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50">
        <f t="shared" si="1"/>
        <v>0</v>
      </c>
      <c r="AD32" s="48"/>
      <c r="AE32" s="51">
        <f t="shared" si="2"/>
        <v>0</v>
      </c>
      <c r="AF32" s="51">
        <f t="shared" si="3"/>
        <v>0</v>
      </c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123"/>
      <c r="AS32" s="50">
        <f t="shared" si="4"/>
        <v>0</v>
      </c>
      <c r="AT32" s="48"/>
      <c r="AU32" s="51">
        <f t="shared" si="5"/>
        <v>0</v>
      </c>
      <c r="AV32" s="51">
        <f t="shared" si="6"/>
        <v>0</v>
      </c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3"/>
      <c r="BI32" s="65" t="b">
        <f>IF(AND($G32=0,$H32=0,$I32=0),TRUE,IFERROR(MATCH($BK32,'1.9 APM lookups'!$K$2:$K$107,0)&gt;0,FALSE))</f>
        <v>1</v>
      </c>
      <c r="BJ32" s="65" t="b">
        <f>IF($F32=0,TRUE,IFERROR(MATCH($F32,'4.1 Expenditure RRP'!$A:$A,0)&gt;0,FALSE))</f>
        <v>1</v>
      </c>
      <c r="BK32" s="66" t="str">
        <f t="shared" si="7"/>
        <v xml:space="preserve">, , </v>
      </c>
    </row>
    <row r="33" spans="1:63">
      <c r="A33" s="121"/>
      <c r="B33" s="122"/>
      <c r="C33" s="122"/>
      <c r="D33" s="42"/>
      <c r="E33" s="42"/>
      <c r="F33" s="122"/>
      <c r="G33" s="41"/>
      <c r="H33" s="41"/>
      <c r="I33" s="41"/>
      <c r="J33" s="42"/>
      <c r="K33" s="42"/>
      <c r="L33" s="41"/>
      <c r="M33" s="120"/>
      <c r="N33" s="41"/>
      <c r="O33" s="41"/>
      <c r="P33" s="93" t="str">
        <f>_xlfn.IFNA(INDEX('1.9 APM lookups'!$B$9:$B$13,MATCH($J33,'1.9 APM lookups'!$A$9:$A$13,0),1),"")</f>
        <v/>
      </c>
      <c r="Q33" s="64">
        <f t="shared" si="0"/>
        <v>0</v>
      </c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50">
        <f t="shared" si="1"/>
        <v>0</v>
      </c>
      <c r="AD33" s="48"/>
      <c r="AE33" s="51">
        <f t="shared" si="2"/>
        <v>0</v>
      </c>
      <c r="AF33" s="51">
        <f t="shared" si="3"/>
        <v>0</v>
      </c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123"/>
      <c r="AS33" s="50">
        <f t="shared" si="4"/>
        <v>0</v>
      </c>
      <c r="AT33" s="48"/>
      <c r="AU33" s="51">
        <f t="shared" si="5"/>
        <v>0</v>
      </c>
      <c r="AV33" s="51">
        <f t="shared" si="6"/>
        <v>0</v>
      </c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3"/>
      <c r="BI33" s="65" t="b">
        <f>IF(AND($G33=0,$H33=0,$I33=0),TRUE,IFERROR(MATCH($BK33,'1.9 APM lookups'!$K$2:$K$107,0)&gt;0,FALSE))</f>
        <v>1</v>
      </c>
      <c r="BJ33" s="65" t="b">
        <f>IF($F33=0,TRUE,IFERROR(MATCH($F33,'4.1 Expenditure RRP'!$A:$A,0)&gt;0,FALSE))</f>
        <v>1</v>
      </c>
      <c r="BK33" s="66" t="str">
        <f t="shared" si="7"/>
        <v xml:space="preserve">, , </v>
      </c>
    </row>
    <row r="34" spans="1:63">
      <c r="A34" s="121"/>
      <c r="B34" s="122"/>
      <c r="C34" s="122"/>
      <c r="D34" s="42"/>
      <c r="E34" s="42"/>
      <c r="F34" s="122"/>
      <c r="G34" s="41"/>
      <c r="H34" s="41"/>
      <c r="I34" s="41"/>
      <c r="J34" s="42"/>
      <c r="K34" s="42"/>
      <c r="L34" s="41"/>
      <c r="M34" s="120"/>
      <c r="N34" s="41"/>
      <c r="O34" s="41"/>
      <c r="P34" s="93" t="str">
        <f>_xlfn.IFNA(INDEX('1.9 APM lookups'!$B$9:$B$13,MATCH($J34,'1.9 APM lookups'!$A$9:$A$13,0),1),"")</f>
        <v/>
      </c>
      <c r="Q34" s="64">
        <f t="shared" si="0"/>
        <v>0</v>
      </c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50">
        <f t="shared" si="1"/>
        <v>0</v>
      </c>
      <c r="AD34" s="48"/>
      <c r="AE34" s="51">
        <f t="shared" si="2"/>
        <v>0</v>
      </c>
      <c r="AF34" s="51">
        <f t="shared" si="3"/>
        <v>0</v>
      </c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123"/>
      <c r="AS34" s="50">
        <f t="shared" si="4"/>
        <v>0</v>
      </c>
      <c r="AT34" s="48"/>
      <c r="AU34" s="51">
        <f t="shared" si="5"/>
        <v>0</v>
      </c>
      <c r="AV34" s="51">
        <f t="shared" si="6"/>
        <v>0</v>
      </c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3"/>
      <c r="BI34" s="65" t="b">
        <f>IF(AND($G34=0,$H34=0,$I34=0),TRUE,IFERROR(MATCH($BK34,'1.9 APM lookups'!$K$2:$K$107,0)&gt;0,FALSE))</f>
        <v>1</v>
      </c>
      <c r="BJ34" s="65" t="b">
        <f>IF($F34=0,TRUE,IFERROR(MATCH($F34,'4.1 Expenditure RRP'!$A:$A,0)&gt;0,FALSE))</f>
        <v>1</v>
      </c>
      <c r="BK34" s="66" t="str">
        <f t="shared" si="7"/>
        <v xml:space="preserve">, , </v>
      </c>
    </row>
    <row r="35" spans="1:63">
      <c r="A35" s="121"/>
      <c r="B35" s="122"/>
      <c r="C35" s="122"/>
      <c r="D35" s="42"/>
      <c r="E35" s="42"/>
      <c r="F35" s="122"/>
      <c r="G35" s="41"/>
      <c r="H35" s="41"/>
      <c r="I35" s="41"/>
      <c r="J35" s="42"/>
      <c r="K35" s="42"/>
      <c r="L35" s="41"/>
      <c r="M35" s="120"/>
      <c r="N35" s="41"/>
      <c r="O35" s="41"/>
      <c r="P35" s="93" t="str">
        <f>_xlfn.IFNA(INDEX('1.9 APM lookups'!$B$9:$B$13,MATCH($J35,'1.9 APM lookups'!$A$9:$A$13,0),1),"")</f>
        <v/>
      </c>
      <c r="Q35" s="64">
        <f t="shared" si="0"/>
        <v>0</v>
      </c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50">
        <f t="shared" si="1"/>
        <v>0</v>
      </c>
      <c r="AD35" s="48"/>
      <c r="AE35" s="51">
        <f t="shared" si="2"/>
        <v>0</v>
      </c>
      <c r="AF35" s="51">
        <f t="shared" si="3"/>
        <v>0</v>
      </c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123"/>
      <c r="AS35" s="50">
        <f t="shared" si="4"/>
        <v>0</v>
      </c>
      <c r="AT35" s="48"/>
      <c r="AU35" s="51">
        <f t="shared" si="5"/>
        <v>0</v>
      </c>
      <c r="AV35" s="51">
        <f t="shared" si="6"/>
        <v>0</v>
      </c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3"/>
      <c r="BI35" s="65" t="b">
        <f>IF(AND($G35=0,$H35=0,$I35=0),TRUE,IFERROR(MATCH($BK35,'1.9 APM lookups'!$K$2:$K$107,0)&gt;0,FALSE))</f>
        <v>1</v>
      </c>
      <c r="BJ35" s="65" t="b">
        <f>IF($F35=0,TRUE,IFERROR(MATCH($F35,'4.1 Expenditure RRP'!$A:$A,0)&gt;0,FALSE))</f>
        <v>1</v>
      </c>
      <c r="BK35" s="66" t="str">
        <f t="shared" si="7"/>
        <v xml:space="preserve">, , </v>
      </c>
    </row>
    <row r="36" spans="1:63">
      <c r="A36" s="121"/>
      <c r="B36" s="122"/>
      <c r="C36" s="122"/>
      <c r="D36" s="42"/>
      <c r="E36" s="42"/>
      <c r="F36" s="122"/>
      <c r="G36" s="41"/>
      <c r="H36" s="41"/>
      <c r="I36" s="41"/>
      <c r="J36" s="42"/>
      <c r="K36" s="42"/>
      <c r="L36" s="41"/>
      <c r="M36" s="120"/>
      <c r="N36" s="41"/>
      <c r="O36" s="41"/>
      <c r="P36" s="93" t="str">
        <f>_xlfn.IFNA(INDEX('1.9 APM lookups'!$B$9:$B$13,MATCH($J36,'1.9 APM lookups'!$A$9:$A$13,0),1),"")</f>
        <v/>
      </c>
      <c r="Q36" s="64">
        <f t="shared" si="0"/>
        <v>0</v>
      </c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50">
        <f t="shared" si="1"/>
        <v>0</v>
      </c>
      <c r="AD36" s="48"/>
      <c r="AE36" s="51">
        <f t="shared" si="2"/>
        <v>0</v>
      </c>
      <c r="AF36" s="51">
        <f t="shared" si="3"/>
        <v>0</v>
      </c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123"/>
      <c r="AS36" s="50">
        <f t="shared" si="4"/>
        <v>0</v>
      </c>
      <c r="AT36" s="48"/>
      <c r="AU36" s="51">
        <f t="shared" si="5"/>
        <v>0</v>
      </c>
      <c r="AV36" s="51">
        <f t="shared" si="6"/>
        <v>0</v>
      </c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3"/>
      <c r="BI36" s="65" t="b">
        <f>IF(AND($G36=0,$H36=0,$I36=0),TRUE,IFERROR(MATCH($BK36,'1.9 APM lookups'!$K$2:$K$107,0)&gt;0,FALSE))</f>
        <v>1</v>
      </c>
      <c r="BJ36" s="65" t="b">
        <f>IF($F36=0,TRUE,IFERROR(MATCH($F36,'4.1 Expenditure RRP'!$A:$A,0)&gt;0,FALSE))</f>
        <v>1</v>
      </c>
      <c r="BK36" s="66" t="str">
        <f t="shared" si="7"/>
        <v xml:space="preserve">, , </v>
      </c>
    </row>
    <row r="37" spans="1:63">
      <c r="A37" s="121"/>
      <c r="B37" s="122"/>
      <c r="C37" s="122"/>
      <c r="D37" s="42"/>
      <c r="E37" s="42"/>
      <c r="F37" s="122"/>
      <c r="G37" s="41"/>
      <c r="H37" s="41"/>
      <c r="I37" s="41"/>
      <c r="J37" s="42"/>
      <c r="K37" s="42"/>
      <c r="L37" s="41"/>
      <c r="M37" s="120"/>
      <c r="N37" s="41"/>
      <c r="O37" s="41"/>
      <c r="P37" s="93" t="str">
        <f>_xlfn.IFNA(INDEX('1.9 APM lookups'!$B$9:$B$13,MATCH($J37,'1.9 APM lookups'!$A$9:$A$13,0),1),"")</f>
        <v/>
      </c>
      <c r="Q37" s="64">
        <f t="shared" si="0"/>
        <v>0</v>
      </c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50">
        <f t="shared" si="1"/>
        <v>0</v>
      </c>
      <c r="AD37" s="48"/>
      <c r="AE37" s="51">
        <f t="shared" si="2"/>
        <v>0</v>
      </c>
      <c r="AF37" s="51">
        <f t="shared" si="3"/>
        <v>0</v>
      </c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123"/>
      <c r="AS37" s="50">
        <f t="shared" si="4"/>
        <v>0</v>
      </c>
      <c r="AT37" s="48"/>
      <c r="AU37" s="51">
        <f t="shared" si="5"/>
        <v>0</v>
      </c>
      <c r="AV37" s="51">
        <f t="shared" si="6"/>
        <v>0</v>
      </c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3"/>
      <c r="BI37" s="65" t="b">
        <f>IF(AND($G37=0,$H37=0,$I37=0),TRUE,IFERROR(MATCH($BK37,'1.9 APM lookups'!$K$2:$K$107,0)&gt;0,FALSE))</f>
        <v>1</v>
      </c>
      <c r="BJ37" s="65" t="b">
        <f>IF($F37=0,TRUE,IFERROR(MATCH($F37,'4.1 Expenditure RRP'!$A:$A,0)&gt;0,FALSE))</f>
        <v>1</v>
      </c>
      <c r="BK37" s="66" t="str">
        <f t="shared" si="7"/>
        <v xml:space="preserve">, , </v>
      </c>
    </row>
    <row r="38" spans="1:63">
      <c r="A38" s="121"/>
      <c r="B38" s="122"/>
      <c r="C38" s="122"/>
      <c r="D38" s="42"/>
      <c r="E38" s="42"/>
      <c r="F38" s="122"/>
      <c r="G38" s="41"/>
      <c r="H38" s="41"/>
      <c r="I38" s="41"/>
      <c r="J38" s="42"/>
      <c r="K38" s="42"/>
      <c r="L38" s="41"/>
      <c r="M38" s="120"/>
      <c r="N38" s="41"/>
      <c r="O38" s="41"/>
      <c r="P38" s="93" t="str">
        <f>_xlfn.IFNA(INDEX('1.9 APM lookups'!$B$9:$B$13,MATCH($J38,'1.9 APM lookups'!$A$9:$A$13,0),1),"")</f>
        <v/>
      </c>
      <c r="Q38" s="64">
        <f t="shared" si="0"/>
        <v>0</v>
      </c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50">
        <f t="shared" si="1"/>
        <v>0</v>
      </c>
      <c r="AD38" s="48"/>
      <c r="AE38" s="51">
        <f t="shared" si="2"/>
        <v>0</v>
      </c>
      <c r="AF38" s="51">
        <f t="shared" si="3"/>
        <v>0</v>
      </c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123"/>
      <c r="AS38" s="50">
        <f t="shared" si="4"/>
        <v>0</v>
      </c>
      <c r="AT38" s="48"/>
      <c r="AU38" s="51">
        <f t="shared" si="5"/>
        <v>0</v>
      </c>
      <c r="AV38" s="51">
        <f t="shared" si="6"/>
        <v>0</v>
      </c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3"/>
      <c r="BI38" s="65" t="b">
        <f>IF(AND($G38=0,$H38=0,$I38=0),TRUE,IFERROR(MATCH($BK38,'1.9 APM lookups'!$K$2:$K$107,0)&gt;0,FALSE))</f>
        <v>1</v>
      </c>
      <c r="BJ38" s="65" t="b">
        <f>IF($F38=0,TRUE,IFERROR(MATCH($F38,'4.1 Expenditure RRP'!$A:$A,0)&gt;0,FALSE))</f>
        <v>1</v>
      </c>
      <c r="BK38" s="66" t="str">
        <f t="shared" si="7"/>
        <v xml:space="preserve">, , </v>
      </c>
    </row>
    <row r="39" spans="1:63">
      <c r="A39" s="121"/>
      <c r="B39" s="122"/>
      <c r="C39" s="122"/>
      <c r="D39" s="42"/>
      <c r="E39" s="42"/>
      <c r="F39" s="122"/>
      <c r="G39" s="41"/>
      <c r="H39" s="41"/>
      <c r="I39" s="41"/>
      <c r="J39" s="42"/>
      <c r="K39" s="42"/>
      <c r="L39" s="41"/>
      <c r="M39" s="120"/>
      <c r="N39" s="41"/>
      <c r="O39" s="41"/>
      <c r="P39" s="93" t="str">
        <f>_xlfn.IFNA(INDEX('1.9 APM lookups'!$B$9:$B$13,MATCH($J39,'1.9 APM lookups'!$A$9:$A$13,0),1),"")</f>
        <v/>
      </c>
      <c r="Q39" s="64">
        <f t="shared" si="0"/>
        <v>0</v>
      </c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50">
        <f t="shared" si="1"/>
        <v>0</v>
      </c>
      <c r="AD39" s="48"/>
      <c r="AE39" s="51">
        <f t="shared" si="2"/>
        <v>0</v>
      </c>
      <c r="AF39" s="51">
        <f t="shared" si="3"/>
        <v>0</v>
      </c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123"/>
      <c r="AS39" s="50">
        <f t="shared" si="4"/>
        <v>0</v>
      </c>
      <c r="AT39" s="48"/>
      <c r="AU39" s="51">
        <f t="shared" si="5"/>
        <v>0</v>
      </c>
      <c r="AV39" s="51">
        <f t="shared" si="6"/>
        <v>0</v>
      </c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3"/>
      <c r="BI39" s="65" t="b">
        <f>IF(AND($G39=0,$H39=0,$I39=0),TRUE,IFERROR(MATCH($BK39,'1.9 APM lookups'!$K$2:$K$107,0)&gt;0,FALSE))</f>
        <v>1</v>
      </c>
      <c r="BJ39" s="65" t="b">
        <f>IF($F39=0,TRUE,IFERROR(MATCH($F39,'4.1 Expenditure RRP'!$A:$A,0)&gt;0,FALSE))</f>
        <v>1</v>
      </c>
      <c r="BK39" s="66" t="str">
        <f t="shared" si="7"/>
        <v xml:space="preserve">, , </v>
      </c>
    </row>
    <row r="40" spans="1:63">
      <c r="A40" s="121"/>
      <c r="B40" s="122"/>
      <c r="C40" s="122"/>
      <c r="D40" s="42"/>
      <c r="E40" s="42"/>
      <c r="F40" s="122"/>
      <c r="G40" s="41"/>
      <c r="H40" s="41"/>
      <c r="I40" s="41"/>
      <c r="J40" s="42"/>
      <c r="K40" s="42"/>
      <c r="L40" s="41"/>
      <c r="M40" s="120"/>
      <c r="N40" s="41"/>
      <c r="O40" s="41"/>
      <c r="P40" s="93" t="str">
        <f>_xlfn.IFNA(INDEX('1.9 APM lookups'!$B$9:$B$13,MATCH($J40,'1.9 APM lookups'!$A$9:$A$13,0),1),"")</f>
        <v/>
      </c>
      <c r="Q40" s="64">
        <f t="shared" si="0"/>
        <v>0</v>
      </c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50">
        <f t="shared" si="1"/>
        <v>0</v>
      </c>
      <c r="AD40" s="48"/>
      <c r="AE40" s="51">
        <f t="shared" si="2"/>
        <v>0</v>
      </c>
      <c r="AF40" s="51">
        <f t="shared" si="3"/>
        <v>0</v>
      </c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123"/>
      <c r="AS40" s="50">
        <f t="shared" si="4"/>
        <v>0</v>
      </c>
      <c r="AT40" s="48"/>
      <c r="AU40" s="51">
        <f t="shared" si="5"/>
        <v>0</v>
      </c>
      <c r="AV40" s="51">
        <f t="shared" si="6"/>
        <v>0</v>
      </c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3"/>
      <c r="BI40" s="65" t="b">
        <f>IF(AND($G40=0,$H40=0,$I40=0),TRUE,IFERROR(MATCH($BK40,'1.9 APM lookups'!$K$2:$K$107,0)&gt;0,FALSE))</f>
        <v>1</v>
      </c>
      <c r="BJ40" s="65" t="b">
        <f>IF($F40=0,TRUE,IFERROR(MATCH($F40,'4.1 Expenditure RRP'!$A:$A,0)&gt;0,FALSE))</f>
        <v>1</v>
      </c>
      <c r="BK40" s="66" t="str">
        <f t="shared" si="7"/>
        <v xml:space="preserve">, , </v>
      </c>
    </row>
    <row r="41" spans="1:63">
      <c r="A41" s="121"/>
      <c r="B41" s="122"/>
      <c r="C41" s="122"/>
      <c r="D41" s="42"/>
      <c r="E41" s="42"/>
      <c r="F41" s="122"/>
      <c r="G41" s="41"/>
      <c r="H41" s="41"/>
      <c r="I41" s="41"/>
      <c r="J41" s="42"/>
      <c r="K41" s="42"/>
      <c r="L41" s="41"/>
      <c r="M41" s="120"/>
      <c r="N41" s="41"/>
      <c r="O41" s="41"/>
      <c r="P41" s="93" t="str">
        <f>_xlfn.IFNA(INDEX('1.9 APM lookups'!$B$9:$B$13,MATCH($J41,'1.9 APM lookups'!$A$9:$A$13,0),1),"")</f>
        <v/>
      </c>
      <c r="Q41" s="64">
        <f t="shared" si="0"/>
        <v>0</v>
      </c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50">
        <f t="shared" si="1"/>
        <v>0</v>
      </c>
      <c r="AD41" s="48"/>
      <c r="AE41" s="51">
        <f t="shared" si="2"/>
        <v>0</v>
      </c>
      <c r="AF41" s="51">
        <f t="shared" si="3"/>
        <v>0</v>
      </c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123"/>
      <c r="AS41" s="50">
        <f t="shared" si="4"/>
        <v>0</v>
      </c>
      <c r="AT41" s="48"/>
      <c r="AU41" s="51">
        <f t="shared" si="5"/>
        <v>0</v>
      </c>
      <c r="AV41" s="51">
        <f t="shared" si="6"/>
        <v>0</v>
      </c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3"/>
      <c r="BI41" s="65" t="b">
        <f>IF(AND($G41=0,$H41=0,$I41=0),TRUE,IFERROR(MATCH($BK41,'1.9 APM lookups'!$K$2:$K$107,0)&gt;0,FALSE))</f>
        <v>1</v>
      </c>
      <c r="BJ41" s="65" t="b">
        <f>IF($F41=0,TRUE,IFERROR(MATCH($F41,'4.1 Expenditure RRP'!$A:$A,0)&gt;0,FALSE))</f>
        <v>1</v>
      </c>
      <c r="BK41" s="66" t="str">
        <f t="shared" si="7"/>
        <v xml:space="preserve">, , </v>
      </c>
    </row>
    <row r="42" spans="1:63">
      <c r="A42" s="121"/>
      <c r="B42" s="122"/>
      <c r="C42" s="122"/>
      <c r="D42" s="42"/>
      <c r="E42" s="42"/>
      <c r="F42" s="122"/>
      <c r="G42" s="41"/>
      <c r="H42" s="41"/>
      <c r="I42" s="41"/>
      <c r="J42" s="42"/>
      <c r="K42" s="42"/>
      <c r="L42" s="41"/>
      <c r="M42" s="120"/>
      <c r="N42" s="41"/>
      <c r="O42" s="41"/>
      <c r="P42" s="93" t="str">
        <f>_xlfn.IFNA(INDEX('1.9 APM lookups'!$B$9:$B$13,MATCH($J42,'1.9 APM lookups'!$A$9:$A$13,0),1),"")</f>
        <v/>
      </c>
      <c r="Q42" s="64">
        <f t="shared" si="0"/>
        <v>0</v>
      </c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50">
        <f t="shared" si="1"/>
        <v>0</v>
      </c>
      <c r="AD42" s="48"/>
      <c r="AE42" s="51">
        <f t="shared" si="2"/>
        <v>0</v>
      </c>
      <c r="AF42" s="51">
        <f t="shared" si="3"/>
        <v>0</v>
      </c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123"/>
      <c r="AS42" s="50">
        <f t="shared" si="4"/>
        <v>0</v>
      </c>
      <c r="AT42" s="48"/>
      <c r="AU42" s="51">
        <f t="shared" si="5"/>
        <v>0</v>
      </c>
      <c r="AV42" s="51">
        <f t="shared" si="6"/>
        <v>0</v>
      </c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3"/>
      <c r="BI42" s="65" t="b">
        <f>IF(AND($G42=0,$H42=0,$I42=0),TRUE,IFERROR(MATCH($BK42,'1.9 APM lookups'!$K$2:$K$107,0)&gt;0,FALSE))</f>
        <v>1</v>
      </c>
      <c r="BJ42" s="65" t="b">
        <f>IF($F42=0,TRUE,IFERROR(MATCH($F42,'4.1 Expenditure RRP'!$A:$A,0)&gt;0,FALSE))</f>
        <v>1</v>
      </c>
      <c r="BK42" s="66" t="str">
        <f t="shared" si="7"/>
        <v xml:space="preserve">, , </v>
      </c>
    </row>
    <row r="43" spans="1:63">
      <c r="A43" s="121"/>
      <c r="B43" s="122"/>
      <c r="C43" s="122"/>
      <c r="D43" s="42"/>
      <c r="E43" s="42"/>
      <c r="F43" s="122"/>
      <c r="G43" s="41"/>
      <c r="H43" s="41"/>
      <c r="I43" s="41"/>
      <c r="J43" s="42"/>
      <c r="K43" s="42"/>
      <c r="L43" s="41"/>
      <c r="M43" s="120"/>
      <c r="N43" s="41"/>
      <c r="O43" s="41"/>
      <c r="P43" s="93" t="str">
        <f>_xlfn.IFNA(INDEX('1.9 APM lookups'!$B$9:$B$13,MATCH($J43,'1.9 APM lookups'!$A$9:$A$13,0),1),"")</f>
        <v/>
      </c>
      <c r="Q43" s="64">
        <f t="shared" si="0"/>
        <v>0</v>
      </c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50">
        <f t="shared" si="1"/>
        <v>0</v>
      </c>
      <c r="AD43" s="48"/>
      <c r="AE43" s="51">
        <f t="shared" si="2"/>
        <v>0</v>
      </c>
      <c r="AF43" s="51">
        <f t="shared" si="3"/>
        <v>0</v>
      </c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123"/>
      <c r="AS43" s="50">
        <f t="shared" si="4"/>
        <v>0</v>
      </c>
      <c r="AT43" s="48"/>
      <c r="AU43" s="51">
        <f t="shared" si="5"/>
        <v>0</v>
      </c>
      <c r="AV43" s="51">
        <f t="shared" si="6"/>
        <v>0</v>
      </c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3"/>
      <c r="BI43" s="65" t="b">
        <f>IF(AND($G43=0,$H43=0,$I43=0),TRUE,IFERROR(MATCH($BK43,'1.9 APM lookups'!$K$2:$K$107,0)&gt;0,FALSE))</f>
        <v>1</v>
      </c>
      <c r="BJ43" s="65" t="b">
        <f>IF($F43=0,TRUE,IFERROR(MATCH($F43,'4.1 Expenditure RRP'!$A:$A,0)&gt;0,FALSE))</f>
        <v>1</v>
      </c>
      <c r="BK43" s="66" t="str">
        <f t="shared" si="7"/>
        <v xml:space="preserve">, , </v>
      </c>
    </row>
    <row r="44" spans="1:63">
      <c r="A44" s="121"/>
      <c r="B44" s="122"/>
      <c r="C44" s="122"/>
      <c r="D44" s="42"/>
      <c r="E44" s="42"/>
      <c r="F44" s="122"/>
      <c r="G44" s="41"/>
      <c r="H44" s="41"/>
      <c r="I44" s="41"/>
      <c r="J44" s="42"/>
      <c r="K44" s="42"/>
      <c r="L44" s="41"/>
      <c r="M44" s="120"/>
      <c r="N44" s="41"/>
      <c r="O44" s="41"/>
      <c r="P44" s="93" t="str">
        <f>_xlfn.IFNA(INDEX('1.9 APM lookups'!$B$9:$B$13,MATCH($J44,'1.9 APM lookups'!$A$9:$A$13,0),1),"")</f>
        <v/>
      </c>
      <c r="Q44" s="64">
        <f t="shared" si="0"/>
        <v>0</v>
      </c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50">
        <f t="shared" si="1"/>
        <v>0</v>
      </c>
      <c r="AD44" s="48"/>
      <c r="AE44" s="51">
        <f t="shared" si="2"/>
        <v>0</v>
      </c>
      <c r="AF44" s="51">
        <f t="shared" si="3"/>
        <v>0</v>
      </c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123"/>
      <c r="AS44" s="50">
        <f t="shared" si="4"/>
        <v>0</v>
      </c>
      <c r="AT44" s="48"/>
      <c r="AU44" s="51">
        <f t="shared" si="5"/>
        <v>0</v>
      </c>
      <c r="AV44" s="51">
        <f t="shared" si="6"/>
        <v>0</v>
      </c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3"/>
      <c r="BI44" s="65" t="b">
        <f>IF(AND($G44=0,$H44=0,$I44=0),TRUE,IFERROR(MATCH($BK44,'1.9 APM lookups'!$K$2:$K$107,0)&gt;0,FALSE))</f>
        <v>1</v>
      </c>
      <c r="BJ44" s="65" t="b">
        <f>IF($F44=0,TRUE,IFERROR(MATCH($F44,'4.1 Expenditure RRP'!$A:$A,0)&gt;0,FALSE))</f>
        <v>1</v>
      </c>
      <c r="BK44" s="66" t="str">
        <f t="shared" si="7"/>
        <v xml:space="preserve">, , </v>
      </c>
    </row>
    <row r="45" spans="1:63">
      <c r="A45" s="121"/>
      <c r="B45" s="122"/>
      <c r="C45" s="122"/>
      <c r="D45" s="42"/>
      <c r="E45" s="42"/>
      <c r="F45" s="122"/>
      <c r="G45" s="41"/>
      <c r="H45" s="41"/>
      <c r="I45" s="41"/>
      <c r="J45" s="42"/>
      <c r="K45" s="42"/>
      <c r="L45" s="41"/>
      <c r="M45" s="120"/>
      <c r="N45" s="41"/>
      <c r="O45" s="41"/>
      <c r="P45" s="93" t="str">
        <f>_xlfn.IFNA(INDEX('1.9 APM lookups'!$B$9:$B$13,MATCH($J45,'1.9 APM lookups'!$A$9:$A$13,0),1),"")</f>
        <v/>
      </c>
      <c r="Q45" s="64">
        <f t="shared" si="0"/>
        <v>0</v>
      </c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50">
        <f t="shared" si="1"/>
        <v>0</v>
      </c>
      <c r="AD45" s="48"/>
      <c r="AE45" s="51">
        <f t="shared" si="2"/>
        <v>0</v>
      </c>
      <c r="AF45" s="51">
        <f t="shared" si="3"/>
        <v>0</v>
      </c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123"/>
      <c r="AS45" s="50">
        <f t="shared" si="4"/>
        <v>0</v>
      </c>
      <c r="AT45" s="48"/>
      <c r="AU45" s="51">
        <f t="shared" si="5"/>
        <v>0</v>
      </c>
      <c r="AV45" s="51">
        <f t="shared" si="6"/>
        <v>0</v>
      </c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3"/>
      <c r="BI45" s="65" t="b">
        <f>IF(AND($G45=0,$H45=0,$I45=0),TRUE,IFERROR(MATCH($BK45,'1.9 APM lookups'!$K$2:$K$107,0)&gt;0,FALSE))</f>
        <v>1</v>
      </c>
      <c r="BJ45" s="65" t="b">
        <f>IF($F45=0,TRUE,IFERROR(MATCH($F45,'4.1 Expenditure RRP'!$A:$A,0)&gt;0,FALSE))</f>
        <v>1</v>
      </c>
      <c r="BK45" s="66" t="str">
        <f t="shared" si="7"/>
        <v xml:space="preserve">, , </v>
      </c>
    </row>
    <row r="46" spans="1:63">
      <c r="A46" s="121"/>
      <c r="B46" s="122"/>
      <c r="C46" s="122"/>
      <c r="D46" s="42"/>
      <c r="E46" s="42"/>
      <c r="F46" s="122"/>
      <c r="G46" s="41"/>
      <c r="H46" s="41"/>
      <c r="I46" s="41"/>
      <c r="J46" s="42"/>
      <c r="K46" s="42"/>
      <c r="L46" s="41"/>
      <c r="M46" s="120"/>
      <c r="N46" s="41"/>
      <c r="O46" s="41"/>
      <c r="P46" s="93" t="str">
        <f>_xlfn.IFNA(INDEX('1.9 APM lookups'!$B$9:$B$13,MATCH($J46,'1.9 APM lookups'!$A$9:$A$13,0),1),"")</f>
        <v/>
      </c>
      <c r="Q46" s="64">
        <f t="shared" si="0"/>
        <v>0</v>
      </c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50">
        <f t="shared" si="1"/>
        <v>0</v>
      </c>
      <c r="AD46" s="48"/>
      <c r="AE46" s="51">
        <f t="shared" si="2"/>
        <v>0</v>
      </c>
      <c r="AF46" s="51">
        <f t="shared" si="3"/>
        <v>0</v>
      </c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123"/>
      <c r="AS46" s="50">
        <f t="shared" si="4"/>
        <v>0</v>
      </c>
      <c r="AT46" s="48"/>
      <c r="AU46" s="51">
        <f t="shared" si="5"/>
        <v>0</v>
      </c>
      <c r="AV46" s="51">
        <f t="shared" si="6"/>
        <v>0</v>
      </c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3"/>
      <c r="BI46" s="65" t="b">
        <f>IF(AND($G46=0,$H46=0,$I46=0),TRUE,IFERROR(MATCH($BK46,'1.9 APM lookups'!$K$2:$K$107,0)&gt;0,FALSE))</f>
        <v>1</v>
      </c>
      <c r="BJ46" s="65" t="b">
        <f>IF($F46=0,TRUE,IFERROR(MATCH($F46,'4.1 Expenditure RRP'!$A:$A,0)&gt;0,FALSE))</f>
        <v>1</v>
      </c>
      <c r="BK46" s="66" t="str">
        <f t="shared" si="7"/>
        <v xml:space="preserve">, , </v>
      </c>
    </row>
    <row r="47" spans="1:63">
      <c r="A47" s="121"/>
      <c r="B47" s="122"/>
      <c r="C47" s="122"/>
      <c r="D47" s="42"/>
      <c r="E47" s="42"/>
      <c r="F47" s="122"/>
      <c r="G47" s="41"/>
      <c r="H47" s="41"/>
      <c r="I47" s="41"/>
      <c r="J47" s="42"/>
      <c r="K47" s="42"/>
      <c r="L47" s="41"/>
      <c r="M47" s="120"/>
      <c r="N47" s="41"/>
      <c r="O47" s="41"/>
      <c r="P47" s="93" t="str">
        <f>_xlfn.IFNA(INDEX('1.9 APM lookups'!$B$9:$B$13,MATCH($J47,'1.9 APM lookups'!$A$9:$A$13,0),1),"")</f>
        <v/>
      </c>
      <c r="Q47" s="64">
        <f t="shared" si="0"/>
        <v>0</v>
      </c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50">
        <f t="shared" si="1"/>
        <v>0</v>
      </c>
      <c r="AD47" s="48"/>
      <c r="AE47" s="51">
        <f t="shared" si="2"/>
        <v>0</v>
      </c>
      <c r="AF47" s="51">
        <f t="shared" si="3"/>
        <v>0</v>
      </c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123"/>
      <c r="AS47" s="50">
        <f t="shared" si="4"/>
        <v>0</v>
      </c>
      <c r="AT47" s="48"/>
      <c r="AU47" s="51">
        <f t="shared" si="5"/>
        <v>0</v>
      </c>
      <c r="AV47" s="51">
        <f t="shared" si="6"/>
        <v>0</v>
      </c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3"/>
      <c r="BI47" s="65" t="b">
        <f>IF(AND($G47=0,$H47=0,$I47=0),TRUE,IFERROR(MATCH($BK47,'1.9 APM lookups'!$K$2:$K$107,0)&gt;0,FALSE))</f>
        <v>1</v>
      </c>
      <c r="BJ47" s="65" t="b">
        <f>IF($F47=0,TRUE,IFERROR(MATCH($F47,'4.1 Expenditure RRP'!$A:$A,0)&gt;0,FALSE))</f>
        <v>1</v>
      </c>
      <c r="BK47" s="66" t="str">
        <f t="shared" si="7"/>
        <v xml:space="preserve">, , </v>
      </c>
    </row>
    <row r="48" spans="1:63">
      <c r="A48" s="121"/>
      <c r="B48" s="122"/>
      <c r="C48" s="122"/>
      <c r="D48" s="42"/>
      <c r="E48" s="42"/>
      <c r="F48" s="122"/>
      <c r="G48" s="41"/>
      <c r="H48" s="41"/>
      <c r="I48" s="41"/>
      <c r="J48" s="42"/>
      <c r="K48" s="42"/>
      <c r="L48" s="41"/>
      <c r="M48" s="120"/>
      <c r="N48" s="41"/>
      <c r="O48" s="41"/>
      <c r="P48" s="93" t="str">
        <f>_xlfn.IFNA(INDEX('1.9 APM lookups'!$B$9:$B$13,MATCH($J48,'1.9 APM lookups'!$A$9:$A$13,0),1),"")</f>
        <v/>
      </c>
      <c r="Q48" s="64">
        <f t="shared" si="0"/>
        <v>0</v>
      </c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50">
        <f t="shared" si="1"/>
        <v>0</v>
      </c>
      <c r="AD48" s="48"/>
      <c r="AE48" s="51">
        <f t="shared" si="2"/>
        <v>0</v>
      </c>
      <c r="AF48" s="51">
        <f t="shared" si="3"/>
        <v>0</v>
      </c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123"/>
      <c r="AS48" s="50">
        <f t="shared" si="4"/>
        <v>0</v>
      </c>
      <c r="AT48" s="48"/>
      <c r="AU48" s="51">
        <f t="shared" si="5"/>
        <v>0</v>
      </c>
      <c r="AV48" s="51">
        <f t="shared" si="6"/>
        <v>0</v>
      </c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3"/>
      <c r="BI48" s="65" t="b">
        <f>IF(AND($G48=0,$H48=0,$I48=0),TRUE,IFERROR(MATCH($BK48,'1.9 APM lookups'!$K$2:$K$107,0)&gt;0,FALSE))</f>
        <v>1</v>
      </c>
      <c r="BJ48" s="65" t="b">
        <f>IF($F48=0,TRUE,IFERROR(MATCH($F48,'4.1 Expenditure RRP'!$A:$A,0)&gt;0,FALSE))</f>
        <v>1</v>
      </c>
      <c r="BK48" s="66" t="str">
        <f t="shared" si="7"/>
        <v xml:space="preserve">, , </v>
      </c>
    </row>
    <row r="49" spans="1:63">
      <c r="A49" s="121"/>
      <c r="B49" s="122"/>
      <c r="C49" s="122"/>
      <c r="D49" s="42"/>
      <c r="E49" s="42"/>
      <c r="F49" s="122"/>
      <c r="G49" s="41"/>
      <c r="H49" s="41"/>
      <c r="I49" s="41"/>
      <c r="J49" s="42"/>
      <c r="K49" s="42"/>
      <c r="L49" s="41"/>
      <c r="M49" s="120"/>
      <c r="N49" s="41"/>
      <c r="O49" s="41"/>
      <c r="P49" s="93" t="str">
        <f>_xlfn.IFNA(INDEX('1.9 APM lookups'!$B$9:$B$13,MATCH($J49,'1.9 APM lookups'!$A$9:$A$13,0),1),"")</f>
        <v/>
      </c>
      <c r="Q49" s="64">
        <f t="shared" si="0"/>
        <v>0</v>
      </c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50">
        <f t="shared" si="1"/>
        <v>0</v>
      </c>
      <c r="AD49" s="48"/>
      <c r="AE49" s="51">
        <f t="shared" si="2"/>
        <v>0</v>
      </c>
      <c r="AF49" s="51">
        <f t="shared" si="3"/>
        <v>0</v>
      </c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123"/>
      <c r="AS49" s="50">
        <f t="shared" si="4"/>
        <v>0</v>
      </c>
      <c r="AT49" s="48"/>
      <c r="AU49" s="51">
        <f t="shared" si="5"/>
        <v>0</v>
      </c>
      <c r="AV49" s="51">
        <f t="shared" si="6"/>
        <v>0</v>
      </c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3"/>
      <c r="BI49" s="65" t="b">
        <f>IF(AND($G49=0,$H49=0,$I49=0),TRUE,IFERROR(MATCH($BK49,'1.9 APM lookups'!$K$2:$K$107,0)&gt;0,FALSE))</f>
        <v>1</v>
      </c>
      <c r="BJ49" s="65" t="b">
        <f>IF($F49=0,TRUE,IFERROR(MATCH($F49,'4.1 Expenditure RRP'!$A:$A,0)&gt;0,FALSE))</f>
        <v>1</v>
      </c>
      <c r="BK49" s="66" t="str">
        <f t="shared" si="7"/>
        <v xml:space="preserve">, , </v>
      </c>
    </row>
    <row r="50" spans="1:63">
      <c r="A50" s="121"/>
      <c r="B50" s="122"/>
      <c r="C50" s="122"/>
      <c r="D50" s="42"/>
      <c r="E50" s="42"/>
      <c r="F50" s="122"/>
      <c r="G50" s="41"/>
      <c r="H50" s="41"/>
      <c r="I50" s="41"/>
      <c r="J50" s="42"/>
      <c r="K50" s="42"/>
      <c r="L50" s="41"/>
      <c r="M50" s="120"/>
      <c r="N50" s="41"/>
      <c r="O50" s="41"/>
      <c r="P50" s="93" t="str">
        <f>_xlfn.IFNA(INDEX('1.9 APM lookups'!$B$9:$B$13,MATCH($J50,'1.9 APM lookups'!$A$9:$A$13,0),1),"")</f>
        <v/>
      </c>
      <c r="Q50" s="64">
        <f t="shared" si="0"/>
        <v>0</v>
      </c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50">
        <f t="shared" si="1"/>
        <v>0</v>
      </c>
      <c r="AD50" s="48"/>
      <c r="AE50" s="51">
        <f t="shared" si="2"/>
        <v>0</v>
      </c>
      <c r="AF50" s="51">
        <f t="shared" si="3"/>
        <v>0</v>
      </c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123"/>
      <c r="AS50" s="50">
        <f t="shared" si="4"/>
        <v>0</v>
      </c>
      <c r="AT50" s="48"/>
      <c r="AU50" s="51">
        <f t="shared" si="5"/>
        <v>0</v>
      </c>
      <c r="AV50" s="51">
        <f t="shared" si="6"/>
        <v>0</v>
      </c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3"/>
      <c r="BI50" s="65" t="b">
        <f>IF(AND($G50=0,$H50=0,$I50=0),TRUE,IFERROR(MATCH($BK50,'1.9 APM lookups'!$K$2:$K$107,0)&gt;0,FALSE))</f>
        <v>1</v>
      </c>
      <c r="BJ50" s="65" t="b">
        <f>IF($F50=0,TRUE,IFERROR(MATCH($F50,'4.1 Expenditure RRP'!$A:$A,0)&gt;0,FALSE))</f>
        <v>1</v>
      </c>
      <c r="BK50" s="66" t="str">
        <f t="shared" si="7"/>
        <v xml:space="preserve">, , </v>
      </c>
    </row>
    <row r="51" spans="1:63">
      <c r="A51" s="121"/>
      <c r="B51" s="122"/>
      <c r="C51" s="122"/>
      <c r="D51" s="42"/>
      <c r="E51" s="42"/>
      <c r="F51" s="122"/>
      <c r="G51" s="41"/>
      <c r="H51" s="41"/>
      <c r="I51" s="41"/>
      <c r="J51" s="42"/>
      <c r="K51" s="42"/>
      <c r="L51" s="41"/>
      <c r="M51" s="120"/>
      <c r="N51" s="41"/>
      <c r="O51" s="41"/>
      <c r="P51" s="93" t="str">
        <f>_xlfn.IFNA(INDEX('1.9 APM lookups'!$B$9:$B$13,MATCH($J51,'1.9 APM lookups'!$A$9:$A$13,0),1),"")</f>
        <v/>
      </c>
      <c r="Q51" s="64">
        <f t="shared" si="0"/>
        <v>0</v>
      </c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50">
        <f t="shared" si="1"/>
        <v>0</v>
      </c>
      <c r="AD51" s="48"/>
      <c r="AE51" s="51">
        <f t="shared" si="2"/>
        <v>0</v>
      </c>
      <c r="AF51" s="51">
        <f t="shared" si="3"/>
        <v>0</v>
      </c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123"/>
      <c r="AS51" s="50">
        <f t="shared" si="4"/>
        <v>0</v>
      </c>
      <c r="AT51" s="48"/>
      <c r="AU51" s="51">
        <f t="shared" si="5"/>
        <v>0</v>
      </c>
      <c r="AV51" s="51">
        <f t="shared" si="6"/>
        <v>0</v>
      </c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3"/>
      <c r="BI51" s="65" t="b">
        <f>IF(AND($G51=0,$H51=0,$I51=0),TRUE,IFERROR(MATCH($BK51,'1.9 APM lookups'!$K$2:$K$107,0)&gt;0,FALSE))</f>
        <v>1</v>
      </c>
      <c r="BJ51" s="65" t="b">
        <f>IF($F51=0,TRUE,IFERROR(MATCH($F51,'4.1 Expenditure RRP'!$A:$A,0)&gt;0,FALSE))</f>
        <v>1</v>
      </c>
      <c r="BK51" s="66" t="str">
        <f t="shared" si="7"/>
        <v xml:space="preserve">, , </v>
      </c>
    </row>
    <row r="52" spans="1:63">
      <c r="A52" s="121"/>
      <c r="B52" s="122"/>
      <c r="C52" s="122"/>
      <c r="D52" s="42"/>
      <c r="E52" s="42"/>
      <c r="F52" s="122"/>
      <c r="G52" s="41"/>
      <c r="H52" s="41"/>
      <c r="I52" s="41"/>
      <c r="J52" s="42"/>
      <c r="K52" s="42"/>
      <c r="L52" s="41"/>
      <c r="M52" s="120"/>
      <c r="N52" s="41"/>
      <c r="O52" s="41"/>
      <c r="P52" s="93" t="str">
        <f>_xlfn.IFNA(INDEX('1.9 APM lookups'!$B$9:$B$13,MATCH($J52,'1.9 APM lookups'!$A$9:$A$13,0),1),"")</f>
        <v/>
      </c>
      <c r="Q52" s="64">
        <f t="shared" si="0"/>
        <v>0</v>
      </c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50">
        <f t="shared" si="1"/>
        <v>0</v>
      </c>
      <c r="AD52" s="48"/>
      <c r="AE52" s="51">
        <f t="shared" si="2"/>
        <v>0</v>
      </c>
      <c r="AF52" s="51">
        <f t="shared" si="3"/>
        <v>0</v>
      </c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123"/>
      <c r="AS52" s="50">
        <f t="shared" si="4"/>
        <v>0</v>
      </c>
      <c r="AT52" s="48"/>
      <c r="AU52" s="51">
        <f t="shared" si="5"/>
        <v>0</v>
      </c>
      <c r="AV52" s="51">
        <f t="shared" si="6"/>
        <v>0</v>
      </c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3"/>
      <c r="BI52" s="65" t="b">
        <f>IF(AND($G52=0,$H52=0,$I52=0),TRUE,IFERROR(MATCH($BK52,'1.9 APM lookups'!$K$2:$K$107,0)&gt;0,FALSE))</f>
        <v>1</v>
      </c>
      <c r="BJ52" s="65" t="b">
        <f>IF($F52=0,TRUE,IFERROR(MATCH($F52,'4.1 Expenditure RRP'!$A:$A,0)&gt;0,FALSE))</f>
        <v>1</v>
      </c>
      <c r="BK52" s="66" t="str">
        <f t="shared" si="7"/>
        <v xml:space="preserve">, , </v>
      </c>
    </row>
    <row r="53" spans="1:63">
      <c r="A53" s="121"/>
      <c r="B53" s="122"/>
      <c r="C53" s="122"/>
      <c r="D53" s="42"/>
      <c r="E53" s="42"/>
      <c r="F53" s="122"/>
      <c r="G53" s="41"/>
      <c r="H53" s="41"/>
      <c r="I53" s="41"/>
      <c r="J53" s="42"/>
      <c r="K53" s="42"/>
      <c r="L53" s="41"/>
      <c r="M53" s="120"/>
      <c r="N53" s="41"/>
      <c r="O53" s="41"/>
      <c r="P53" s="93" t="str">
        <f>_xlfn.IFNA(INDEX('1.9 APM lookups'!$B$9:$B$13,MATCH($J53,'1.9 APM lookups'!$A$9:$A$13,0),1),"")</f>
        <v/>
      </c>
      <c r="Q53" s="64">
        <f t="shared" si="0"/>
        <v>0</v>
      </c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50">
        <f t="shared" si="1"/>
        <v>0</v>
      </c>
      <c r="AD53" s="48"/>
      <c r="AE53" s="51">
        <f t="shared" si="2"/>
        <v>0</v>
      </c>
      <c r="AF53" s="51">
        <f t="shared" si="3"/>
        <v>0</v>
      </c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123"/>
      <c r="AS53" s="50">
        <f t="shared" si="4"/>
        <v>0</v>
      </c>
      <c r="AT53" s="48"/>
      <c r="AU53" s="51">
        <f t="shared" si="5"/>
        <v>0</v>
      </c>
      <c r="AV53" s="51">
        <f t="shared" si="6"/>
        <v>0</v>
      </c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3"/>
      <c r="BI53" s="65" t="b">
        <f>IF(AND($G53=0,$H53=0,$I53=0),TRUE,IFERROR(MATCH($BK53,'1.9 APM lookups'!$K$2:$K$107,0)&gt;0,FALSE))</f>
        <v>1</v>
      </c>
      <c r="BJ53" s="65" t="b">
        <f>IF($F53=0,TRUE,IFERROR(MATCH($F53,'4.1 Expenditure RRP'!$A:$A,0)&gt;0,FALSE))</f>
        <v>1</v>
      </c>
      <c r="BK53" s="66" t="str">
        <f t="shared" si="7"/>
        <v xml:space="preserve">, , </v>
      </c>
    </row>
    <row r="54" spans="1:63">
      <c r="A54" s="121"/>
      <c r="B54" s="122"/>
      <c r="C54" s="122"/>
      <c r="D54" s="42"/>
      <c r="E54" s="42"/>
      <c r="F54" s="122"/>
      <c r="G54" s="41"/>
      <c r="H54" s="41"/>
      <c r="I54" s="41"/>
      <c r="J54" s="42"/>
      <c r="K54" s="42"/>
      <c r="L54" s="41"/>
      <c r="M54" s="120"/>
      <c r="N54" s="41"/>
      <c r="O54" s="41"/>
      <c r="P54" s="93" t="str">
        <f>_xlfn.IFNA(INDEX('1.9 APM lookups'!$B$9:$B$13,MATCH($J54,'1.9 APM lookups'!$A$9:$A$13,0),1),"")</f>
        <v/>
      </c>
      <c r="Q54" s="64">
        <f t="shared" si="0"/>
        <v>0</v>
      </c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50">
        <f t="shared" si="1"/>
        <v>0</v>
      </c>
      <c r="AD54" s="48"/>
      <c r="AE54" s="51">
        <f t="shared" si="2"/>
        <v>0</v>
      </c>
      <c r="AF54" s="51">
        <f t="shared" si="3"/>
        <v>0</v>
      </c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123"/>
      <c r="AS54" s="50">
        <f t="shared" si="4"/>
        <v>0</v>
      </c>
      <c r="AT54" s="48"/>
      <c r="AU54" s="51">
        <f t="shared" si="5"/>
        <v>0</v>
      </c>
      <c r="AV54" s="51">
        <f t="shared" si="6"/>
        <v>0</v>
      </c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3"/>
      <c r="BI54" s="65" t="b">
        <f>IF(AND($G54=0,$H54=0,$I54=0),TRUE,IFERROR(MATCH($BK54,'1.9 APM lookups'!$K$2:$K$107,0)&gt;0,FALSE))</f>
        <v>1</v>
      </c>
      <c r="BJ54" s="65" t="b">
        <f>IF($F54=0,TRUE,IFERROR(MATCH($F54,'4.1 Expenditure RRP'!$A:$A,0)&gt;0,FALSE))</f>
        <v>1</v>
      </c>
      <c r="BK54" s="66" t="str">
        <f t="shared" si="7"/>
        <v xml:space="preserve">, , </v>
      </c>
    </row>
    <row r="55" spans="1:63">
      <c r="A55" s="121"/>
      <c r="B55" s="122"/>
      <c r="C55" s="122"/>
      <c r="D55" s="42"/>
      <c r="E55" s="42"/>
      <c r="F55" s="122"/>
      <c r="G55" s="41"/>
      <c r="H55" s="41"/>
      <c r="I55" s="41"/>
      <c r="J55" s="42"/>
      <c r="K55" s="42"/>
      <c r="L55" s="41"/>
      <c r="M55" s="120"/>
      <c r="N55" s="41"/>
      <c r="O55" s="41"/>
      <c r="P55" s="93" t="str">
        <f>_xlfn.IFNA(INDEX('1.9 APM lookups'!$B$9:$B$13,MATCH($J55,'1.9 APM lookups'!$A$9:$A$13,0),1),"")</f>
        <v/>
      </c>
      <c r="Q55" s="64">
        <f t="shared" si="0"/>
        <v>0</v>
      </c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50">
        <f t="shared" si="1"/>
        <v>0</v>
      </c>
      <c r="AD55" s="48"/>
      <c r="AE55" s="51">
        <f t="shared" si="2"/>
        <v>0</v>
      </c>
      <c r="AF55" s="51">
        <f t="shared" si="3"/>
        <v>0</v>
      </c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123"/>
      <c r="AS55" s="50">
        <f t="shared" si="4"/>
        <v>0</v>
      </c>
      <c r="AT55" s="48"/>
      <c r="AU55" s="51">
        <f t="shared" si="5"/>
        <v>0</v>
      </c>
      <c r="AV55" s="51">
        <f t="shared" si="6"/>
        <v>0</v>
      </c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3"/>
      <c r="BI55" s="65" t="b">
        <f>IF(AND($G55=0,$H55=0,$I55=0),TRUE,IFERROR(MATCH($BK55,'1.9 APM lookups'!$K$2:$K$107,0)&gt;0,FALSE))</f>
        <v>1</v>
      </c>
      <c r="BJ55" s="65" t="b">
        <f>IF($F55=0,TRUE,IFERROR(MATCH($F55,'4.1 Expenditure RRP'!$A:$A,0)&gt;0,FALSE))</f>
        <v>1</v>
      </c>
      <c r="BK55" s="66" t="str">
        <f t="shared" si="7"/>
        <v xml:space="preserve">, , </v>
      </c>
    </row>
    <row r="56" spans="1:63">
      <c r="A56" s="121"/>
      <c r="B56" s="122"/>
      <c r="C56" s="122"/>
      <c r="D56" s="42"/>
      <c r="E56" s="42"/>
      <c r="F56" s="122"/>
      <c r="G56" s="41"/>
      <c r="H56" s="41"/>
      <c r="I56" s="41"/>
      <c r="J56" s="42"/>
      <c r="K56" s="42"/>
      <c r="L56" s="41"/>
      <c r="M56" s="120"/>
      <c r="N56" s="41"/>
      <c r="O56" s="41"/>
      <c r="P56" s="93" t="str">
        <f>_xlfn.IFNA(INDEX('1.9 APM lookups'!$B$9:$B$13,MATCH($J56,'1.9 APM lookups'!$A$9:$A$13,0),1),"")</f>
        <v/>
      </c>
      <c r="Q56" s="64">
        <f t="shared" si="0"/>
        <v>0</v>
      </c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50">
        <f t="shared" si="1"/>
        <v>0</v>
      </c>
      <c r="AD56" s="48"/>
      <c r="AE56" s="51">
        <f t="shared" si="2"/>
        <v>0</v>
      </c>
      <c r="AF56" s="51">
        <f t="shared" si="3"/>
        <v>0</v>
      </c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123"/>
      <c r="AS56" s="50">
        <f t="shared" si="4"/>
        <v>0</v>
      </c>
      <c r="AT56" s="48"/>
      <c r="AU56" s="51">
        <f t="shared" si="5"/>
        <v>0</v>
      </c>
      <c r="AV56" s="51">
        <f t="shared" si="6"/>
        <v>0</v>
      </c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3"/>
      <c r="BI56" s="65" t="b">
        <f>IF(AND($G56=0,$H56=0,$I56=0),TRUE,IFERROR(MATCH($BK56,'1.9 APM lookups'!$K$2:$K$107,0)&gt;0,FALSE))</f>
        <v>1</v>
      </c>
      <c r="BJ56" s="65" t="b">
        <f>IF($F56=0,TRUE,IFERROR(MATCH($F56,'4.1 Expenditure RRP'!$A:$A,0)&gt;0,FALSE))</f>
        <v>1</v>
      </c>
      <c r="BK56" s="66" t="str">
        <f t="shared" si="7"/>
        <v xml:space="preserve">, , </v>
      </c>
    </row>
    <row r="57" spans="1:63">
      <c r="A57" s="121"/>
      <c r="B57" s="122"/>
      <c r="C57" s="122"/>
      <c r="D57" s="42"/>
      <c r="E57" s="42"/>
      <c r="F57" s="122"/>
      <c r="G57" s="41"/>
      <c r="H57" s="41"/>
      <c r="I57" s="41"/>
      <c r="J57" s="42"/>
      <c r="K57" s="42"/>
      <c r="L57" s="41"/>
      <c r="M57" s="120"/>
      <c r="N57" s="41"/>
      <c r="O57" s="41"/>
      <c r="P57" s="93" t="str">
        <f>_xlfn.IFNA(INDEX('1.9 APM lookups'!$B$9:$B$13,MATCH($J57,'1.9 APM lookups'!$A$9:$A$13,0),1),"")</f>
        <v/>
      </c>
      <c r="Q57" s="64">
        <f t="shared" si="0"/>
        <v>0</v>
      </c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50">
        <f t="shared" si="1"/>
        <v>0</v>
      </c>
      <c r="AD57" s="48"/>
      <c r="AE57" s="51">
        <f t="shared" si="2"/>
        <v>0</v>
      </c>
      <c r="AF57" s="51">
        <f t="shared" si="3"/>
        <v>0</v>
      </c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123"/>
      <c r="AS57" s="50">
        <f t="shared" si="4"/>
        <v>0</v>
      </c>
      <c r="AT57" s="48"/>
      <c r="AU57" s="51">
        <f t="shared" si="5"/>
        <v>0</v>
      </c>
      <c r="AV57" s="51">
        <f t="shared" si="6"/>
        <v>0</v>
      </c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3"/>
      <c r="BI57" s="65" t="b">
        <f>IF(AND($G57=0,$H57=0,$I57=0),TRUE,IFERROR(MATCH($BK57,'1.9 APM lookups'!$K$2:$K$107,0)&gt;0,FALSE))</f>
        <v>1</v>
      </c>
      <c r="BJ57" s="65" t="b">
        <f>IF($F57=0,TRUE,IFERROR(MATCH($F57,'4.1 Expenditure RRP'!$A:$A,0)&gt;0,FALSE))</f>
        <v>1</v>
      </c>
      <c r="BK57" s="66" t="str">
        <f t="shared" si="7"/>
        <v xml:space="preserve">, , </v>
      </c>
    </row>
    <row r="58" spans="1:63">
      <c r="A58" s="121"/>
      <c r="B58" s="122"/>
      <c r="C58" s="122"/>
      <c r="D58" s="42"/>
      <c r="E58" s="42"/>
      <c r="F58" s="122"/>
      <c r="G58" s="41"/>
      <c r="H58" s="41"/>
      <c r="I58" s="41"/>
      <c r="J58" s="42"/>
      <c r="K58" s="42"/>
      <c r="L58" s="41"/>
      <c r="M58" s="120"/>
      <c r="N58" s="41"/>
      <c r="O58" s="41"/>
      <c r="P58" s="93" t="str">
        <f>_xlfn.IFNA(INDEX('1.9 APM lookups'!$B$9:$B$13,MATCH($J58,'1.9 APM lookups'!$A$9:$A$13,0),1),"")</f>
        <v/>
      </c>
      <c r="Q58" s="64">
        <f t="shared" si="0"/>
        <v>0</v>
      </c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50">
        <f t="shared" si="1"/>
        <v>0</v>
      </c>
      <c r="AD58" s="48"/>
      <c r="AE58" s="51">
        <f t="shared" si="2"/>
        <v>0</v>
      </c>
      <c r="AF58" s="51">
        <f t="shared" si="3"/>
        <v>0</v>
      </c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123"/>
      <c r="AS58" s="50">
        <f t="shared" si="4"/>
        <v>0</v>
      </c>
      <c r="AT58" s="48"/>
      <c r="AU58" s="51">
        <f t="shared" si="5"/>
        <v>0</v>
      </c>
      <c r="AV58" s="51">
        <f t="shared" si="6"/>
        <v>0</v>
      </c>
      <c r="AW58" s="48"/>
      <c r="AX58" s="48"/>
      <c r="AY58" s="48"/>
      <c r="AZ58" s="48"/>
      <c r="BA58" s="48"/>
      <c r="BB58" s="48"/>
      <c r="BC58" s="48"/>
      <c r="BD58" s="48"/>
      <c r="BE58" s="48"/>
      <c r="BF58" s="48"/>
      <c r="BG58" s="48"/>
      <c r="BH58" s="43"/>
      <c r="BI58" s="65" t="b">
        <f>IF(AND($G58=0,$H58=0,$I58=0),TRUE,IFERROR(MATCH($BK58,'1.9 APM lookups'!$K$2:$K$107,0)&gt;0,FALSE))</f>
        <v>1</v>
      </c>
      <c r="BJ58" s="65" t="b">
        <f>IF($F58=0,TRUE,IFERROR(MATCH($F58,'4.1 Expenditure RRP'!$A:$A,0)&gt;0,FALSE))</f>
        <v>1</v>
      </c>
      <c r="BK58" s="66" t="str">
        <f t="shared" si="7"/>
        <v xml:space="preserve">, , </v>
      </c>
    </row>
    <row r="59" spans="1:63">
      <c r="A59" s="121"/>
      <c r="B59" s="122"/>
      <c r="C59" s="122"/>
      <c r="D59" s="42"/>
      <c r="E59" s="42"/>
      <c r="F59" s="122"/>
      <c r="G59" s="41"/>
      <c r="H59" s="41"/>
      <c r="I59" s="41"/>
      <c r="J59" s="42"/>
      <c r="K59" s="42"/>
      <c r="L59" s="41"/>
      <c r="M59" s="120"/>
      <c r="N59" s="41"/>
      <c r="O59" s="41"/>
      <c r="P59" s="93" t="str">
        <f>_xlfn.IFNA(INDEX('1.9 APM lookups'!$B$9:$B$13,MATCH($J59,'1.9 APM lookups'!$A$9:$A$13,0),1),"")</f>
        <v/>
      </c>
      <c r="Q59" s="64">
        <f t="shared" si="0"/>
        <v>0</v>
      </c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50">
        <f t="shared" si="1"/>
        <v>0</v>
      </c>
      <c r="AD59" s="48"/>
      <c r="AE59" s="51">
        <f t="shared" si="2"/>
        <v>0</v>
      </c>
      <c r="AF59" s="51">
        <f t="shared" si="3"/>
        <v>0</v>
      </c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123"/>
      <c r="AS59" s="50">
        <f t="shared" si="4"/>
        <v>0</v>
      </c>
      <c r="AT59" s="48"/>
      <c r="AU59" s="51">
        <f t="shared" si="5"/>
        <v>0</v>
      </c>
      <c r="AV59" s="51">
        <f t="shared" si="6"/>
        <v>0</v>
      </c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3"/>
      <c r="BI59" s="65" t="b">
        <f>IF(AND($G59=0,$H59=0,$I59=0),TRUE,IFERROR(MATCH($BK59,'1.9 APM lookups'!$K$2:$K$107,0)&gt;0,FALSE))</f>
        <v>1</v>
      </c>
      <c r="BJ59" s="65" t="b">
        <f>IF($F59=0,TRUE,IFERROR(MATCH($F59,'4.1 Expenditure RRP'!$A:$A,0)&gt;0,FALSE))</f>
        <v>1</v>
      </c>
      <c r="BK59" s="66" t="str">
        <f t="shared" si="7"/>
        <v xml:space="preserve">, , </v>
      </c>
    </row>
    <row r="60" spans="1:63">
      <c r="A60" s="121"/>
      <c r="B60" s="122"/>
      <c r="C60" s="122"/>
      <c r="D60" s="42"/>
      <c r="E60" s="42"/>
      <c r="F60" s="122"/>
      <c r="G60" s="41"/>
      <c r="H60" s="41"/>
      <c r="I60" s="41"/>
      <c r="J60" s="42"/>
      <c r="K60" s="42"/>
      <c r="L60" s="41"/>
      <c r="M60" s="120"/>
      <c r="N60" s="41"/>
      <c r="O60" s="41"/>
      <c r="P60" s="93" t="str">
        <f>_xlfn.IFNA(INDEX('1.9 APM lookups'!$B$9:$B$13,MATCH($J60,'1.9 APM lookups'!$A$9:$A$13,0),1),"")</f>
        <v/>
      </c>
      <c r="Q60" s="64">
        <f t="shared" si="0"/>
        <v>0</v>
      </c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50">
        <f t="shared" si="1"/>
        <v>0</v>
      </c>
      <c r="AD60" s="48"/>
      <c r="AE60" s="51">
        <f t="shared" si="2"/>
        <v>0</v>
      </c>
      <c r="AF60" s="51">
        <f t="shared" si="3"/>
        <v>0</v>
      </c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123"/>
      <c r="AS60" s="50">
        <f t="shared" si="4"/>
        <v>0</v>
      </c>
      <c r="AT60" s="48"/>
      <c r="AU60" s="51">
        <f t="shared" si="5"/>
        <v>0</v>
      </c>
      <c r="AV60" s="51">
        <f t="shared" si="6"/>
        <v>0</v>
      </c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3"/>
      <c r="BI60" s="65" t="b">
        <f>IF(AND($G60=0,$H60=0,$I60=0),TRUE,IFERROR(MATCH($BK60,'1.9 APM lookups'!$K$2:$K$107,0)&gt;0,FALSE))</f>
        <v>1</v>
      </c>
      <c r="BJ60" s="65" t="b">
        <f>IF($F60=0,TRUE,IFERROR(MATCH($F60,'4.1 Expenditure RRP'!$A:$A,0)&gt;0,FALSE))</f>
        <v>1</v>
      </c>
      <c r="BK60" s="66" t="str">
        <f t="shared" si="7"/>
        <v xml:space="preserve">, , </v>
      </c>
    </row>
    <row r="61" spans="1:63">
      <c r="A61" s="121"/>
      <c r="B61" s="122"/>
      <c r="C61" s="122"/>
      <c r="D61" s="42"/>
      <c r="E61" s="42"/>
      <c r="F61" s="122"/>
      <c r="G61" s="41"/>
      <c r="H61" s="41"/>
      <c r="I61" s="41"/>
      <c r="J61" s="42"/>
      <c r="K61" s="42"/>
      <c r="L61" s="41"/>
      <c r="M61" s="120"/>
      <c r="N61" s="41"/>
      <c r="O61" s="41"/>
      <c r="P61" s="93" t="str">
        <f>_xlfn.IFNA(INDEX('1.9 APM lookups'!$B$9:$B$13,MATCH($J61,'1.9 APM lookups'!$A$9:$A$13,0),1),"")</f>
        <v/>
      </c>
      <c r="Q61" s="64">
        <f t="shared" si="0"/>
        <v>0</v>
      </c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50">
        <f t="shared" si="1"/>
        <v>0</v>
      </c>
      <c r="AD61" s="48"/>
      <c r="AE61" s="51">
        <f t="shared" si="2"/>
        <v>0</v>
      </c>
      <c r="AF61" s="51">
        <f t="shared" si="3"/>
        <v>0</v>
      </c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123"/>
      <c r="AS61" s="50">
        <f t="shared" si="4"/>
        <v>0</v>
      </c>
      <c r="AT61" s="48"/>
      <c r="AU61" s="51">
        <f t="shared" si="5"/>
        <v>0</v>
      </c>
      <c r="AV61" s="51">
        <f t="shared" si="6"/>
        <v>0</v>
      </c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3"/>
      <c r="BI61" s="65" t="b">
        <f>IF(AND($G61=0,$H61=0,$I61=0),TRUE,IFERROR(MATCH($BK61,'1.9 APM lookups'!$K$2:$K$107,0)&gt;0,FALSE))</f>
        <v>1</v>
      </c>
      <c r="BJ61" s="65" t="b">
        <f>IF($F61=0,TRUE,IFERROR(MATCH($F61,'4.1 Expenditure RRP'!$A:$A,0)&gt;0,FALSE))</f>
        <v>1</v>
      </c>
      <c r="BK61" s="66" t="str">
        <f t="shared" si="7"/>
        <v xml:space="preserve">, , </v>
      </c>
    </row>
    <row r="62" spans="1:63">
      <c r="A62" s="121"/>
      <c r="B62" s="122"/>
      <c r="C62" s="122"/>
      <c r="D62" s="42"/>
      <c r="E62" s="42"/>
      <c r="F62" s="122"/>
      <c r="G62" s="41"/>
      <c r="H62" s="41"/>
      <c r="I62" s="41"/>
      <c r="J62" s="42"/>
      <c r="K62" s="42"/>
      <c r="L62" s="41"/>
      <c r="M62" s="120"/>
      <c r="N62" s="41"/>
      <c r="O62" s="41"/>
      <c r="P62" s="93" t="str">
        <f>_xlfn.IFNA(INDEX('1.9 APM lookups'!$B$9:$B$13,MATCH($J62,'1.9 APM lookups'!$A$9:$A$13,0),1),"")</f>
        <v/>
      </c>
      <c r="Q62" s="64">
        <f t="shared" si="0"/>
        <v>0</v>
      </c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50">
        <f t="shared" si="1"/>
        <v>0</v>
      </c>
      <c r="AD62" s="48"/>
      <c r="AE62" s="51">
        <f t="shared" si="2"/>
        <v>0</v>
      </c>
      <c r="AF62" s="51">
        <f t="shared" si="3"/>
        <v>0</v>
      </c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123"/>
      <c r="AS62" s="50">
        <f t="shared" si="4"/>
        <v>0</v>
      </c>
      <c r="AT62" s="48"/>
      <c r="AU62" s="51">
        <f t="shared" si="5"/>
        <v>0</v>
      </c>
      <c r="AV62" s="51">
        <f t="shared" si="6"/>
        <v>0</v>
      </c>
      <c r="AW62" s="48"/>
      <c r="AX62" s="48"/>
      <c r="AY62" s="48"/>
      <c r="AZ62" s="48"/>
      <c r="BA62" s="48"/>
      <c r="BB62" s="48"/>
      <c r="BC62" s="48"/>
      <c r="BD62" s="48"/>
      <c r="BE62" s="48"/>
      <c r="BF62" s="48"/>
      <c r="BG62" s="48"/>
      <c r="BH62" s="43"/>
      <c r="BI62" s="65" t="b">
        <f>IF(AND($G62=0,$H62=0,$I62=0),TRUE,IFERROR(MATCH($BK62,'1.9 APM lookups'!$K$2:$K$107,0)&gt;0,FALSE))</f>
        <v>1</v>
      </c>
      <c r="BJ62" s="65" t="b">
        <f>IF($F62=0,TRUE,IFERROR(MATCH($F62,'4.1 Expenditure RRP'!$A:$A,0)&gt;0,FALSE))</f>
        <v>1</v>
      </c>
      <c r="BK62" s="66" t="str">
        <f t="shared" si="7"/>
        <v xml:space="preserve">, , </v>
      </c>
    </row>
    <row r="63" spans="1:63">
      <c r="A63" s="121"/>
      <c r="B63" s="122"/>
      <c r="C63" s="122"/>
      <c r="D63" s="42"/>
      <c r="E63" s="42"/>
      <c r="F63" s="122"/>
      <c r="G63" s="41"/>
      <c r="H63" s="41"/>
      <c r="I63" s="41"/>
      <c r="J63" s="42"/>
      <c r="K63" s="42"/>
      <c r="L63" s="41"/>
      <c r="M63" s="120"/>
      <c r="N63" s="41"/>
      <c r="O63" s="41"/>
      <c r="P63" s="93" t="str">
        <f>_xlfn.IFNA(INDEX('1.9 APM lookups'!$B$9:$B$13,MATCH($J63,'1.9 APM lookups'!$A$9:$A$13,0),1),"")</f>
        <v/>
      </c>
      <c r="Q63" s="64">
        <f t="shared" si="0"/>
        <v>0</v>
      </c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50">
        <f t="shared" si="1"/>
        <v>0</v>
      </c>
      <c r="AD63" s="48"/>
      <c r="AE63" s="51">
        <f t="shared" si="2"/>
        <v>0</v>
      </c>
      <c r="AF63" s="51">
        <f t="shared" si="3"/>
        <v>0</v>
      </c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123"/>
      <c r="AS63" s="50">
        <f t="shared" si="4"/>
        <v>0</v>
      </c>
      <c r="AT63" s="48"/>
      <c r="AU63" s="51">
        <f t="shared" si="5"/>
        <v>0</v>
      </c>
      <c r="AV63" s="51">
        <f t="shared" si="6"/>
        <v>0</v>
      </c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3"/>
      <c r="BI63" s="65" t="b">
        <f>IF(AND($G63=0,$H63=0,$I63=0),TRUE,IFERROR(MATCH($BK63,'1.9 APM lookups'!$K$2:$K$107,0)&gt;0,FALSE))</f>
        <v>1</v>
      </c>
      <c r="BJ63" s="65" t="b">
        <f>IF($F63=0,TRUE,IFERROR(MATCH($F63,'4.1 Expenditure RRP'!$A:$A,0)&gt;0,FALSE))</f>
        <v>1</v>
      </c>
      <c r="BK63" s="66" t="str">
        <f t="shared" si="7"/>
        <v xml:space="preserve">, , </v>
      </c>
    </row>
    <row r="64" spans="1:63">
      <c r="A64" s="121"/>
      <c r="B64" s="122"/>
      <c r="C64" s="122"/>
      <c r="D64" s="42"/>
      <c r="E64" s="42"/>
      <c r="F64" s="122"/>
      <c r="G64" s="41"/>
      <c r="H64" s="41"/>
      <c r="I64" s="41"/>
      <c r="J64" s="42"/>
      <c r="K64" s="42"/>
      <c r="L64" s="41"/>
      <c r="M64" s="120"/>
      <c r="N64" s="41"/>
      <c r="O64" s="41"/>
      <c r="P64" s="93" t="str">
        <f>_xlfn.IFNA(INDEX('1.9 APM lookups'!$B$9:$B$13,MATCH($J64,'1.9 APM lookups'!$A$9:$A$13,0),1),"")</f>
        <v/>
      </c>
      <c r="Q64" s="64">
        <f t="shared" si="0"/>
        <v>0</v>
      </c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50">
        <f t="shared" si="1"/>
        <v>0</v>
      </c>
      <c r="AD64" s="48"/>
      <c r="AE64" s="51">
        <f t="shared" si="2"/>
        <v>0</v>
      </c>
      <c r="AF64" s="51">
        <f t="shared" si="3"/>
        <v>0</v>
      </c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123"/>
      <c r="AS64" s="50">
        <f t="shared" si="4"/>
        <v>0</v>
      </c>
      <c r="AT64" s="48"/>
      <c r="AU64" s="51">
        <f t="shared" si="5"/>
        <v>0</v>
      </c>
      <c r="AV64" s="51">
        <f t="shared" si="6"/>
        <v>0</v>
      </c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3"/>
      <c r="BI64" s="65" t="b">
        <f>IF(AND($G64=0,$H64=0,$I64=0),TRUE,IFERROR(MATCH($BK64,'1.9 APM lookups'!$K$2:$K$107,0)&gt;0,FALSE))</f>
        <v>1</v>
      </c>
      <c r="BJ64" s="65" t="b">
        <f>IF($F64=0,TRUE,IFERROR(MATCH($F64,'4.1 Expenditure RRP'!$A:$A,0)&gt;0,FALSE))</f>
        <v>1</v>
      </c>
      <c r="BK64" s="66" t="str">
        <f t="shared" si="7"/>
        <v xml:space="preserve">, , </v>
      </c>
    </row>
    <row r="65" spans="1:63">
      <c r="A65" s="121"/>
      <c r="B65" s="122"/>
      <c r="C65" s="122"/>
      <c r="D65" s="42"/>
      <c r="E65" s="42"/>
      <c r="F65" s="122"/>
      <c r="G65" s="41"/>
      <c r="H65" s="41"/>
      <c r="I65" s="41"/>
      <c r="J65" s="42"/>
      <c r="K65" s="42"/>
      <c r="L65" s="41"/>
      <c r="M65" s="120"/>
      <c r="N65" s="41"/>
      <c r="O65" s="41"/>
      <c r="P65" s="93" t="str">
        <f>_xlfn.IFNA(INDEX('1.9 APM lookups'!$B$9:$B$13,MATCH($J65,'1.9 APM lookups'!$A$9:$A$13,0),1),"")</f>
        <v/>
      </c>
      <c r="Q65" s="64">
        <f t="shared" si="0"/>
        <v>0</v>
      </c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50">
        <f t="shared" si="1"/>
        <v>0</v>
      </c>
      <c r="AD65" s="48"/>
      <c r="AE65" s="51">
        <f t="shared" si="2"/>
        <v>0</v>
      </c>
      <c r="AF65" s="51">
        <f t="shared" si="3"/>
        <v>0</v>
      </c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123"/>
      <c r="AS65" s="50">
        <f t="shared" si="4"/>
        <v>0</v>
      </c>
      <c r="AT65" s="48"/>
      <c r="AU65" s="51">
        <f t="shared" si="5"/>
        <v>0</v>
      </c>
      <c r="AV65" s="51">
        <f t="shared" si="6"/>
        <v>0</v>
      </c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3"/>
      <c r="BI65" s="65" t="b">
        <f>IF(AND($G65=0,$H65=0,$I65=0),TRUE,IFERROR(MATCH($BK65,'1.9 APM lookups'!$K$2:$K$107,0)&gt;0,FALSE))</f>
        <v>1</v>
      </c>
      <c r="BJ65" s="65" t="b">
        <f>IF($F65=0,TRUE,IFERROR(MATCH($F65,'4.1 Expenditure RRP'!$A:$A,0)&gt;0,FALSE))</f>
        <v>1</v>
      </c>
      <c r="BK65" s="66" t="str">
        <f t="shared" si="7"/>
        <v xml:space="preserve">, , </v>
      </c>
    </row>
    <row r="66" spans="1:63">
      <c r="A66" s="121"/>
      <c r="B66" s="122"/>
      <c r="C66" s="122"/>
      <c r="D66" s="42"/>
      <c r="E66" s="42"/>
      <c r="F66" s="122"/>
      <c r="G66" s="41"/>
      <c r="H66" s="41"/>
      <c r="I66" s="41"/>
      <c r="J66" s="42"/>
      <c r="K66" s="42"/>
      <c r="L66" s="41"/>
      <c r="M66" s="120"/>
      <c r="N66" s="41"/>
      <c r="O66" s="41"/>
      <c r="P66" s="93" t="str">
        <f>_xlfn.IFNA(INDEX('1.9 APM lookups'!$B$9:$B$13,MATCH($J66,'1.9 APM lookups'!$A$9:$A$13,0),1),"")</f>
        <v/>
      </c>
      <c r="Q66" s="64">
        <f t="shared" si="0"/>
        <v>0</v>
      </c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50">
        <f t="shared" si="1"/>
        <v>0</v>
      </c>
      <c r="AD66" s="48"/>
      <c r="AE66" s="51">
        <f t="shared" si="2"/>
        <v>0</v>
      </c>
      <c r="AF66" s="51">
        <f t="shared" si="3"/>
        <v>0</v>
      </c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123"/>
      <c r="AS66" s="50">
        <f t="shared" si="4"/>
        <v>0</v>
      </c>
      <c r="AT66" s="48"/>
      <c r="AU66" s="51">
        <f t="shared" si="5"/>
        <v>0</v>
      </c>
      <c r="AV66" s="51">
        <f t="shared" si="6"/>
        <v>0</v>
      </c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3"/>
      <c r="BI66" s="65" t="b">
        <f>IF(AND($G66=0,$H66=0,$I66=0),TRUE,IFERROR(MATCH($BK66,'1.9 APM lookups'!$K$2:$K$107,0)&gt;0,FALSE))</f>
        <v>1</v>
      </c>
      <c r="BJ66" s="65" t="b">
        <f>IF($F66=0,TRUE,IFERROR(MATCH($F66,'4.1 Expenditure RRP'!$A:$A,0)&gt;0,FALSE))</f>
        <v>1</v>
      </c>
      <c r="BK66" s="66" t="str">
        <f t="shared" si="7"/>
        <v xml:space="preserve">, , </v>
      </c>
    </row>
    <row r="67" spans="1:63">
      <c r="A67" s="121"/>
      <c r="B67" s="122"/>
      <c r="C67" s="122"/>
      <c r="D67" s="42"/>
      <c r="E67" s="42"/>
      <c r="F67" s="122"/>
      <c r="G67" s="41"/>
      <c r="H67" s="41"/>
      <c r="I67" s="41"/>
      <c r="J67" s="42"/>
      <c r="K67" s="42"/>
      <c r="L67" s="41"/>
      <c r="M67" s="120"/>
      <c r="N67" s="41"/>
      <c r="O67" s="41"/>
      <c r="P67" s="93" t="str">
        <f>_xlfn.IFNA(INDEX('1.9 APM lookups'!$B$9:$B$13,MATCH($J67,'1.9 APM lookups'!$A$9:$A$13,0),1),"")</f>
        <v/>
      </c>
      <c r="Q67" s="64">
        <f t="shared" si="0"/>
        <v>0</v>
      </c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50">
        <f t="shared" si="1"/>
        <v>0</v>
      </c>
      <c r="AD67" s="48"/>
      <c r="AE67" s="51">
        <f t="shared" si="2"/>
        <v>0</v>
      </c>
      <c r="AF67" s="51">
        <f t="shared" si="3"/>
        <v>0</v>
      </c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123"/>
      <c r="AS67" s="50">
        <f t="shared" si="4"/>
        <v>0</v>
      </c>
      <c r="AT67" s="48"/>
      <c r="AU67" s="51">
        <f t="shared" si="5"/>
        <v>0</v>
      </c>
      <c r="AV67" s="51">
        <f t="shared" si="6"/>
        <v>0</v>
      </c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3"/>
      <c r="BI67" s="65" t="b">
        <f>IF(AND($G67=0,$H67=0,$I67=0),TRUE,IFERROR(MATCH($BK67,'1.9 APM lookups'!$K$2:$K$107,0)&gt;0,FALSE))</f>
        <v>1</v>
      </c>
      <c r="BJ67" s="65" t="b">
        <f>IF($F67=0,TRUE,IFERROR(MATCH($F67,'4.1 Expenditure RRP'!$A:$A,0)&gt;0,FALSE))</f>
        <v>1</v>
      </c>
      <c r="BK67" s="66" t="str">
        <f t="shared" si="7"/>
        <v xml:space="preserve">, , </v>
      </c>
    </row>
    <row r="68" spans="1:63">
      <c r="A68" s="121"/>
      <c r="B68" s="122"/>
      <c r="C68" s="122"/>
      <c r="D68" s="42"/>
      <c r="E68" s="42"/>
      <c r="F68" s="122"/>
      <c r="G68" s="41"/>
      <c r="H68" s="41"/>
      <c r="I68" s="41"/>
      <c r="J68" s="42"/>
      <c r="K68" s="42"/>
      <c r="L68" s="41"/>
      <c r="M68" s="120"/>
      <c r="N68" s="41"/>
      <c r="O68" s="41"/>
      <c r="P68" s="93" t="str">
        <f>_xlfn.IFNA(INDEX('1.9 APM lookups'!$B$9:$B$13,MATCH($J68,'1.9 APM lookups'!$A$9:$A$13,0),1),"")</f>
        <v/>
      </c>
      <c r="Q68" s="64">
        <f t="shared" si="0"/>
        <v>0</v>
      </c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50">
        <f t="shared" si="1"/>
        <v>0</v>
      </c>
      <c r="AD68" s="48"/>
      <c r="AE68" s="51">
        <f t="shared" si="2"/>
        <v>0</v>
      </c>
      <c r="AF68" s="51">
        <f t="shared" si="3"/>
        <v>0</v>
      </c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123"/>
      <c r="AS68" s="50">
        <f t="shared" si="4"/>
        <v>0</v>
      </c>
      <c r="AT68" s="48"/>
      <c r="AU68" s="51">
        <f t="shared" si="5"/>
        <v>0</v>
      </c>
      <c r="AV68" s="51">
        <f t="shared" si="6"/>
        <v>0</v>
      </c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3"/>
      <c r="BI68" s="65" t="b">
        <f>IF(AND($G68=0,$H68=0,$I68=0),TRUE,IFERROR(MATCH($BK68,'1.9 APM lookups'!$K$2:$K$107,0)&gt;0,FALSE))</f>
        <v>1</v>
      </c>
      <c r="BJ68" s="65" t="b">
        <f>IF($F68=0,TRUE,IFERROR(MATCH($F68,'4.1 Expenditure RRP'!$A:$A,0)&gt;0,FALSE))</f>
        <v>1</v>
      </c>
      <c r="BK68" s="66" t="str">
        <f t="shared" si="7"/>
        <v xml:space="preserve">, , </v>
      </c>
    </row>
    <row r="69" spans="1:63">
      <c r="A69" s="121"/>
      <c r="B69" s="122"/>
      <c r="C69" s="122"/>
      <c r="D69" s="42"/>
      <c r="E69" s="42"/>
      <c r="F69" s="122"/>
      <c r="G69" s="41"/>
      <c r="H69" s="41"/>
      <c r="I69" s="41"/>
      <c r="J69" s="42"/>
      <c r="K69" s="42"/>
      <c r="L69" s="41"/>
      <c r="M69" s="120"/>
      <c r="N69" s="41"/>
      <c r="O69" s="41"/>
      <c r="P69" s="93" t="str">
        <f>_xlfn.IFNA(INDEX('1.9 APM lookups'!$B$9:$B$13,MATCH($J69,'1.9 APM lookups'!$A$9:$A$13,0),1),"")</f>
        <v/>
      </c>
      <c r="Q69" s="64">
        <f t="shared" si="0"/>
        <v>0</v>
      </c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50">
        <f t="shared" si="1"/>
        <v>0</v>
      </c>
      <c r="AD69" s="48"/>
      <c r="AE69" s="51">
        <f t="shared" si="2"/>
        <v>0</v>
      </c>
      <c r="AF69" s="51">
        <f t="shared" si="3"/>
        <v>0</v>
      </c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123"/>
      <c r="AS69" s="50">
        <f t="shared" si="4"/>
        <v>0</v>
      </c>
      <c r="AT69" s="48"/>
      <c r="AU69" s="51">
        <f t="shared" si="5"/>
        <v>0</v>
      </c>
      <c r="AV69" s="51">
        <f t="shared" si="6"/>
        <v>0</v>
      </c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3"/>
      <c r="BI69" s="65" t="b">
        <f>IF(AND($G69=0,$H69=0,$I69=0),TRUE,IFERROR(MATCH($BK69,'1.9 APM lookups'!$K$2:$K$107,0)&gt;0,FALSE))</f>
        <v>1</v>
      </c>
      <c r="BJ69" s="65" t="b">
        <f>IF($F69=0,TRUE,IFERROR(MATCH($F69,'4.1 Expenditure RRP'!$A:$A,0)&gt;0,FALSE))</f>
        <v>1</v>
      </c>
      <c r="BK69" s="66" t="str">
        <f t="shared" si="7"/>
        <v xml:space="preserve">, , </v>
      </c>
    </row>
    <row r="70" spans="1:63">
      <c r="A70" s="121"/>
      <c r="B70" s="122"/>
      <c r="C70" s="122"/>
      <c r="D70" s="42"/>
      <c r="E70" s="42"/>
      <c r="F70" s="122"/>
      <c r="G70" s="41"/>
      <c r="H70" s="41"/>
      <c r="I70" s="41"/>
      <c r="J70" s="42"/>
      <c r="K70" s="42"/>
      <c r="L70" s="41"/>
      <c r="M70" s="120"/>
      <c r="N70" s="41"/>
      <c r="O70" s="41"/>
      <c r="P70" s="93" t="str">
        <f>_xlfn.IFNA(INDEX('1.9 APM lookups'!$B$9:$B$13,MATCH($J70,'1.9 APM lookups'!$A$9:$A$13,0),1),"")</f>
        <v/>
      </c>
      <c r="Q70" s="64">
        <f t="shared" si="0"/>
        <v>0</v>
      </c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50">
        <f t="shared" si="1"/>
        <v>0</v>
      </c>
      <c r="AD70" s="48"/>
      <c r="AE70" s="51">
        <f t="shared" si="2"/>
        <v>0</v>
      </c>
      <c r="AF70" s="51">
        <f t="shared" si="3"/>
        <v>0</v>
      </c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123"/>
      <c r="AS70" s="50">
        <f t="shared" si="4"/>
        <v>0</v>
      </c>
      <c r="AT70" s="48"/>
      <c r="AU70" s="51">
        <f t="shared" si="5"/>
        <v>0</v>
      </c>
      <c r="AV70" s="51">
        <f t="shared" si="6"/>
        <v>0</v>
      </c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3"/>
      <c r="BI70" s="65" t="b">
        <f>IF(AND($G70=0,$H70=0,$I70=0),TRUE,IFERROR(MATCH($BK70,'1.9 APM lookups'!$K$2:$K$107,0)&gt;0,FALSE))</f>
        <v>1</v>
      </c>
      <c r="BJ70" s="65" t="b">
        <f>IF($F70=0,TRUE,IFERROR(MATCH($F70,'4.1 Expenditure RRP'!$A:$A,0)&gt;0,FALSE))</f>
        <v>1</v>
      </c>
      <c r="BK70" s="66" t="str">
        <f t="shared" si="7"/>
        <v xml:space="preserve">, , </v>
      </c>
    </row>
    <row r="71" spans="1:63">
      <c r="A71" s="121"/>
      <c r="B71" s="122"/>
      <c r="C71" s="122"/>
      <c r="D71" s="42"/>
      <c r="E71" s="42"/>
      <c r="F71" s="122"/>
      <c r="G71" s="41"/>
      <c r="H71" s="41"/>
      <c r="I71" s="41"/>
      <c r="J71" s="42"/>
      <c r="K71" s="42"/>
      <c r="L71" s="41"/>
      <c r="M71" s="120"/>
      <c r="N71" s="41"/>
      <c r="O71" s="41"/>
      <c r="P71" s="93" t="str">
        <f>_xlfn.IFNA(INDEX('1.9 APM lookups'!$B$9:$B$13,MATCH($J71,'1.9 APM lookups'!$A$9:$A$13,0),1),"")</f>
        <v/>
      </c>
      <c r="Q71" s="64">
        <f t="shared" si="0"/>
        <v>0</v>
      </c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50">
        <f t="shared" si="1"/>
        <v>0</v>
      </c>
      <c r="AD71" s="48"/>
      <c r="AE71" s="51">
        <f t="shared" si="2"/>
        <v>0</v>
      </c>
      <c r="AF71" s="51">
        <f t="shared" si="3"/>
        <v>0</v>
      </c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123"/>
      <c r="AS71" s="50">
        <f t="shared" si="4"/>
        <v>0</v>
      </c>
      <c r="AT71" s="48"/>
      <c r="AU71" s="51">
        <f t="shared" si="5"/>
        <v>0</v>
      </c>
      <c r="AV71" s="51">
        <f t="shared" si="6"/>
        <v>0</v>
      </c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3"/>
      <c r="BI71" s="65" t="b">
        <f>IF(AND($G71=0,$H71=0,$I71=0),TRUE,IFERROR(MATCH($BK71,'1.9 APM lookups'!$K$2:$K$107,0)&gt;0,FALSE))</f>
        <v>1</v>
      </c>
      <c r="BJ71" s="65" t="b">
        <f>IF($F71=0,TRUE,IFERROR(MATCH($F71,'4.1 Expenditure RRP'!$A:$A,0)&gt;0,FALSE))</f>
        <v>1</v>
      </c>
      <c r="BK71" s="66" t="str">
        <f t="shared" si="7"/>
        <v xml:space="preserve">, , </v>
      </c>
    </row>
    <row r="72" spans="1:63">
      <c r="A72" s="121"/>
      <c r="B72" s="122"/>
      <c r="C72" s="122"/>
      <c r="D72" s="42"/>
      <c r="E72" s="42"/>
      <c r="F72" s="122"/>
      <c r="G72" s="41"/>
      <c r="H72" s="41"/>
      <c r="I72" s="41"/>
      <c r="J72" s="42"/>
      <c r="K72" s="42"/>
      <c r="L72" s="41"/>
      <c r="M72" s="120"/>
      <c r="N72" s="41"/>
      <c r="O72" s="41"/>
      <c r="P72" s="93" t="str">
        <f>_xlfn.IFNA(INDEX('1.9 APM lookups'!$B$9:$B$13,MATCH($J72,'1.9 APM lookups'!$A$9:$A$13,0),1),"")</f>
        <v/>
      </c>
      <c r="Q72" s="64">
        <f t="shared" si="0"/>
        <v>0</v>
      </c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50">
        <f t="shared" si="1"/>
        <v>0</v>
      </c>
      <c r="AD72" s="48"/>
      <c r="AE72" s="51">
        <f t="shared" si="2"/>
        <v>0</v>
      </c>
      <c r="AF72" s="51">
        <f t="shared" si="3"/>
        <v>0</v>
      </c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123"/>
      <c r="AS72" s="50">
        <f t="shared" si="4"/>
        <v>0</v>
      </c>
      <c r="AT72" s="48"/>
      <c r="AU72" s="51">
        <f t="shared" si="5"/>
        <v>0</v>
      </c>
      <c r="AV72" s="51">
        <f t="shared" si="6"/>
        <v>0</v>
      </c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3"/>
      <c r="BI72" s="65" t="b">
        <f>IF(AND($G72=0,$H72=0,$I72=0),TRUE,IFERROR(MATCH($BK72,'1.9 APM lookups'!$K$2:$K$107,0)&gt;0,FALSE))</f>
        <v>1</v>
      </c>
      <c r="BJ72" s="65" t="b">
        <f>IF($F72=0,TRUE,IFERROR(MATCH($F72,'4.1 Expenditure RRP'!$A:$A,0)&gt;0,FALSE))</f>
        <v>1</v>
      </c>
      <c r="BK72" s="66" t="str">
        <f t="shared" si="7"/>
        <v xml:space="preserve">, , </v>
      </c>
    </row>
    <row r="73" spans="1:63">
      <c r="A73" s="121"/>
      <c r="B73" s="122"/>
      <c r="C73" s="122"/>
      <c r="D73" s="42"/>
      <c r="E73" s="42"/>
      <c r="F73" s="122"/>
      <c r="G73" s="41"/>
      <c r="H73" s="41"/>
      <c r="I73" s="41"/>
      <c r="J73" s="42"/>
      <c r="K73" s="42"/>
      <c r="L73" s="41"/>
      <c r="M73" s="120"/>
      <c r="N73" s="41"/>
      <c r="O73" s="41"/>
      <c r="P73" s="93" t="str">
        <f>_xlfn.IFNA(INDEX('1.9 APM lookups'!$B$9:$B$13,MATCH($J73,'1.9 APM lookups'!$A$9:$A$13,0),1),"")</f>
        <v/>
      </c>
      <c r="Q73" s="64">
        <f t="shared" si="0"/>
        <v>0</v>
      </c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50">
        <f t="shared" si="1"/>
        <v>0</v>
      </c>
      <c r="AD73" s="48"/>
      <c r="AE73" s="51">
        <f t="shared" si="2"/>
        <v>0</v>
      </c>
      <c r="AF73" s="51">
        <f t="shared" si="3"/>
        <v>0</v>
      </c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123"/>
      <c r="AS73" s="50">
        <f t="shared" si="4"/>
        <v>0</v>
      </c>
      <c r="AT73" s="48"/>
      <c r="AU73" s="51">
        <f t="shared" si="5"/>
        <v>0</v>
      </c>
      <c r="AV73" s="51">
        <f t="shared" si="6"/>
        <v>0</v>
      </c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3"/>
      <c r="BI73" s="65" t="b">
        <f>IF(AND($G73=0,$H73=0,$I73=0),TRUE,IFERROR(MATCH($BK73,'1.9 APM lookups'!$K$2:$K$107,0)&gt;0,FALSE))</f>
        <v>1</v>
      </c>
      <c r="BJ73" s="65" t="b">
        <f>IF($F73=0,TRUE,IFERROR(MATCH($F73,'4.1 Expenditure RRP'!$A:$A,0)&gt;0,FALSE))</f>
        <v>1</v>
      </c>
      <c r="BK73" s="66" t="str">
        <f t="shared" si="7"/>
        <v xml:space="preserve">, , </v>
      </c>
    </row>
    <row r="74" spans="1:63">
      <c r="A74" s="121"/>
      <c r="B74" s="122"/>
      <c r="C74" s="122"/>
      <c r="D74" s="42"/>
      <c r="E74" s="42"/>
      <c r="F74" s="122"/>
      <c r="G74" s="41"/>
      <c r="H74" s="41"/>
      <c r="I74" s="41"/>
      <c r="J74" s="42"/>
      <c r="K74" s="42"/>
      <c r="L74" s="41"/>
      <c r="M74" s="120"/>
      <c r="N74" s="41"/>
      <c r="O74" s="41"/>
      <c r="P74" s="93" t="str">
        <f>_xlfn.IFNA(INDEX('1.9 APM lookups'!$B$9:$B$13,MATCH($J74,'1.9 APM lookups'!$A$9:$A$13,0),1),"")</f>
        <v/>
      </c>
      <c r="Q74" s="64">
        <f t="shared" ref="Q74:Q137" si="8">SUM($R74:$AB74)</f>
        <v>0</v>
      </c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50">
        <f t="shared" ref="AC74:AC137" si="9">SUM(AD74:AF74)</f>
        <v>0</v>
      </c>
      <c r="AD74" s="48"/>
      <c r="AE74" s="51">
        <f t="shared" ref="AE74:AE137" si="10">SUM(AG74:AK74)</f>
        <v>0</v>
      </c>
      <c r="AF74" s="51">
        <f t="shared" ref="AF74:AF137" si="11">SUM(AL74:AQ74)</f>
        <v>0</v>
      </c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123"/>
      <c r="AS74" s="50">
        <f t="shared" ref="AS74:AS137" si="12">SUM(AT74:AV74)</f>
        <v>0</v>
      </c>
      <c r="AT74" s="48"/>
      <c r="AU74" s="51">
        <f t="shared" ref="AU74:AU137" si="13">SUM(AW74:BA74)</f>
        <v>0</v>
      </c>
      <c r="AV74" s="51">
        <f t="shared" ref="AV74:AV137" si="14">SUM(BB74:BF74)</f>
        <v>0</v>
      </c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3"/>
      <c r="BI74" s="65" t="b">
        <f>IF(AND($G74=0,$H74=0,$I74=0),TRUE,IFERROR(MATCH($BK74,'1.9 APM lookups'!$K$2:$K$107,0)&gt;0,FALSE))</f>
        <v>1</v>
      </c>
      <c r="BJ74" s="65" t="b">
        <f>IF($F74=0,TRUE,IFERROR(MATCH($F74,'4.1 Expenditure RRP'!$A:$A,0)&gt;0,FALSE))</f>
        <v>1</v>
      </c>
      <c r="BK74" s="66" t="str">
        <f t="shared" ref="BK74:BK137" si="15">G74&amp;", "&amp;H74&amp;", "&amp;I74</f>
        <v xml:space="preserve">, , </v>
      </c>
    </row>
    <row r="75" spans="1:63">
      <c r="A75" s="121"/>
      <c r="B75" s="122"/>
      <c r="C75" s="122"/>
      <c r="D75" s="42"/>
      <c r="E75" s="42"/>
      <c r="F75" s="122"/>
      <c r="G75" s="41"/>
      <c r="H75" s="41"/>
      <c r="I75" s="41"/>
      <c r="J75" s="42"/>
      <c r="K75" s="42"/>
      <c r="L75" s="41"/>
      <c r="M75" s="120"/>
      <c r="N75" s="41"/>
      <c r="O75" s="41"/>
      <c r="P75" s="93" t="str">
        <f>_xlfn.IFNA(INDEX('1.9 APM lookups'!$B$9:$B$13,MATCH($J75,'1.9 APM lookups'!$A$9:$A$13,0),1),"")</f>
        <v/>
      </c>
      <c r="Q75" s="64">
        <f t="shared" si="8"/>
        <v>0</v>
      </c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50">
        <f t="shared" si="9"/>
        <v>0</v>
      </c>
      <c r="AD75" s="48"/>
      <c r="AE75" s="51">
        <f t="shared" si="10"/>
        <v>0</v>
      </c>
      <c r="AF75" s="51">
        <f t="shared" si="11"/>
        <v>0</v>
      </c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123"/>
      <c r="AS75" s="50">
        <f t="shared" si="12"/>
        <v>0</v>
      </c>
      <c r="AT75" s="48"/>
      <c r="AU75" s="51">
        <f t="shared" si="13"/>
        <v>0</v>
      </c>
      <c r="AV75" s="51">
        <f t="shared" si="14"/>
        <v>0</v>
      </c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3"/>
      <c r="BI75" s="65" t="b">
        <f>IF(AND($G75=0,$H75=0,$I75=0),TRUE,IFERROR(MATCH($BK75,'1.9 APM lookups'!$K$2:$K$107,0)&gt;0,FALSE))</f>
        <v>1</v>
      </c>
      <c r="BJ75" s="65" t="b">
        <f>IF($F75=0,TRUE,IFERROR(MATCH($F75,'4.1 Expenditure RRP'!$A:$A,0)&gt;0,FALSE))</f>
        <v>1</v>
      </c>
      <c r="BK75" s="66" t="str">
        <f t="shared" si="15"/>
        <v xml:space="preserve">, , </v>
      </c>
    </row>
    <row r="76" spans="1:63">
      <c r="A76" s="121"/>
      <c r="B76" s="122"/>
      <c r="C76" s="122"/>
      <c r="D76" s="42"/>
      <c r="E76" s="42"/>
      <c r="F76" s="122"/>
      <c r="G76" s="41"/>
      <c r="H76" s="41"/>
      <c r="I76" s="41"/>
      <c r="J76" s="42"/>
      <c r="K76" s="42"/>
      <c r="L76" s="41"/>
      <c r="M76" s="120"/>
      <c r="N76" s="41"/>
      <c r="O76" s="41"/>
      <c r="P76" s="93" t="str">
        <f>_xlfn.IFNA(INDEX('1.9 APM lookups'!$B$9:$B$13,MATCH($J76,'1.9 APM lookups'!$A$9:$A$13,0),1),"")</f>
        <v/>
      </c>
      <c r="Q76" s="64">
        <f t="shared" si="8"/>
        <v>0</v>
      </c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50">
        <f t="shared" si="9"/>
        <v>0</v>
      </c>
      <c r="AD76" s="48"/>
      <c r="AE76" s="51">
        <f t="shared" si="10"/>
        <v>0</v>
      </c>
      <c r="AF76" s="51">
        <f t="shared" si="11"/>
        <v>0</v>
      </c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123"/>
      <c r="AS76" s="50">
        <f t="shared" si="12"/>
        <v>0</v>
      </c>
      <c r="AT76" s="48"/>
      <c r="AU76" s="51">
        <f t="shared" si="13"/>
        <v>0</v>
      </c>
      <c r="AV76" s="51">
        <f t="shared" si="14"/>
        <v>0</v>
      </c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3"/>
      <c r="BI76" s="65" t="b">
        <f>IF(AND($G76=0,$H76=0,$I76=0),TRUE,IFERROR(MATCH($BK76,'1.9 APM lookups'!$K$2:$K$107,0)&gt;0,FALSE))</f>
        <v>1</v>
      </c>
      <c r="BJ76" s="65" t="b">
        <f>IF($F76=0,TRUE,IFERROR(MATCH($F76,'4.1 Expenditure RRP'!$A:$A,0)&gt;0,FALSE))</f>
        <v>1</v>
      </c>
      <c r="BK76" s="66" t="str">
        <f t="shared" si="15"/>
        <v xml:space="preserve">, , </v>
      </c>
    </row>
    <row r="77" spans="1:63">
      <c r="A77" s="121"/>
      <c r="B77" s="122"/>
      <c r="C77" s="122"/>
      <c r="D77" s="42"/>
      <c r="E77" s="42"/>
      <c r="F77" s="122"/>
      <c r="G77" s="41"/>
      <c r="H77" s="41"/>
      <c r="I77" s="41"/>
      <c r="J77" s="42"/>
      <c r="K77" s="42"/>
      <c r="L77" s="41"/>
      <c r="M77" s="120"/>
      <c r="N77" s="41"/>
      <c r="O77" s="41"/>
      <c r="P77" s="93" t="str">
        <f>_xlfn.IFNA(INDEX('1.9 APM lookups'!$B$9:$B$13,MATCH($J77,'1.9 APM lookups'!$A$9:$A$13,0),1),"")</f>
        <v/>
      </c>
      <c r="Q77" s="64">
        <f t="shared" si="8"/>
        <v>0</v>
      </c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50">
        <f t="shared" si="9"/>
        <v>0</v>
      </c>
      <c r="AD77" s="48"/>
      <c r="AE77" s="51">
        <f t="shared" si="10"/>
        <v>0</v>
      </c>
      <c r="AF77" s="51">
        <f t="shared" si="11"/>
        <v>0</v>
      </c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123"/>
      <c r="AS77" s="50">
        <f t="shared" si="12"/>
        <v>0</v>
      </c>
      <c r="AT77" s="48"/>
      <c r="AU77" s="51">
        <f t="shared" si="13"/>
        <v>0</v>
      </c>
      <c r="AV77" s="51">
        <f t="shared" si="14"/>
        <v>0</v>
      </c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3"/>
      <c r="BI77" s="65" t="b">
        <f>IF(AND($G77=0,$H77=0,$I77=0),TRUE,IFERROR(MATCH($BK77,'1.9 APM lookups'!$K$2:$K$107,0)&gt;0,FALSE))</f>
        <v>1</v>
      </c>
      <c r="BJ77" s="65" t="b">
        <f>IF($F77=0,TRUE,IFERROR(MATCH($F77,'4.1 Expenditure RRP'!$A:$A,0)&gt;0,FALSE))</f>
        <v>1</v>
      </c>
      <c r="BK77" s="66" t="str">
        <f t="shared" si="15"/>
        <v xml:space="preserve">, , </v>
      </c>
    </row>
    <row r="78" spans="1:63">
      <c r="A78" s="121"/>
      <c r="B78" s="122"/>
      <c r="C78" s="122"/>
      <c r="D78" s="42"/>
      <c r="E78" s="42"/>
      <c r="F78" s="122"/>
      <c r="G78" s="41"/>
      <c r="H78" s="41"/>
      <c r="I78" s="41"/>
      <c r="J78" s="42"/>
      <c r="K78" s="42"/>
      <c r="L78" s="41"/>
      <c r="M78" s="120"/>
      <c r="N78" s="41"/>
      <c r="O78" s="41"/>
      <c r="P78" s="93" t="str">
        <f>_xlfn.IFNA(INDEX('1.9 APM lookups'!$B$9:$B$13,MATCH($J78,'1.9 APM lookups'!$A$9:$A$13,0),1),"")</f>
        <v/>
      </c>
      <c r="Q78" s="64">
        <f t="shared" si="8"/>
        <v>0</v>
      </c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50">
        <f t="shared" si="9"/>
        <v>0</v>
      </c>
      <c r="AD78" s="48"/>
      <c r="AE78" s="51">
        <f t="shared" si="10"/>
        <v>0</v>
      </c>
      <c r="AF78" s="51">
        <f t="shared" si="11"/>
        <v>0</v>
      </c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123"/>
      <c r="AS78" s="50">
        <f t="shared" si="12"/>
        <v>0</v>
      </c>
      <c r="AT78" s="48"/>
      <c r="AU78" s="51">
        <f t="shared" si="13"/>
        <v>0</v>
      </c>
      <c r="AV78" s="51">
        <f t="shared" si="14"/>
        <v>0</v>
      </c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3"/>
      <c r="BI78" s="65" t="b">
        <f>IF(AND($G78=0,$H78=0,$I78=0),TRUE,IFERROR(MATCH($BK78,'1.9 APM lookups'!$K$2:$K$107,0)&gt;0,FALSE))</f>
        <v>1</v>
      </c>
      <c r="BJ78" s="65" t="b">
        <f>IF($F78=0,TRUE,IFERROR(MATCH($F78,'4.1 Expenditure RRP'!$A:$A,0)&gt;0,FALSE))</f>
        <v>1</v>
      </c>
      <c r="BK78" s="66" t="str">
        <f t="shared" si="15"/>
        <v xml:space="preserve">, , </v>
      </c>
    </row>
    <row r="79" spans="1:63">
      <c r="A79" s="121"/>
      <c r="B79" s="122"/>
      <c r="C79" s="122"/>
      <c r="D79" s="42"/>
      <c r="E79" s="42"/>
      <c r="F79" s="122"/>
      <c r="G79" s="41"/>
      <c r="H79" s="41"/>
      <c r="I79" s="41"/>
      <c r="J79" s="42"/>
      <c r="K79" s="42"/>
      <c r="L79" s="41"/>
      <c r="M79" s="120"/>
      <c r="N79" s="41"/>
      <c r="O79" s="41"/>
      <c r="P79" s="93" t="str">
        <f>_xlfn.IFNA(INDEX('1.9 APM lookups'!$B$9:$B$13,MATCH($J79,'1.9 APM lookups'!$A$9:$A$13,0),1),"")</f>
        <v/>
      </c>
      <c r="Q79" s="64">
        <f t="shared" si="8"/>
        <v>0</v>
      </c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50">
        <f t="shared" si="9"/>
        <v>0</v>
      </c>
      <c r="AD79" s="48"/>
      <c r="AE79" s="51">
        <f t="shared" si="10"/>
        <v>0</v>
      </c>
      <c r="AF79" s="51">
        <f t="shared" si="11"/>
        <v>0</v>
      </c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123"/>
      <c r="AS79" s="50">
        <f t="shared" si="12"/>
        <v>0</v>
      </c>
      <c r="AT79" s="48"/>
      <c r="AU79" s="51">
        <f t="shared" si="13"/>
        <v>0</v>
      </c>
      <c r="AV79" s="51">
        <f t="shared" si="14"/>
        <v>0</v>
      </c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3"/>
      <c r="BI79" s="65" t="b">
        <f>IF(AND($G79=0,$H79=0,$I79=0),TRUE,IFERROR(MATCH($BK79,'1.9 APM lookups'!$K$2:$K$107,0)&gt;0,FALSE))</f>
        <v>1</v>
      </c>
      <c r="BJ79" s="65" t="b">
        <f>IF($F79=0,TRUE,IFERROR(MATCH($F79,'4.1 Expenditure RRP'!$A:$A,0)&gt;0,FALSE))</f>
        <v>1</v>
      </c>
      <c r="BK79" s="66" t="str">
        <f t="shared" si="15"/>
        <v xml:space="preserve">, , </v>
      </c>
    </row>
    <row r="80" spans="1:63">
      <c r="A80" s="121"/>
      <c r="B80" s="122"/>
      <c r="C80" s="122"/>
      <c r="D80" s="42"/>
      <c r="E80" s="42"/>
      <c r="F80" s="122"/>
      <c r="G80" s="41"/>
      <c r="H80" s="41"/>
      <c r="I80" s="41"/>
      <c r="J80" s="42"/>
      <c r="K80" s="42"/>
      <c r="L80" s="41"/>
      <c r="M80" s="120"/>
      <c r="N80" s="41"/>
      <c r="O80" s="41"/>
      <c r="P80" s="93" t="str">
        <f>_xlfn.IFNA(INDEX('1.9 APM lookups'!$B$9:$B$13,MATCH($J80,'1.9 APM lookups'!$A$9:$A$13,0),1),"")</f>
        <v/>
      </c>
      <c r="Q80" s="64">
        <f t="shared" si="8"/>
        <v>0</v>
      </c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50">
        <f t="shared" si="9"/>
        <v>0</v>
      </c>
      <c r="AD80" s="48"/>
      <c r="AE80" s="51">
        <f t="shared" si="10"/>
        <v>0</v>
      </c>
      <c r="AF80" s="51">
        <f t="shared" si="11"/>
        <v>0</v>
      </c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123"/>
      <c r="AS80" s="50">
        <f t="shared" si="12"/>
        <v>0</v>
      </c>
      <c r="AT80" s="48"/>
      <c r="AU80" s="51">
        <f t="shared" si="13"/>
        <v>0</v>
      </c>
      <c r="AV80" s="51">
        <f t="shared" si="14"/>
        <v>0</v>
      </c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3"/>
      <c r="BI80" s="65" t="b">
        <f>IF(AND($G80=0,$H80=0,$I80=0),TRUE,IFERROR(MATCH($BK80,'1.9 APM lookups'!$K$2:$K$107,0)&gt;0,FALSE))</f>
        <v>1</v>
      </c>
      <c r="BJ80" s="65" t="b">
        <f>IF($F80=0,TRUE,IFERROR(MATCH($F80,'4.1 Expenditure RRP'!$A:$A,0)&gt;0,FALSE))</f>
        <v>1</v>
      </c>
      <c r="BK80" s="66" t="str">
        <f t="shared" si="15"/>
        <v xml:space="preserve">, , </v>
      </c>
    </row>
    <row r="81" spans="1:63">
      <c r="A81" s="121"/>
      <c r="B81" s="122"/>
      <c r="C81" s="122"/>
      <c r="D81" s="42"/>
      <c r="E81" s="42"/>
      <c r="F81" s="122"/>
      <c r="G81" s="41"/>
      <c r="H81" s="41"/>
      <c r="I81" s="41"/>
      <c r="J81" s="42"/>
      <c r="K81" s="42"/>
      <c r="L81" s="41"/>
      <c r="M81" s="120"/>
      <c r="N81" s="41"/>
      <c r="O81" s="41"/>
      <c r="P81" s="93" t="str">
        <f>_xlfn.IFNA(INDEX('1.9 APM lookups'!$B$9:$B$13,MATCH($J81,'1.9 APM lookups'!$A$9:$A$13,0),1),"")</f>
        <v/>
      </c>
      <c r="Q81" s="64">
        <f t="shared" si="8"/>
        <v>0</v>
      </c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50">
        <f t="shared" si="9"/>
        <v>0</v>
      </c>
      <c r="AD81" s="48"/>
      <c r="AE81" s="51">
        <f t="shared" si="10"/>
        <v>0</v>
      </c>
      <c r="AF81" s="51">
        <f t="shared" si="11"/>
        <v>0</v>
      </c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123"/>
      <c r="AS81" s="50">
        <f t="shared" si="12"/>
        <v>0</v>
      </c>
      <c r="AT81" s="48"/>
      <c r="AU81" s="51">
        <f t="shared" si="13"/>
        <v>0</v>
      </c>
      <c r="AV81" s="51">
        <f t="shared" si="14"/>
        <v>0</v>
      </c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43"/>
      <c r="BI81" s="65" t="b">
        <f>IF(AND($G81=0,$H81=0,$I81=0),TRUE,IFERROR(MATCH($BK81,'1.9 APM lookups'!$K$2:$K$107,0)&gt;0,FALSE))</f>
        <v>1</v>
      </c>
      <c r="BJ81" s="65" t="b">
        <f>IF($F81=0,TRUE,IFERROR(MATCH($F81,'4.1 Expenditure RRP'!$A:$A,0)&gt;0,FALSE))</f>
        <v>1</v>
      </c>
      <c r="BK81" s="66" t="str">
        <f t="shared" si="15"/>
        <v xml:space="preserve">, , </v>
      </c>
    </row>
    <row r="82" spans="1:63">
      <c r="A82" s="121"/>
      <c r="B82" s="122"/>
      <c r="C82" s="122"/>
      <c r="D82" s="42"/>
      <c r="E82" s="42"/>
      <c r="F82" s="122"/>
      <c r="G82" s="41"/>
      <c r="H82" s="41"/>
      <c r="I82" s="41"/>
      <c r="J82" s="42"/>
      <c r="K82" s="42"/>
      <c r="L82" s="41"/>
      <c r="M82" s="120"/>
      <c r="N82" s="41"/>
      <c r="O82" s="41"/>
      <c r="P82" s="93" t="str">
        <f>_xlfn.IFNA(INDEX('1.9 APM lookups'!$B$9:$B$13,MATCH($J82,'1.9 APM lookups'!$A$9:$A$13,0),1),"")</f>
        <v/>
      </c>
      <c r="Q82" s="64">
        <f t="shared" si="8"/>
        <v>0</v>
      </c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50">
        <f t="shared" si="9"/>
        <v>0</v>
      </c>
      <c r="AD82" s="48"/>
      <c r="AE82" s="51">
        <f t="shared" si="10"/>
        <v>0</v>
      </c>
      <c r="AF82" s="51">
        <f t="shared" si="11"/>
        <v>0</v>
      </c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123"/>
      <c r="AS82" s="50">
        <f t="shared" si="12"/>
        <v>0</v>
      </c>
      <c r="AT82" s="48"/>
      <c r="AU82" s="51">
        <f t="shared" si="13"/>
        <v>0</v>
      </c>
      <c r="AV82" s="51">
        <f t="shared" si="14"/>
        <v>0</v>
      </c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43"/>
      <c r="BI82" s="65" t="b">
        <f>IF(AND($G82=0,$H82=0,$I82=0),TRUE,IFERROR(MATCH($BK82,'1.9 APM lookups'!$K$2:$K$107,0)&gt;0,FALSE))</f>
        <v>1</v>
      </c>
      <c r="BJ82" s="65" t="b">
        <f>IF($F82=0,TRUE,IFERROR(MATCH($F82,'4.1 Expenditure RRP'!$A:$A,0)&gt;0,FALSE))</f>
        <v>1</v>
      </c>
      <c r="BK82" s="66" t="str">
        <f t="shared" si="15"/>
        <v xml:space="preserve">, , </v>
      </c>
    </row>
    <row r="83" spans="1:63">
      <c r="A83" s="121"/>
      <c r="B83" s="122"/>
      <c r="C83" s="122"/>
      <c r="D83" s="42"/>
      <c r="E83" s="42"/>
      <c r="F83" s="122"/>
      <c r="G83" s="41"/>
      <c r="H83" s="41"/>
      <c r="I83" s="41"/>
      <c r="J83" s="42"/>
      <c r="K83" s="42"/>
      <c r="L83" s="41"/>
      <c r="M83" s="120"/>
      <c r="N83" s="41"/>
      <c r="O83" s="41"/>
      <c r="P83" s="93" t="str">
        <f>_xlfn.IFNA(INDEX('1.9 APM lookups'!$B$9:$B$13,MATCH($J83,'1.9 APM lookups'!$A$9:$A$13,0),1),"")</f>
        <v/>
      </c>
      <c r="Q83" s="64">
        <f t="shared" si="8"/>
        <v>0</v>
      </c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50">
        <f t="shared" si="9"/>
        <v>0</v>
      </c>
      <c r="AD83" s="48"/>
      <c r="AE83" s="51">
        <f t="shared" si="10"/>
        <v>0</v>
      </c>
      <c r="AF83" s="51">
        <f t="shared" si="11"/>
        <v>0</v>
      </c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123"/>
      <c r="AS83" s="50">
        <f t="shared" si="12"/>
        <v>0</v>
      </c>
      <c r="AT83" s="48"/>
      <c r="AU83" s="51">
        <f t="shared" si="13"/>
        <v>0</v>
      </c>
      <c r="AV83" s="51">
        <f t="shared" si="14"/>
        <v>0</v>
      </c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3"/>
      <c r="BI83" s="65" t="b">
        <f>IF(AND($G83=0,$H83=0,$I83=0),TRUE,IFERROR(MATCH($BK83,'1.9 APM lookups'!$K$2:$K$107,0)&gt;0,FALSE))</f>
        <v>1</v>
      </c>
      <c r="BJ83" s="65" t="b">
        <f>IF($F83=0,TRUE,IFERROR(MATCH($F83,'4.1 Expenditure RRP'!$A:$A,0)&gt;0,FALSE))</f>
        <v>1</v>
      </c>
      <c r="BK83" s="66" t="str">
        <f t="shared" si="15"/>
        <v xml:space="preserve">, , </v>
      </c>
    </row>
    <row r="84" spans="1:63">
      <c r="A84" s="121"/>
      <c r="B84" s="122"/>
      <c r="C84" s="122"/>
      <c r="D84" s="42"/>
      <c r="E84" s="42"/>
      <c r="F84" s="122"/>
      <c r="G84" s="41"/>
      <c r="H84" s="41"/>
      <c r="I84" s="41"/>
      <c r="J84" s="42"/>
      <c r="K84" s="42"/>
      <c r="L84" s="41"/>
      <c r="M84" s="120"/>
      <c r="N84" s="41"/>
      <c r="O84" s="41"/>
      <c r="P84" s="93" t="str">
        <f>_xlfn.IFNA(INDEX('1.9 APM lookups'!$B$9:$B$13,MATCH($J84,'1.9 APM lookups'!$A$9:$A$13,0),1),"")</f>
        <v/>
      </c>
      <c r="Q84" s="64">
        <f t="shared" si="8"/>
        <v>0</v>
      </c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50">
        <f t="shared" si="9"/>
        <v>0</v>
      </c>
      <c r="AD84" s="48"/>
      <c r="AE84" s="51">
        <f t="shared" si="10"/>
        <v>0</v>
      </c>
      <c r="AF84" s="51">
        <f t="shared" si="11"/>
        <v>0</v>
      </c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123"/>
      <c r="AS84" s="50">
        <f t="shared" si="12"/>
        <v>0</v>
      </c>
      <c r="AT84" s="48"/>
      <c r="AU84" s="51">
        <f t="shared" si="13"/>
        <v>0</v>
      </c>
      <c r="AV84" s="51">
        <f t="shared" si="14"/>
        <v>0</v>
      </c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43"/>
      <c r="BI84" s="65" t="b">
        <f>IF(AND($G84=0,$H84=0,$I84=0),TRUE,IFERROR(MATCH($BK84,'1.9 APM lookups'!$K$2:$K$107,0)&gt;0,FALSE))</f>
        <v>1</v>
      </c>
      <c r="BJ84" s="65" t="b">
        <f>IF($F84=0,TRUE,IFERROR(MATCH($F84,'4.1 Expenditure RRP'!$A:$A,0)&gt;0,FALSE))</f>
        <v>1</v>
      </c>
      <c r="BK84" s="66" t="str">
        <f t="shared" si="15"/>
        <v xml:space="preserve">, , </v>
      </c>
    </row>
    <row r="85" spans="1:63">
      <c r="A85" s="121"/>
      <c r="B85" s="122"/>
      <c r="C85" s="122"/>
      <c r="D85" s="42"/>
      <c r="E85" s="42"/>
      <c r="F85" s="122"/>
      <c r="G85" s="41"/>
      <c r="H85" s="41"/>
      <c r="I85" s="41"/>
      <c r="J85" s="42"/>
      <c r="K85" s="42"/>
      <c r="L85" s="41"/>
      <c r="M85" s="120"/>
      <c r="N85" s="41"/>
      <c r="O85" s="41"/>
      <c r="P85" s="93" t="str">
        <f>_xlfn.IFNA(INDEX('1.9 APM lookups'!$B$9:$B$13,MATCH($J85,'1.9 APM lookups'!$A$9:$A$13,0),1),"")</f>
        <v/>
      </c>
      <c r="Q85" s="64">
        <f t="shared" si="8"/>
        <v>0</v>
      </c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50">
        <f t="shared" si="9"/>
        <v>0</v>
      </c>
      <c r="AD85" s="48"/>
      <c r="AE85" s="51">
        <f t="shared" si="10"/>
        <v>0</v>
      </c>
      <c r="AF85" s="51">
        <f t="shared" si="11"/>
        <v>0</v>
      </c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123"/>
      <c r="AS85" s="50">
        <f t="shared" si="12"/>
        <v>0</v>
      </c>
      <c r="AT85" s="48"/>
      <c r="AU85" s="51">
        <f t="shared" si="13"/>
        <v>0</v>
      </c>
      <c r="AV85" s="51">
        <f t="shared" si="14"/>
        <v>0</v>
      </c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3"/>
      <c r="BI85" s="65" t="b">
        <f>IF(AND($G85=0,$H85=0,$I85=0),TRUE,IFERROR(MATCH($BK85,'1.9 APM lookups'!$K$2:$K$107,0)&gt;0,FALSE))</f>
        <v>1</v>
      </c>
      <c r="BJ85" s="65" t="b">
        <f>IF($F85=0,TRUE,IFERROR(MATCH($F85,'4.1 Expenditure RRP'!$A:$A,0)&gt;0,FALSE))</f>
        <v>1</v>
      </c>
      <c r="BK85" s="66" t="str">
        <f t="shared" si="15"/>
        <v xml:space="preserve">, , </v>
      </c>
    </row>
    <row r="86" spans="1:63">
      <c r="A86" s="121"/>
      <c r="B86" s="122"/>
      <c r="C86" s="122"/>
      <c r="D86" s="42"/>
      <c r="E86" s="42"/>
      <c r="F86" s="122"/>
      <c r="G86" s="41"/>
      <c r="H86" s="41"/>
      <c r="I86" s="41"/>
      <c r="J86" s="42"/>
      <c r="K86" s="42"/>
      <c r="L86" s="41"/>
      <c r="M86" s="120"/>
      <c r="N86" s="41"/>
      <c r="O86" s="41"/>
      <c r="P86" s="93" t="str">
        <f>_xlfn.IFNA(INDEX('1.9 APM lookups'!$B$9:$B$13,MATCH($J86,'1.9 APM lookups'!$A$9:$A$13,0),1),"")</f>
        <v/>
      </c>
      <c r="Q86" s="64">
        <f t="shared" si="8"/>
        <v>0</v>
      </c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50">
        <f t="shared" si="9"/>
        <v>0</v>
      </c>
      <c r="AD86" s="48"/>
      <c r="AE86" s="51">
        <f t="shared" si="10"/>
        <v>0</v>
      </c>
      <c r="AF86" s="51">
        <f t="shared" si="11"/>
        <v>0</v>
      </c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123"/>
      <c r="AS86" s="50">
        <f t="shared" si="12"/>
        <v>0</v>
      </c>
      <c r="AT86" s="48"/>
      <c r="AU86" s="51">
        <f t="shared" si="13"/>
        <v>0</v>
      </c>
      <c r="AV86" s="51">
        <f t="shared" si="14"/>
        <v>0</v>
      </c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3"/>
      <c r="BI86" s="65" t="b">
        <f>IF(AND($G86=0,$H86=0,$I86=0),TRUE,IFERROR(MATCH($BK86,'1.9 APM lookups'!$K$2:$K$107,0)&gt;0,FALSE))</f>
        <v>1</v>
      </c>
      <c r="BJ86" s="65" t="b">
        <f>IF($F86=0,TRUE,IFERROR(MATCH($F86,'4.1 Expenditure RRP'!$A:$A,0)&gt;0,FALSE))</f>
        <v>1</v>
      </c>
      <c r="BK86" s="66" t="str">
        <f t="shared" si="15"/>
        <v xml:space="preserve">, , </v>
      </c>
    </row>
    <row r="87" spans="1:63">
      <c r="A87" s="121"/>
      <c r="B87" s="122"/>
      <c r="C87" s="122"/>
      <c r="D87" s="42"/>
      <c r="E87" s="42"/>
      <c r="F87" s="122"/>
      <c r="G87" s="41"/>
      <c r="H87" s="41"/>
      <c r="I87" s="41"/>
      <c r="J87" s="42"/>
      <c r="K87" s="42"/>
      <c r="L87" s="41"/>
      <c r="M87" s="120"/>
      <c r="N87" s="41"/>
      <c r="O87" s="41"/>
      <c r="P87" s="93" t="str">
        <f>_xlfn.IFNA(INDEX('1.9 APM lookups'!$B$9:$B$13,MATCH($J87,'1.9 APM lookups'!$A$9:$A$13,0),1),"")</f>
        <v/>
      </c>
      <c r="Q87" s="64">
        <f t="shared" si="8"/>
        <v>0</v>
      </c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50">
        <f t="shared" si="9"/>
        <v>0</v>
      </c>
      <c r="AD87" s="48"/>
      <c r="AE87" s="51">
        <f t="shared" si="10"/>
        <v>0</v>
      </c>
      <c r="AF87" s="51">
        <f t="shared" si="11"/>
        <v>0</v>
      </c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123"/>
      <c r="AS87" s="50">
        <f t="shared" si="12"/>
        <v>0</v>
      </c>
      <c r="AT87" s="48"/>
      <c r="AU87" s="51">
        <f t="shared" si="13"/>
        <v>0</v>
      </c>
      <c r="AV87" s="51">
        <f t="shared" si="14"/>
        <v>0</v>
      </c>
      <c r="AW87" s="48"/>
      <c r="AX87" s="48"/>
      <c r="AY87" s="48"/>
      <c r="AZ87" s="48"/>
      <c r="BA87" s="48"/>
      <c r="BB87" s="48"/>
      <c r="BC87" s="48"/>
      <c r="BD87" s="48"/>
      <c r="BE87" s="48"/>
      <c r="BF87" s="48"/>
      <c r="BG87" s="48"/>
      <c r="BH87" s="43"/>
      <c r="BI87" s="65" t="b">
        <f>IF(AND($G87=0,$H87=0,$I87=0),TRUE,IFERROR(MATCH($BK87,'1.9 APM lookups'!$K$2:$K$107,0)&gt;0,FALSE))</f>
        <v>1</v>
      </c>
      <c r="BJ87" s="65" t="b">
        <f>IF($F87=0,TRUE,IFERROR(MATCH($F87,'4.1 Expenditure RRP'!$A:$A,0)&gt;0,FALSE))</f>
        <v>1</v>
      </c>
      <c r="BK87" s="66" t="str">
        <f t="shared" si="15"/>
        <v xml:space="preserve">, , </v>
      </c>
    </row>
    <row r="88" spans="1:63">
      <c r="A88" s="121"/>
      <c r="B88" s="122"/>
      <c r="C88" s="122"/>
      <c r="D88" s="42"/>
      <c r="E88" s="42"/>
      <c r="F88" s="122"/>
      <c r="G88" s="41"/>
      <c r="H88" s="41"/>
      <c r="I88" s="41"/>
      <c r="J88" s="42"/>
      <c r="K88" s="42"/>
      <c r="L88" s="41"/>
      <c r="M88" s="120"/>
      <c r="N88" s="41"/>
      <c r="O88" s="41"/>
      <c r="P88" s="93" t="str">
        <f>_xlfn.IFNA(INDEX('1.9 APM lookups'!$B$9:$B$13,MATCH($J88,'1.9 APM lookups'!$A$9:$A$13,0),1),"")</f>
        <v/>
      </c>
      <c r="Q88" s="64">
        <f t="shared" si="8"/>
        <v>0</v>
      </c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50">
        <f t="shared" si="9"/>
        <v>0</v>
      </c>
      <c r="AD88" s="48"/>
      <c r="AE88" s="51">
        <f t="shared" si="10"/>
        <v>0</v>
      </c>
      <c r="AF88" s="51">
        <f t="shared" si="11"/>
        <v>0</v>
      </c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123"/>
      <c r="AS88" s="50">
        <f t="shared" si="12"/>
        <v>0</v>
      </c>
      <c r="AT88" s="48"/>
      <c r="AU88" s="51">
        <f t="shared" si="13"/>
        <v>0</v>
      </c>
      <c r="AV88" s="51">
        <f t="shared" si="14"/>
        <v>0</v>
      </c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3"/>
      <c r="BI88" s="65" t="b">
        <f>IF(AND($G88=0,$H88=0,$I88=0),TRUE,IFERROR(MATCH($BK88,'1.9 APM lookups'!$K$2:$K$107,0)&gt;0,FALSE))</f>
        <v>1</v>
      </c>
      <c r="BJ88" s="65" t="b">
        <f>IF($F88=0,TRUE,IFERROR(MATCH($F88,'4.1 Expenditure RRP'!$A:$A,0)&gt;0,FALSE))</f>
        <v>1</v>
      </c>
      <c r="BK88" s="66" t="str">
        <f t="shared" si="15"/>
        <v xml:space="preserve">, , </v>
      </c>
    </row>
    <row r="89" spans="1:63">
      <c r="A89" s="121"/>
      <c r="B89" s="122"/>
      <c r="C89" s="122"/>
      <c r="D89" s="42"/>
      <c r="E89" s="42"/>
      <c r="F89" s="122"/>
      <c r="G89" s="41"/>
      <c r="H89" s="41"/>
      <c r="I89" s="41"/>
      <c r="J89" s="42"/>
      <c r="K89" s="42"/>
      <c r="L89" s="41"/>
      <c r="M89" s="120"/>
      <c r="N89" s="41"/>
      <c r="O89" s="41"/>
      <c r="P89" s="93" t="str">
        <f>_xlfn.IFNA(INDEX('1.9 APM lookups'!$B$9:$B$13,MATCH($J89,'1.9 APM lookups'!$A$9:$A$13,0),1),"")</f>
        <v/>
      </c>
      <c r="Q89" s="64">
        <f t="shared" si="8"/>
        <v>0</v>
      </c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50">
        <f t="shared" si="9"/>
        <v>0</v>
      </c>
      <c r="AD89" s="48"/>
      <c r="AE89" s="51">
        <f t="shared" si="10"/>
        <v>0</v>
      </c>
      <c r="AF89" s="51">
        <f t="shared" si="11"/>
        <v>0</v>
      </c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123"/>
      <c r="AS89" s="50">
        <f t="shared" si="12"/>
        <v>0</v>
      </c>
      <c r="AT89" s="48"/>
      <c r="AU89" s="51">
        <f t="shared" si="13"/>
        <v>0</v>
      </c>
      <c r="AV89" s="51">
        <f t="shared" si="14"/>
        <v>0</v>
      </c>
      <c r="AW89" s="48"/>
      <c r="AX89" s="48"/>
      <c r="AY89" s="48"/>
      <c r="AZ89" s="48"/>
      <c r="BA89" s="48"/>
      <c r="BB89" s="48"/>
      <c r="BC89" s="48"/>
      <c r="BD89" s="48"/>
      <c r="BE89" s="48"/>
      <c r="BF89" s="48"/>
      <c r="BG89" s="48"/>
      <c r="BH89" s="43"/>
      <c r="BI89" s="65" t="b">
        <f>IF(AND($G89=0,$H89=0,$I89=0),TRUE,IFERROR(MATCH($BK89,'1.9 APM lookups'!$K$2:$K$107,0)&gt;0,FALSE))</f>
        <v>1</v>
      </c>
      <c r="BJ89" s="65" t="b">
        <f>IF($F89=0,TRUE,IFERROR(MATCH($F89,'4.1 Expenditure RRP'!$A:$A,0)&gt;0,FALSE))</f>
        <v>1</v>
      </c>
      <c r="BK89" s="66" t="str">
        <f t="shared" si="15"/>
        <v xml:space="preserve">, , </v>
      </c>
    </row>
    <row r="90" spans="1:63">
      <c r="A90" s="121"/>
      <c r="B90" s="122"/>
      <c r="C90" s="122"/>
      <c r="D90" s="42"/>
      <c r="E90" s="42"/>
      <c r="F90" s="122"/>
      <c r="G90" s="41"/>
      <c r="H90" s="41"/>
      <c r="I90" s="41"/>
      <c r="J90" s="42"/>
      <c r="K90" s="42"/>
      <c r="L90" s="41"/>
      <c r="M90" s="120"/>
      <c r="N90" s="41"/>
      <c r="O90" s="41"/>
      <c r="P90" s="93" t="str">
        <f>_xlfn.IFNA(INDEX('1.9 APM lookups'!$B$9:$B$13,MATCH($J90,'1.9 APM lookups'!$A$9:$A$13,0),1),"")</f>
        <v/>
      </c>
      <c r="Q90" s="64">
        <f t="shared" si="8"/>
        <v>0</v>
      </c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50">
        <f t="shared" si="9"/>
        <v>0</v>
      </c>
      <c r="AD90" s="48"/>
      <c r="AE90" s="51">
        <f t="shared" si="10"/>
        <v>0</v>
      </c>
      <c r="AF90" s="51">
        <f t="shared" si="11"/>
        <v>0</v>
      </c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123"/>
      <c r="AS90" s="50">
        <f t="shared" si="12"/>
        <v>0</v>
      </c>
      <c r="AT90" s="48"/>
      <c r="AU90" s="51">
        <f t="shared" si="13"/>
        <v>0</v>
      </c>
      <c r="AV90" s="51">
        <f t="shared" si="14"/>
        <v>0</v>
      </c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3"/>
      <c r="BI90" s="65" t="b">
        <f>IF(AND($G90=0,$H90=0,$I90=0),TRUE,IFERROR(MATCH($BK90,'1.9 APM lookups'!$K$2:$K$107,0)&gt;0,FALSE))</f>
        <v>1</v>
      </c>
      <c r="BJ90" s="65" t="b">
        <f>IF($F90=0,TRUE,IFERROR(MATCH($F90,'4.1 Expenditure RRP'!$A:$A,0)&gt;0,FALSE))</f>
        <v>1</v>
      </c>
      <c r="BK90" s="66" t="str">
        <f t="shared" si="15"/>
        <v xml:space="preserve">, , </v>
      </c>
    </row>
    <row r="91" spans="1:63">
      <c r="A91" s="121"/>
      <c r="B91" s="122"/>
      <c r="C91" s="122"/>
      <c r="D91" s="42"/>
      <c r="E91" s="42"/>
      <c r="F91" s="122"/>
      <c r="G91" s="41"/>
      <c r="H91" s="41"/>
      <c r="I91" s="41"/>
      <c r="J91" s="42"/>
      <c r="K91" s="42"/>
      <c r="L91" s="41"/>
      <c r="M91" s="120"/>
      <c r="N91" s="41"/>
      <c r="O91" s="41"/>
      <c r="P91" s="93" t="str">
        <f>_xlfn.IFNA(INDEX('1.9 APM lookups'!$B$9:$B$13,MATCH($J91,'1.9 APM lookups'!$A$9:$A$13,0),1),"")</f>
        <v/>
      </c>
      <c r="Q91" s="64">
        <f t="shared" si="8"/>
        <v>0</v>
      </c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50">
        <f t="shared" si="9"/>
        <v>0</v>
      </c>
      <c r="AD91" s="48"/>
      <c r="AE91" s="51">
        <f t="shared" si="10"/>
        <v>0</v>
      </c>
      <c r="AF91" s="51">
        <f t="shared" si="11"/>
        <v>0</v>
      </c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123"/>
      <c r="AS91" s="50">
        <f t="shared" si="12"/>
        <v>0</v>
      </c>
      <c r="AT91" s="48"/>
      <c r="AU91" s="51">
        <f t="shared" si="13"/>
        <v>0</v>
      </c>
      <c r="AV91" s="51">
        <f t="shared" si="14"/>
        <v>0</v>
      </c>
      <c r="AW91" s="48"/>
      <c r="AX91" s="48"/>
      <c r="AY91" s="48"/>
      <c r="AZ91" s="48"/>
      <c r="BA91" s="48"/>
      <c r="BB91" s="48"/>
      <c r="BC91" s="48"/>
      <c r="BD91" s="48"/>
      <c r="BE91" s="48"/>
      <c r="BF91" s="48"/>
      <c r="BG91" s="48"/>
      <c r="BH91" s="43"/>
      <c r="BI91" s="65" t="b">
        <f>IF(AND($G91=0,$H91=0,$I91=0),TRUE,IFERROR(MATCH($BK91,'1.9 APM lookups'!$K$2:$K$107,0)&gt;0,FALSE))</f>
        <v>1</v>
      </c>
      <c r="BJ91" s="65" t="b">
        <f>IF($F91=0,TRUE,IFERROR(MATCH($F91,'4.1 Expenditure RRP'!$A:$A,0)&gt;0,FALSE))</f>
        <v>1</v>
      </c>
      <c r="BK91" s="66" t="str">
        <f t="shared" si="15"/>
        <v xml:space="preserve">, , </v>
      </c>
    </row>
    <row r="92" spans="1:63">
      <c r="A92" s="121"/>
      <c r="B92" s="122"/>
      <c r="C92" s="122"/>
      <c r="D92" s="42"/>
      <c r="E92" s="42"/>
      <c r="F92" s="122"/>
      <c r="G92" s="41"/>
      <c r="H92" s="41"/>
      <c r="I92" s="41"/>
      <c r="J92" s="42"/>
      <c r="K92" s="42"/>
      <c r="L92" s="41"/>
      <c r="M92" s="120"/>
      <c r="N92" s="41"/>
      <c r="O92" s="41"/>
      <c r="P92" s="93" t="str">
        <f>_xlfn.IFNA(INDEX('1.9 APM lookups'!$B$9:$B$13,MATCH($J92,'1.9 APM lookups'!$A$9:$A$13,0),1),"")</f>
        <v/>
      </c>
      <c r="Q92" s="64">
        <f t="shared" si="8"/>
        <v>0</v>
      </c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50">
        <f t="shared" si="9"/>
        <v>0</v>
      </c>
      <c r="AD92" s="48"/>
      <c r="AE92" s="51">
        <f t="shared" si="10"/>
        <v>0</v>
      </c>
      <c r="AF92" s="51">
        <f t="shared" si="11"/>
        <v>0</v>
      </c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123"/>
      <c r="AS92" s="50">
        <f t="shared" si="12"/>
        <v>0</v>
      </c>
      <c r="AT92" s="48"/>
      <c r="AU92" s="51">
        <f t="shared" si="13"/>
        <v>0</v>
      </c>
      <c r="AV92" s="51">
        <f t="shared" si="14"/>
        <v>0</v>
      </c>
      <c r="AW92" s="48"/>
      <c r="AX92" s="48"/>
      <c r="AY92" s="48"/>
      <c r="AZ92" s="48"/>
      <c r="BA92" s="48"/>
      <c r="BB92" s="48"/>
      <c r="BC92" s="48"/>
      <c r="BD92" s="48"/>
      <c r="BE92" s="48"/>
      <c r="BF92" s="48"/>
      <c r="BG92" s="48"/>
      <c r="BH92" s="43"/>
      <c r="BI92" s="65" t="b">
        <f>IF(AND($G92=0,$H92=0,$I92=0),TRUE,IFERROR(MATCH($BK92,'1.9 APM lookups'!$K$2:$K$107,0)&gt;0,FALSE))</f>
        <v>1</v>
      </c>
      <c r="BJ92" s="65" t="b">
        <f>IF($F92=0,TRUE,IFERROR(MATCH($F92,'4.1 Expenditure RRP'!$A:$A,0)&gt;0,FALSE))</f>
        <v>1</v>
      </c>
      <c r="BK92" s="66" t="str">
        <f t="shared" si="15"/>
        <v xml:space="preserve">, , </v>
      </c>
    </row>
    <row r="93" spans="1:63">
      <c r="A93" s="121"/>
      <c r="B93" s="122"/>
      <c r="C93" s="122"/>
      <c r="D93" s="42"/>
      <c r="E93" s="42"/>
      <c r="F93" s="122"/>
      <c r="G93" s="41"/>
      <c r="H93" s="41"/>
      <c r="I93" s="41"/>
      <c r="J93" s="42"/>
      <c r="K93" s="42"/>
      <c r="L93" s="41"/>
      <c r="M93" s="120"/>
      <c r="N93" s="41"/>
      <c r="O93" s="41"/>
      <c r="P93" s="93" t="str">
        <f>_xlfn.IFNA(INDEX('1.9 APM lookups'!$B$9:$B$13,MATCH($J93,'1.9 APM lookups'!$A$9:$A$13,0),1),"")</f>
        <v/>
      </c>
      <c r="Q93" s="64">
        <f t="shared" si="8"/>
        <v>0</v>
      </c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50">
        <f t="shared" si="9"/>
        <v>0</v>
      </c>
      <c r="AD93" s="48"/>
      <c r="AE93" s="51">
        <f t="shared" si="10"/>
        <v>0</v>
      </c>
      <c r="AF93" s="51">
        <f t="shared" si="11"/>
        <v>0</v>
      </c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123"/>
      <c r="AS93" s="50">
        <f t="shared" si="12"/>
        <v>0</v>
      </c>
      <c r="AT93" s="48"/>
      <c r="AU93" s="51">
        <f t="shared" si="13"/>
        <v>0</v>
      </c>
      <c r="AV93" s="51">
        <f t="shared" si="14"/>
        <v>0</v>
      </c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3"/>
      <c r="BI93" s="65" t="b">
        <f>IF(AND($G93=0,$H93=0,$I93=0),TRUE,IFERROR(MATCH($BK93,'1.9 APM lookups'!$K$2:$K$107,0)&gt;0,FALSE))</f>
        <v>1</v>
      </c>
      <c r="BJ93" s="65" t="b">
        <f>IF($F93=0,TRUE,IFERROR(MATCH($F93,'4.1 Expenditure RRP'!$A:$A,0)&gt;0,FALSE))</f>
        <v>1</v>
      </c>
      <c r="BK93" s="66" t="str">
        <f t="shared" si="15"/>
        <v xml:space="preserve">, , </v>
      </c>
    </row>
    <row r="94" spans="1:63">
      <c r="A94" s="121"/>
      <c r="B94" s="122"/>
      <c r="C94" s="122"/>
      <c r="D94" s="42"/>
      <c r="E94" s="42"/>
      <c r="F94" s="122"/>
      <c r="G94" s="41"/>
      <c r="H94" s="41"/>
      <c r="I94" s="41"/>
      <c r="J94" s="42"/>
      <c r="K94" s="42"/>
      <c r="L94" s="41"/>
      <c r="M94" s="120"/>
      <c r="N94" s="41"/>
      <c r="O94" s="41"/>
      <c r="P94" s="93" t="str">
        <f>_xlfn.IFNA(INDEX('1.9 APM lookups'!$B$9:$B$13,MATCH($J94,'1.9 APM lookups'!$A$9:$A$13,0),1),"")</f>
        <v/>
      </c>
      <c r="Q94" s="64">
        <f t="shared" si="8"/>
        <v>0</v>
      </c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50">
        <f t="shared" si="9"/>
        <v>0</v>
      </c>
      <c r="AD94" s="48"/>
      <c r="AE94" s="51">
        <f t="shared" si="10"/>
        <v>0</v>
      </c>
      <c r="AF94" s="51">
        <f t="shared" si="11"/>
        <v>0</v>
      </c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123"/>
      <c r="AS94" s="50">
        <f t="shared" si="12"/>
        <v>0</v>
      </c>
      <c r="AT94" s="48"/>
      <c r="AU94" s="51">
        <f t="shared" si="13"/>
        <v>0</v>
      </c>
      <c r="AV94" s="51">
        <f t="shared" si="14"/>
        <v>0</v>
      </c>
      <c r="AW94" s="48"/>
      <c r="AX94" s="48"/>
      <c r="AY94" s="48"/>
      <c r="AZ94" s="48"/>
      <c r="BA94" s="48"/>
      <c r="BB94" s="48"/>
      <c r="BC94" s="48"/>
      <c r="BD94" s="48"/>
      <c r="BE94" s="48"/>
      <c r="BF94" s="48"/>
      <c r="BG94" s="48"/>
      <c r="BH94" s="43"/>
      <c r="BI94" s="65" t="b">
        <f>IF(AND($G94=0,$H94=0,$I94=0),TRUE,IFERROR(MATCH($BK94,'1.9 APM lookups'!$K$2:$K$107,0)&gt;0,FALSE))</f>
        <v>1</v>
      </c>
      <c r="BJ94" s="65" t="b">
        <f>IF($F94=0,TRUE,IFERROR(MATCH($F94,'4.1 Expenditure RRP'!$A:$A,0)&gt;0,FALSE))</f>
        <v>1</v>
      </c>
      <c r="BK94" s="66" t="str">
        <f t="shared" si="15"/>
        <v xml:space="preserve">, , </v>
      </c>
    </row>
    <row r="95" spans="1:63">
      <c r="A95" s="121"/>
      <c r="B95" s="122"/>
      <c r="C95" s="122"/>
      <c r="D95" s="42"/>
      <c r="E95" s="42"/>
      <c r="F95" s="122"/>
      <c r="G95" s="41"/>
      <c r="H95" s="41"/>
      <c r="I95" s="41"/>
      <c r="J95" s="42"/>
      <c r="K95" s="42"/>
      <c r="L95" s="41"/>
      <c r="M95" s="120"/>
      <c r="N95" s="41"/>
      <c r="O95" s="41"/>
      <c r="P95" s="93" t="str">
        <f>_xlfn.IFNA(INDEX('1.9 APM lookups'!$B$9:$B$13,MATCH($J95,'1.9 APM lookups'!$A$9:$A$13,0),1),"")</f>
        <v/>
      </c>
      <c r="Q95" s="64">
        <f t="shared" si="8"/>
        <v>0</v>
      </c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50">
        <f t="shared" si="9"/>
        <v>0</v>
      </c>
      <c r="AD95" s="48"/>
      <c r="AE95" s="51">
        <f t="shared" si="10"/>
        <v>0</v>
      </c>
      <c r="AF95" s="51">
        <f t="shared" si="11"/>
        <v>0</v>
      </c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123"/>
      <c r="AS95" s="50">
        <f t="shared" si="12"/>
        <v>0</v>
      </c>
      <c r="AT95" s="48"/>
      <c r="AU95" s="51">
        <f t="shared" si="13"/>
        <v>0</v>
      </c>
      <c r="AV95" s="51">
        <f t="shared" si="14"/>
        <v>0</v>
      </c>
      <c r="AW95" s="48"/>
      <c r="AX95" s="48"/>
      <c r="AY95" s="48"/>
      <c r="AZ95" s="48"/>
      <c r="BA95" s="48"/>
      <c r="BB95" s="48"/>
      <c r="BC95" s="48"/>
      <c r="BD95" s="48"/>
      <c r="BE95" s="48"/>
      <c r="BF95" s="48"/>
      <c r="BG95" s="48"/>
      <c r="BH95" s="43"/>
      <c r="BI95" s="65" t="b">
        <f>IF(AND($G95=0,$H95=0,$I95=0),TRUE,IFERROR(MATCH($BK95,'1.9 APM lookups'!$K$2:$K$107,0)&gt;0,FALSE))</f>
        <v>1</v>
      </c>
      <c r="BJ95" s="65" t="b">
        <f>IF($F95=0,TRUE,IFERROR(MATCH($F95,'4.1 Expenditure RRP'!$A:$A,0)&gt;0,FALSE))</f>
        <v>1</v>
      </c>
      <c r="BK95" s="66" t="str">
        <f t="shared" si="15"/>
        <v xml:space="preserve">, , </v>
      </c>
    </row>
    <row r="96" spans="1:63">
      <c r="A96" s="121"/>
      <c r="B96" s="122"/>
      <c r="C96" s="122"/>
      <c r="D96" s="42"/>
      <c r="E96" s="42"/>
      <c r="F96" s="122"/>
      <c r="G96" s="41"/>
      <c r="H96" s="41"/>
      <c r="I96" s="41"/>
      <c r="J96" s="42"/>
      <c r="K96" s="42"/>
      <c r="L96" s="41"/>
      <c r="M96" s="120"/>
      <c r="N96" s="41"/>
      <c r="O96" s="41"/>
      <c r="P96" s="93" t="str">
        <f>_xlfn.IFNA(INDEX('1.9 APM lookups'!$B$9:$B$13,MATCH($J96,'1.9 APM lookups'!$A$9:$A$13,0),1),"")</f>
        <v/>
      </c>
      <c r="Q96" s="64">
        <f t="shared" si="8"/>
        <v>0</v>
      </c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50">
        <f t="shared" si="9"/>
        <v>0</v>
      </c>
      <c r="AD96" s="48"/>
      <c r="AE96" s="51">
        <f t="shared" si="10"/>
        <v>0</v>
      </c>
      <c r="AF96" s="51">
        <f t="shared" si="11"/>
        <v>0</v>
      </c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123"/>
      <c r="AS96" s="50">
        <f t="shared" si="12"/>
        <v>0</v>
      </c>
      <c r="AT96" s="48"/>
      <c r="AU96" s="51">
        <f t="shared" si="13"/>
        <v>0</v>
      </c>
      <c r="AV96" s="51">
        <f t="shared" si="14"/>
        <v>0</v>
      </c>
      <c r="AW96" s="48"/>
      <c r="AX96" s="48"/>
      <c r="AY96" s="48"/>
      <c r="AZ96" s="48"/>
      <c r="BA96" s="48"/>
      <c r="BB96" s="48"/>
      <c r="BC96" s="48"/>
      <c r="BD96" s="48"/>
      <c r="BE96" s="48"/>
      <c r="BF96" s="48"/>
      <c r="BG96" s="48"/>
      <c r="BH96" s="43"/>
      <c r="BI96" s="65" t="b">
        <f>IF(AND($G96=0,$H96=0,$I96=0),TRUE,IFERROR(MATCH($BK96,'1.9 APM lookups'!$K$2:$K$107,0)&gt;0,FALSE))</f>
        <v>1</v>
      </c>
      <c r="BJ96" s="65" t="b">
        <f>IF($F96=0,TRUE,IFERROR(MATCH($F96,'4.1 Expenditure RRP'!$A:$A,0)&gt;0,FALSE))</f>
        <v>1</v>
      </c>
      <c r="BK96" s="66" t="str">
        <f t="shared" si="15"/>
        <v xml:space="preserve">, , </v>
      </c>
    </row>
    <row r="97" spans="1:63">
      <c r="A97" s="121"/>
      <c r="B97" s="122"/>
      <c r="C97" s="122"/>
      <c r="D97" s="42"/>
      <c r="E97" s="42"/>
      <c r="F97" s="122"/>
      <c r="G97" s="41"/>
      <c r="H97" s="41"/>
      <c r="I97" s="41"/>
      <c r="J97" s="42"/>
      <c r="K97" s="42"/>
      <c r="L97" s="41"/>
      <c r="M97" s="120"/>
      <c r="N97" s="41"/>
      <c r="O97" s="41"/>
      <c r="P97" s="93" t="str">
        <f>_xlfn.IFNA(INDEX('1.9 APM lookups'!$B$9:$B$13,MATCH($J97,'1.9 APM lookups'!$A$9:$A$13,0),1),"")</f>
        <v/>
      </c>
      <c r="Q97" s="64">
        <f t="shared" si="8"/>
        <v>0</v>
      </c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50">
        <f t="shared" si="9"/>
        <v>0</v>
      </c>
      <c r="AD97" s="48"/>
      <c r="AE97" s="51">
        <f t="shared" si="10"/>
        <v>0</v>
      </c>
      <c r="AF97" s="51">
        <f t="shared" si="11"/>
        <v>0</v>
      </c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123"/>
      <c r="AS97" s="50">
        <f t="shared" si="12"/>
        <v>0</v>
      </c>
      <c r="AT97" s="48"/>
      <c r="AU97" s="51">
        <f t="shared" si="13"/>
        <v>0</v>
      </c>
      <c r="AV97" s="51">
        <f t="shared" si="14"/>
        <v>0</v>
      </c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3"/>
      <c r="BI97" s="65" t="b">
        <f>IF(AND($G97=0,$H97=0,$I97=0),TRUE,IFERROR(MATCH($BK97,'1.9 APM lookups'!$K$2:$K$107,0)&gt;0,FALSE))</f>
        <v>1</v>
      </c>
      <c r="BJ97" s="65" t="b">
        <f>IF($F97=0,TRUE,IFERROR(MATCH($F97,'4.1 Expenditure RRP'!$A:$A,0)&gt;0,FALSE))</f>
        <v>1</v>
      </c>
      <c r="BK97" s="66" t="str">
        <f t="shared" si="15"/>
        <v xml:space="preserve">, , </v>
      </c>
    </row>
    <row r="98" spans="1:63">
      <c r="A98" s="121"/>
      <c r="B98" s="122"/>
      <c r="C98" s="122"/>
      <c r="D98" s="42"/>
      <c r="E98" s="42"/>
      <c r="F98" s="122"/>
      <c r="G98" s="41"/>
      <c r="H98" s="41"/>
      <c r="I98" s="41"/>
      <c r="J98" s="42"/>
      <c r="K98" s="42"/>
      <c r="L98" s="41"/>
      <c r="M98" s="120"/>
      <c r="N98" s="41"/>
      <c r="O98" s="41"/>
      <c r="P98" s="93" t="str">
        <f>_xlfn.IFNA(INDEX('1.9 APM lookups'!$B$9:$B$13,MATCH($J98,'1.9 APM lookups'!$A$9:$A$13,0),1),"")</f>
        <v/>
      </c>
      <c r="Q98" s="64">
        <f t="shared" si="8"/>
        <v>0</v>
      </c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50">
        <f t="shared" si="9"/>
        <v>0</v>
      </c>
      <c r="AD98" s="48"/>
      <c r="AE98" s="51">
        <f t="shared" si="10"/>
        <v>0</v>
      </c>
      <c r="AF98" s="51">
        <f t="shared" si="11"/>
        <v>0</v>
      </c>
      <c r="AG98" s="48"/>
      <c r="AH98" s="48"/>
      <c r="AI98" s="48"/>
      <c r="AJ98" s="48"/>
      <c r="AK98" s="48"/>
      <c r="AL98" s="48"/>
      <c r="AM98" s="48"/>
      <c r="AN98" s="48"/>
      <c r="AO98" s="48"/>
      <c r="AP98" s="48"/>
      <c r="AQ98" s="48"/>
      <c r="AR98" s="123"/>
      <c r="AS98" s="50">
        <f t="shared" si="12"/>
        <v>0</v>
      </c>
      <c r="AT98" s="48"/>
      <c r="AU98" s="51">
        <f t="shared" si="13"/>
        <v>0</v>
      </c>
      <c r="AV98" s="51">
        <f t="shared" si="14"/>
        <v>0</v>
      </c>
      <c r="AW98" s="48"/>
      <c r="AX98" s="48"/>
      <c r="AY98" s="48"/>
      <c r="AZ98" s="48"/>
      <c r="BA98" s="48"/>
      <c r="BB98" s="48"/>
      <c r="BC98" s="48"/>
      <c r="BD98" s="48"/>
      <c r="BE98" s="48"/>
      <c r="BF98" s="48"/>
      <c r="BG98" s="48"/>
      <c r="BH98" s="43"/>
      <c r="BI98" s="65" t="b">
        <f>IF(AND($G98=0,$H98=0,$I98=0),TRUE,IFERROR(MATCH($BK98,'1.9 APM lookups'!$K$2:$K$107,0)&gt;0,FALSE))</f>
        <v>1</v>
      </c>
      <c r="BJ98" s="65" t="b">
        <f>IF($F98=0,TRUE,IFERROR(MATCH($F98,'4.1 Expenditure RRP'!$A:$A,0)&gt;0,FALSE))</f>
        <v>1</v>
      </c>
      <c r="BK98" s="66" t="str">
        <f t="shared" si="15"/>
        <v xml:space="preserve">, , </v>
      </c>
    </row>
    <row r="99" spans="1:63">
      <c r="A99" s="121"/>
      <c r="B99" s="122"/>
      <c r="C99" s="122"/>
      <c r="D99" s="42"/>
      <c r="E99" s="42"/>
      <c r="F99" s="122"/>
      <c r="G99" s="41"/>
      <c r="H99" s="41"/>
      <c r="I99" s="41"/>
      <c r="J99" s="42"/>
      <c r="K99" s="42"/>
      <c r="L99" s="41"/>
      <c r="M99" s="120"/>
      <c r="N99" s="41"/>
      <c r="O99" s="41"/>
      <c r="P99" s="93" t="str">
        <f>_xlfn.IFNA(INDEX('1.9 APM lookups'!$B$9:$B$13,MATCH($J99,'1.9 APM lookups'!$A$9:$A$13,0),1),"")</f>
        <v/>
      </c>
      <c r="Q99" s="64">
        <f t="shared" si="8"/>
        <v>0</v>
      </c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50">
        <f t="shared" si="9"/>
        <v>0</v>
      </c>
      <c r="AD99" s="48"/>
      <c r="AE99" s="51">
        <f t="shared" si="10"/>
        <v>0</v>
      </c>
      <c r="AF99" s="51">
        <f t="shared" si="11"/>
        <v>0</v>
      </c>
      <c r="AG99" s="48"/>
      <c r="AH99" s="48"/>
      <c r="AI99" s="48"/>
      <c r="AJ99" s="48"/>
      <c r="AK99" s="48"/>
      <c r="AL99" s="48"/>
      <c r="AM99" s="48"/>
      <c r="AN99" s="48"/>
      <c r="AO99" s="48"/>
      <c r="AP99" s="48"/>
      <c r="AQ99" s="48"/>
      <c r="AR99" s="123"/>
      <c r="AS99" s="50">
        <f t="shared" si="12"/>
        <v>0</v>
      </c>
      <c r="AT99" s="48"/>
      <c r="AU99" s="51">
        <f t="shared" si="13"/>
        <v>0</v>
      </c>
      <c r="AV99" s="51">
        <f t="shared" si="14"/>
        <v>0</v>
      </c>
      <c r="AW99" s="48"/>
      <c r="AX99" s="48"/>
      <c r="AY99" s="48"/>
      <c r="AZ99" s="48"/>
      <c r="BA99" s="48"/>
      <c r="BB99" s="48"/>
      <c r="BC99" s="48"/>
      <c r="BD99" s="48"/>
      <c r="BE99" s="48"/>
      <c r="BF99" s="48"/>
      <c r="BG99" s="48"/>
      <c r="BH99" s="43"/>
      <c r="BI99" s="65" t="b">
        <f>IF(AND($G99=0,$H99=0,$I99=0),TRUE,IFERROR(MATCH($BK99,'1.9 APM lookups'!$K$2:$K$107,0)&gt;0,FALSE))</f>
        <v>1</v>
      </c>
      <c r="BJ99" s="65" t="b">
        <f>IF($F99=0,TRUE,IFERROR(MATCH($F99,'4.1 Expenditure RRP'!$A:$A,0)&gt;0,FALSE))</f>
        <v>1</v>
      </c>
      <c r="BK99" s="66" t="str">
        <f t="shared" si="15"/>
        <v xml:space="preserve">, , </v>
      </c>
    </row>
    <row r="100" spans="1:63">
      <c r="A100" s="121"/>
      <c r="B100" s="122"/>
      <c r="C100" s="122"/>
      <c r="D100" s="42"/>
      <c r="E100" s="42"/>
      <c r="F100" s="122"/>
      <c r="G100" s="41"/>
      <c r="H100" s="41"/>
      <c r="I100" s="41"/>
      <c r="J100" s="42"/>
      <c r="K100" s="42"/>
      <c r="L100" s="41"/>
      <c r="M100" s="120"/>
      <c r="N100" s="41"/>
      <c r="O100" s="41"/>
      <c r="P100" s="93" t="str">
        <f>_xlfn.IFNA(INDEX('1.9 APM lookups'!$B$9:$B$13,MATCH($J100,'1.9 APM lookups'!$A$9:$A$13,0),1),"")</f>
        <v/>
      </c>
      <c r="Q100" s="64">
        <f t="shared" si="8"/>
        <v>0</v>
      </c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50">
        <f t="shared" si="9"/>
        <v>0</v>
      </c>
      <c r="AD100" s="48"/>
      <c r="AE100" s="51">
        <f t="shared" si="10"/>
        <v>0</v>
      </c>
      <c r="AF100" s="51">
        <f t="shared" si="11"/>
        <v>0</v>
      </c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123"/>
      <c r="AS100" s="50">
        <f t="shared" si="12"/>
        <v>0</v>
      </c>
      <c r="AT100" s="48"/>
      <c r="AU100" s="51">
        <f t="shared" si="13"/>
        <v>0</v>
      </c>
      <c r="AV100" s="51">
        <f t="shared" si="14"/>
        <v>0</v>
      </c>
      <c r="AW100" s="48"/>
      <c r="AX100" s="48"/>
      <c r="AY100" s="48"/>
      <c r="AZ100" s="48"/>
      <c r="BA100" s="48"/>
      <c r="BB100" s="48"/>
      <c r="BC100" s="48"/>
      <c r="BD100" s="48"/>
      <c r="BE100" s="48"/>
      <c r="BF100" s="48"/>
      <c r="BG100" s="48"/>
      <c r="BH100" s="43"/>
      <c r="BI100" s="65" t="b">
        <f>IF(AND($G100=0,$H100=0,$I100=0),TRUE,IFERROR(MATCH($BK100,'1.9 APM lookups'!$K$2:$K$107,0)&gt;0,FALSE))</f>
        <v>1</v>
      </c>
      <c r="BJ100" s="65" t="b">
        <f>IF($F100=0,TRUE,IFERROR(MATCH($F100,'4.1 Expenditure RRP'!$A:$A,0)&gt;0,FALSE))</f>
        <v>1</v>
      </c>
      <c r="BK100" s="66" t="str">
        <f t="shared" si="15"/>
        <v xml:space="preserve">, , </v>
      </c>
    </row>
    <row r="101" spans="1:63">
      <c r="A101" s="121"/>
      <c r="B101" s="122"/>
      <c r="C101" s="122"/>
      <c r="D101" s="42"/>
      <c r="E101" s="42"/>
      <c r="F101" s="122"/>
      <c r="G101" s="41"/>
      <c r="H101" s="41"/>
      <c r="I101" s="41"/>
      <c r="J101" s="42"/>
      <c r="K101" s="42"/>
      <c r="L101" s="41"/>
      <c r="M101" s="120"/>
      <c r="N101" s="41"/>
      <c r="O101" s="41"/>
      <c r="P101" s="93" t="str">
        <f>_xlfn.IFNA(INDEX('1.9 APM lookups'!$B$9:$B$13,MATCH($J101,'1.9 APM lookups'!$A$9:$A$13,0),1),"")</f>
        <v/>
      </c>
      <c r="Q101" s="64">
        <f t="shared" si="8"/>
        <v>0</v>
      </c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50">
        <f t="shared" si="9"/>
        <v>0</v>
      </c>
      <c r="AD101" s="48"/>
      <c r="AE101" s="51">
        <f t="shared" si="10"/>
        <v>0</v>
      </c>
      <c r="AF101" s="51">
        <f t="shared" si="11"/>
        <v>0</v>
      </c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  <c r="AQ101" s="48"/>
      <c r="AR101" s="123"/>
      <c r="AS101" s="50">
        <f t="shared" si="12"/>
        <v>0</v>
      </c>
      <c r="AT101" s="48"/>
      <c r="AU101" s="51">
        <f t="shared" si="13"/>
        <v>0</v>
      </c>
      <c r="AV101" s="51">
        <f t="shared" si="14"/>
        <v>0</v>
      </c>
      <c r="AW101" s="48"/>
      <c r="AX101" s="48"/>
      <c r="AY101" s="48"/>
      <c r="AZ101" s="48"/>
      <c r="BA101" s="48"/>
      <c r="BB101" s="48"/>
      <c r="BC101" s="48"/>
      <c r="BD101" s="48"/>
      <c r="BE101" s="48"/>
      <c r="BF101" s="48"/>
      <c r="BG101" s="48"/>
      <c r="BH101" s="43"/>
      <c r="BI101" s="65" t="b">
        <f>IF(AND($G101=0,$H101=0,$I101=0),TRUE,IFERROR(MATCH($BK101,'1.9 APM lookups'!$K$2:$K$107,0)&gt;0,FALSE))</f>
        <v>1</v>
      </c>
      <c r="BJ101" s="65" t="b">
        <f>IF($F101=0,TRUE,IFERROR(MATCH($F101,'4.1 Expenditure RRP'!$A:$A,0)&gt;0,FALSE))</f>
        <v>1</v>
      </c>
      <c r="BK101" s="66" t="str">
        <f t="shared" si="15"/>
        <v xml:space="preserve">, , </v>
      </c>
    </row>
    <row r="102" spans="1:63">
      <c r="A102" s="121"/>
      <c r="B102" s="122"/>
      <c r="C102" s="122"/>
      <c r="D102" s="42"/>
      <c r="E102" s="42"/>
      <c r="F102" s="122"/>
      <c r="G102" s="41"/>
      <c r="H102" s="41"/>
      <c r="I102" s="41"/>
      <c r="J102" s="42"/>
      <c r="K102" s="42"/>
      <c r="L102" s="41"/>
      <c r="M102" s="120"/>
      <c r="N102" s="41"/>
      <c r="O102" s="41"/>
      <c r="P102" s="93" t="str">
        <f>_xlfn.IFNA(INDEX('1.9 APM lookups'!$B$9:$B$13,MATCH($J102,'1.9 APM lookups'!$A$9:$A$13,0),1),"")</f>
        <v/>
      </c>
      <c r="Q102" s="64">
        <f t="shared" si="8"/>
        <v>0</v>
      </c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50">
        <f t="shared" si="9"/>
        <v>0</v>
      </c>
      <c r="AD102" s="48"/>
      <c r="AE102" s="51">
        <f t="shared" si="10"/>
        <v>0</v>
      </c>
      <c r="AF102" s="51">
        <f t="shared" si="11"/>
        <v>0</v>
      </c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123"/>
      <c r="AS102" s="50">
        <f t="shared" si="12"/>
        <v>0</v>
      </c>
      <c r="AT102" s="48"/>
      <c r="AU102" s="51">
        <f t="shared" si="13"/>
        <v>0</v>
      </c>
      <c r="AV102" s="51">
        <f t="shared" si="14"/>
        <v>0</v>
      </c>
      <c r="AW102" s="48"/>
      <c r="AX102" s="48"/>
      <c r="AY102" s="48"/>
      <c r="AZ102" s="48"/>
      <c r="BA102" s="48"/>
      <c r="BB102" s="48"/>
      <c r="BC102" s="48"/>
      <c r="BD102" s="48"/>
      <c r="BE102" s="48"/>
      <c r="BF102" s="48"/>
      <c r="BG102" s="48"/>
      <c r="BH102" s="43"/>
      <c r="BI102" s="65" t="b">
        <f>IF(AND($G102=0,$H102=0,$I102=0),TRUE,IFERROR(MATCH($BK102,'1.9 APM lookups'!$K$2:$K$107,0)&gt;0,FALSE))</f>
        <v>1</v>
      </c>
      <c r="BJ102" s="65" t="b">
        <f>IF($F102=0,TRUE,IFERROR(MATCH($F102,'4.1 Expenditure RRP'!$A:$A,0)&gt;0,FALSE))</f>
        <v>1</v>
      </c>
      <c r="BK102" s="66" t="str">
        <f t="shared" si="15"/>
        <v xml:space="preserve">, , </v>
      </c>
    </row>
    <row r="103" spans="1:63">
      <c r="A103" s="121"/>
      <c r="B103" s="122"/>
      <c r="C103" s="122"/>
      <c r="D103" s="42"/>
      <c r="E103" s="42"/>
      <c r="F103" s="122"/>
      <c r="G103" s="41"/>
      <c r="H103" s="41"/>
      <c r="I103" s="41"/>
      <c r="J103" s="42"/>
      <c r="K103" s="42"/>
      <c r="L103" s="41"/>
      <c r="M103" s="120"/>
      <c r="N103" s="41"/>
      <c r="O103" s="41"/>
      <c r="P103" s="93" t="str">
        <f>_xlfn.IFNA(INDEX('1.9 APM lookups'!$B$9:$B$13,MATCH($J103,'1.9 APM lookups'!$A$9:$A$13,0),1),"")</f>
        <v/>
      </c>
      <c r="Q103" s="64">
        <f t="shared" si="8"/>
        <v>0</v>
      </c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50">
        <f t="shared" si="9"/>
        <v>0</v>
      </c>
      <c r="AD103" s="48"/>
      <c r="AE103" s="51">
        <f t="shared" si="10"/>
        <v>0</v>
      </c>
      <c r="AF103" s="51">
        <f t="shared" si="11"/>
        <v>0</v>
      </c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  <c r="AQ103" s="48"/>
      <c r="AR103" s="123"/>
      <c r="AS103" s="50">
        <f t="shared" si="12"/>
        <v>0</v>
      </c>
      <c r="AT103" s="48"/>
      <c r="AU103" s="51">
        <f t="shared" si="13"/>
        <v>0</v>
      </c>
      <c r="AV103" s="51">
        <f t="shared" si="14"/>
        <v>0</v>
      </c>
      <c r="AW103" s="48"/>
      <c r="AX103" s="48"/>
      <c r="AY103" s="48"/>
      <c r="AZ103" s="48"/>
      <c r="BA103" s="48"/>
      <c r="BB103" s="48"/>
      <c r="BC103" s="48"/>
      <c r="BD103" s="48"/>
      <c r="BE103" s="48"/>
      <c r="BF103" s="48"/>
      <c r="BG103" s="48"/>
      <c r="BH103" s="43"/>
      <c r="BI103" s="65" t="b">
        <f>IF(AND($G103=0,$H103=0,$I103=0),TRUE,IFERROR(MATCH($BK103,'1.9 APM lookups'!$K$2:$K$107,0)&gt;0,FALSE))</f>
        <v>1</v>
      </c>
      <c r="BJ103" s="65" t="b">
        <f>IF($F103=0,TRUE,IFERROR(MATCH($F103,'4.1 Expenditure RRP'!$A:$A,0)&gt;0,FALSE))</f>
        <v>1</v>
      </c>
      <c r="BK103" s="66" t="str">
        <f t="shared" si="15"/>
        <v xml:space="preserve">, , </v>
      </c>
    </row>
    <row r="104" spans="1:63">
      <c r="A104" s="121"/>
      <c r="B104" s="122"/>
      <c r="C104" s="122"/>
      <c r="D104" s="42"/>
      <c r="E104" s="42"/>
      <c r="F104" s="122"/>
      <c r="G104" s="41"/>
      <c r="H104" s="41"/>
      <c r="I104" s="41"/>
      <c r="J104" s="42"/>
      <c r="K104" s="42"/>
      <c r="L104" s="41"/>
      <c r="M104" s="120"/>
      <c r="N104" s="41"/>
      <c r="O104" s="41"/>
      <c r="P104" s="93" t="str">
        <f>_xlfn.IFNA(INDEX('1.9 APM lookups'!$B$9:$B$13,MATCH($J104,'1.9 APM lookups'!$A$9:$A$13,0),1),"")</f>
        <v/>
      </c>
      <c r="Q104" s="64">
        <f t="shared" si="8"/>
        <v>0</v>
      </c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50">
        <f t="shared" si="9"/>
        <v>0</v>
      </c>
      <c r="AD104" s="48"/>
      <c r="AE104" s="51">
        <f t="shared" si="10"/>
        <v>0</v>
      </c>
      <c r="AF104" s="51">
        <f t="shared" si="11"/>
        <v>0</v>
      </c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123"/>
      <c r="AS104" s="50">
        <f t="shared" si="12"/>
        <v>0</v>
      </c>
      <c r="AT104" s="48"/>
      <c r="AU104" s="51">
        <f t="shared" si="13"/>
        <v>0</v>
      </c>
      <c r="AV104" s="51">
        <f t="shared" si="14"/>
        <v>0</v>
      </c>
      <c r="AW104" s="48"/>
      <c r="AX104" s="48"/>
      <c r="AY104" s="48"/>
      <c r="AZ104" s="48"/>
      <c r="BA104" s="48"/>
      <c r="BB104" s="48"/>
      <c r="BC104" s="48"/>
      <c r="BD104" s="48"/>
      <c r="BE104" s="48"/>
      <c r="BF104" s="48"/>
      <c r="BG104" s="48"/>
      <c r="BH104" s="43"/>
      <c r="BI104" s="65" t="b">
        <f>IF(AND($G104=0,$H104=0,$I104=0),TRUE,IFERROR(MATCH($BK104,'1.9 APM lookups'!$K$2:$K$107,0)&gt;0,FALSE))</f>
        <v>1</v>
      </c>
      <c r="BJ104" s="65" t="b">
        <f>IF($F104=0,TRUE,IFERROR(MATCH($F104,'4.1 Expenditure RRP'!$A:$A,0)&gt;0,FALSE))</f>
        <v>1</v>
      </c>
      <c r="BK104" s="66" t="str">
        <f t="shared" si="15"/>
        <v xml:space="preserve">, , </v>
      </c>
    </row>
    <row r="105" spans="1:63">
      <c r="A105" s="121"/>
      <c r="B105" s="122"/>
      <c r="C105" s="122"/>
      <c r="D105" s="42"/>
      <c r="E105" s="42"/>
      <c r="F105" s="122"/>
      <c r="G105" s="41"/>
      <c r="H105" s="41"/>
      <c r="I105" s="41"/>
      <c r="J105" s="42"/>
      <c r="K105" s="42"/>
      <c r="L105" s="41"/>
      <c r="M105" s="120"/>
      <c r="N105" s="41"/>
      <c r="O105" s="41"/>
      <c r="P105" s="93" t="str">
        <f>_xlfn.IFNA(INDEX('1.9 APM lookups'!$B$9:$B$13,MATCH($J105,'1.9 APM lookups'!$A$9:$A$13,0),1),"")</f>
        <v/>
      </c>
      <c r="Q105" s="64">
        <f t="shared" si="8"/>
        <v>0</v>
      </c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50">
        <f t="shared" si="9"/>
        <v>0</v>
      </c>
      <c r="AD105" s="48"/>
      <c r="AE105" s="51">
        <f t="shared" si="10"/>
        <v>0</v>
      </c>
      <c r="AF105" s="51">
        <f t="shared" si="11"/>
        <v>0</v>
      </c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123"/>
      <c r="AS105" s="50">
        <f t="shared" si="12"/>
        <v>0</v>
      </c>
      <c r="AT105" s="48"/>
      <c r="AU105" s="51">
        <f t="shared" si="13"/>
        <v>0</v>
      </c>
      <c r="AV105" s="51">
        <f t="shared" si="14"/>
        <v>0</v>
      </c>
      <c r="AW105" s="48"/>
      <c r="AX105" s="48"/>
      <c r="AY105" s="48"/>
      <c r="AZ105" s="48"/>
      <c r="BA105" s="48"/>
      <c r="BB105" s="48"/>
      <c r="BC105" s="48"/>
      <c r="BD105" s="48"/>
      <c r="BE105" s="48"/>
      <c r="BF105" s="48"/>
      <c r="BG105" s="48"/>
      <c r="BH105" s="43"/>
      <c r="BI105" s="65" t="b">
        <f>IF(AND($G105=0,$H105=0,$I105=0),TRUE,IFERROR(MATCH($BK105,'1.9 APM lookups'!$K$2:$K$107,0)&gt;0,FALSE))</f>
        <v>1</v>
      </c>
      <c r="BJ105" s="65" t="b">
        <f>IF($F105=0,TRUE,IFERROR(MATCH($F105,'4.1 Expenditure RRP'!$A:$A,0)&gt;0,FALSE))</f>
        <v>1</v>
      </c>
      <c r="BK105" s="66" t="str">
        <f t="shared" si="15"/>
        <v xml:space="preserve">, , </v>
      </c>
    </row>
    <row r="106" spans="1:63">
      <c r="A106" s="121"/>
      <c r="B106" s="122"/>
      <c r="C106" s="122"/>
      <c r="D106" s="42"/>
      <c r="E106" s="42"/>
      <c r="F106" s="122"/>
      <c r="G106" s="41"/>
      <c r="H106" s="41"/>
      <c r="I106" s="41"/>
      <c r="J106" s="42"/>
      <c r="K106" s="42"/>
      <c r="L106" s="41"/>
      <c r="M106" s="120"/>
      <c r="N106" s="41"/>
      <c r="O106" s="41"/>
      <c r="P106" s="93" t="str">
        <f>_xlfn.IFNA(INDEX('1.9 APM lookups'!$B$9:$B$13,MATCH($J106,'1.9 APM lookups'!$A$9:$A$13,0),1),"")</f>
        <v/>
      </c>
      <c r="Q106" s="64">
        <f t="shared" si="8"/>
        <v>0</v>
      </c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50">
        <f t="shared" si="9"/>
        <v>0</v>
      </c>
      <c r="AD106" s="48"/>
      <c r="AE106" s="51">
        <f t="shared" si="10"/>
        <v>0</v>
      </c>
      <c r="AF106" s="51">
        <f t="shared" si="11"/>
        <v>0</v>
      </c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123"/>
      <c r="AS106" s="50">
        <f t="shared" si="12"/>
        <v>0</v>
      </c>
      <c r="AT106" s="48"/>
      <c r="AU106" s="51">
        <f t="shared" si="13"/>
        <v>0</v>
      </c>
      <c r="AV106" s="51">
        <f t="shared" si="14"/>
        <v>0</v>
      </c>
      <c r="AW106" s="48"/>
      <c r="AX106" s="48"/>
      <c r="AY106" s="48"/>
      <c r="AZ106" s="48"/>
      <c r="BA106" s="48"/>
      <c r="BB106" s="48"/>
      <c r="BC106" s="48"/>
      <c r="BD106" s="48"/>
      <c r="BE106" s="48"/>
      <c r="BF106" s="48"/>
      <c r="BG106" s="48"/>
      <c r="BH106" s="43"/>
      <c r="BI106" s="65" t="b">
        <f>IF(AND($G106=0,$H106=0,$I106=0),TRUE,IFERROR(MATCH($BK106,'1.9 APM lookups'!$K$2:$K$107,0)&gt;0,FALSE))</f>
        <v>1</v>
      </c>
      <c r="BJ106" s="65" t="b">
        <f>IF($F106=0,TRUE,IFERROR(MATCH($F106,'4.1 Expenditure RRP'!$A:$A,0)&gt;0,FALSE))</f>
        <v>1</v>
      </c>
      <c r="BK106" s="66" t="str">
        <f t="shared" si="15"/>
        <v xml:space="preserve">, , </v>
      </c>
    </row>
    <row r="107" spans="1:63">
      <c r="A107" s="121"/>
      <c r="B107" s="122"/>
      <c r="C107" s="122"/>
      <c r="D107" s="42"/>
      <c r="E107" s="42"/>
      <c r="F107" s="122"/>
      <c r="G107" s="41"/>
      <c r="H107" s="41"/>
      <c r="I107" s="41"/>
      <c r="J107" s="42"/>
      <c r="K107" s="42"/>
      <c r="L107" s="41"/>
      <c r="M107" s="120"/>
      <c r="N107" s="41"/>
      <c r="O107" s="41"/>
      <c r="P107" s="93" t="str">
        <f>_xlfn.IFNA(INDEX('1.9 APM lookups'!$B$9:$B$13,MATCH($J107,'1.9 APM lookups'!$A$9:$A$13,0),1),"")</f>
        <v/>
      </c>
      <c r="Q107" s="64">
        <f t="shared" si="8"/>
        <v>0</v>
      </c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  <c r="AC107" s="50">
        <f t="shared" si="9"/>
        <v>0</v>
      </c>
      <c r="AD107" s="48"/>
      <c r="AE107" s="51">
        <f t="shared" si="10"/>
        <v>0</v>
      </c>
      <c r="AF107" s="51">
        <f t="shared" si="11"/>
        <v>0</v>
      </c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123"/>
      <c r="AS107" s="50">
        <f t="shared" si="12"/>
        <v>0</v>
      </c>
      <c r="AT107" s="48"/>
      <c r="AU107" s="51">
        <f t="shared" si="13"/>
        <v>0</v>
      </c>
      <c r="AV107" s="51">
        <f t="shared" si="14"/>
        <v>0</v>
      </c>
      <c r="AW107" s="48"/>
      <c r="AX107" s="48"/>
      <c r="AY107" s="48"/>
      <c r="AZ107" s="48"/>
      <c r="BA107" s="48"/>
      <c r="BB107" s="48"/>
      <c r="BC107" s="48"/>
      <c r="BD107" s="48"/>
      <c r="BE107" s="48"/>
      <c r="BF107" s="48"/>
      <c r="BG107" s="48"/>
      <c r="BH107" s="43"/>
      <c r="BI107" s="65" t="b">
        <f>IF(AND($G107=0,$H107=0,$I107=0),TRUE,IFERROR(MATCH($BK107,'1.9 APM lookups'!$K$2:$K$107,0)&gt;0,FALSE))</f>
        <v>1</v>
      </c>
      <c r="BJ107" s="65" t="b">
        <f>IF($F107=0,TRUE,IFERROR(MATCH($F107,'4.1 Expenditure RRP'!$A:$A,0)&gt;0,FALSE))</f>
        <v>1</v>
      </c>
      <c r="BK107" s="66" t="str">
        <f t="shared" si="15"/>
        <v xml:space="preserve">, , </v>
      </c>
    </row>
    <row r="108" spans="1:63">
      <c r="A108" s="121"/>
      <c r="B108" s="122"/>
      <c r="C108" s="122"/>
      <c r="D108" s="42"/>
      <c r="E108" s="42"/>
      <c r="F108" s="122"/>
      <c r="G108" s="41"/>
      <c r="H108" s="41"/>
      <c r="I108" s="41"/>
      <c r="J108" s="42"/>
      <c r="K108" s="42"/>
      <c r="L108" s="41"/>
      <c r="M108" s="120"/>
      <c r="N108" s="41"/>
      <c r="O108" s="41"/>
      <c r="P108" s="93" t="str">
        <f>_xlfn.IFNA(INDEX('1.9 APM lookups'!$B$9:$B$13,MATCH($J108,'1.9 APM lookups'!$A$9:$A$13,0),1),"")</f>
        <v/>
      </c>
      <c r="Q108" s="64">
        <f t="shared" si="8"/>
        <v>0</v>
      </c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  <c r="AC108" s="50">
        <f t="shared" si="9"/>
        <v>0</v>
      </c>
      <c r="AD108" s="48"/>
      <c r="AE108" s="51">
        <f t="shared" si="10"/>
        <v>0</v>
      </c>
      <c r="AF108" s="51">
        <f t="shared" si="11"/>
        <v>0</v>
      </c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123"/>
      <c r="AS108" s="50">
        <f t="shared" si="12"/>
        <v>0</v>
      </c>
      <c r="AT108" s="48"/>
      <c r="AU108" s="51">
        <f t="shared" si="13"/>
        <v>0</v>
      </c>
      <c r="AV108" s="51">
        <f t="shared" si="14"/>
        <v>0</v>
      </c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3"/>
      <c r="BI108" s="65" t="b">
        <f>IF(AND($G108=0,$H108=0,$I108=0),TRUE,IFERROR(MATCH($BK108,'1.9 APM lookups'!$K$2:$K$107,0)&gt;0,FALSE))</f>
        <v>1</v>
      </c>
      <c r="BJ108" s="65" t="b">
        <f>IF($F108=0,TRUE,IFERROR(MATCH($F108,'4.1 Expenditure RRP'!$A:$A,0)&gt;0,FALSE))</f>
        <v>1</v>
      </c>
      <c r="BK108" s="66" t="str">
        <f t="shared" si="15"/>
        <v xml:space="preserve">, , </v>
      </c>
    </row>
    <row r="109" spans="1:63">
      <c r="A109" s="121"/>
      <c r="B109" s="122"/>
      <c r="C109" s="122"/>
      <c r="D109" s="42"/>
      <c r="E109" s="42"/>
      <c r="F109" s="122"/>
      <c r="G109" s="41"/>
      <c r="H109" s="41"/>
      <c r="I109" s="41"/>
      <c r="J109" s="42"/>
      <c r="K109" s="42"/>
      <c r="L109" s="41"/>
      <c r="M109" s="120"/>
      <c r="N109" s="41"/>
      <c r="O109" s="41"/>
      <c r="P109" s="93" t="str">
        <f>_xlfn.IFNA(INDEX('1.9 APM lookups'!$B$9:$B$13,MATCH($J109,'1.9 APM lookups'!$A$9:$A$13,0),1),"")</f>
        <v/>
      </c>
      <c r="Q109" s="64">
        <f t="shared" si="8"/>
        <v>0</v>
      </c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50">
        <f t="shared" si="9"/>
        <v>0</v>
      </c>
      <c r="AD109" s="48"/>
      <c r="AE109" s="51">
        <f t="shared" si="10"/>
        <v>0</v>
      </c>
      <c r="AF109" s="51">
        <f t="shared" si="11"/>
        <v>0</v>
      </c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  <c r="AQ109" s="48"/>
      <c r="AR109" s="123"/>
      <c r="AS109" s="50">
        <f t="shared" si="12"/>
        <v>0</v>
      </c>
      <c r="AT109" s="48"/>
      <c r="AU109" s="51">
        <f t="shared" si="13"/>
        <v>0</v>
      </c>
      <c r="AV109" s="51">
        <f t="shared" si="14"/>
        <v>0</v>
      </c>
      <c r="AW109" s="48"/>
      <c r="AX109" s="48"/>
      <c r="AY109" s="48"/>
      <c r="AZ109" s="48"/>
      <c r="BA109" s="48"/>
      <c r="BB109" s="48"/>
      <c r="BC109" s="48"/>
      <c r="BD109" s="48"/>
      <c r="BE109" s="48"/>
      <c r="BF109" s="48"/>
      <c r="BG109" s="48"/>
      <c r="BH109" s="43"/>
      <c r="BI109" s="65" t="b">
        <f>IF(AND($G109=0,$H109=0,$I109=0),TRUE,IFERROR(MATCH($BK109,'1.9 APM lookups'!$K$2:$K$107,0)&gt;0,FALSE))</f>
        <v>1</v>
      </c>
      <c r="BJ109" s="65" t="b">
        <f>IF($F109=0,TRUE,IFERROR(MATCH($F109,'4.1 Expenditure RRP'!$A:$A,0)&gt;0,FALSE))</f>
        <v>1</v>
      </c>
      <c r="BK109" s="66" t="str">
        <f t="shared" si="15"/>
        <v xml:space="preserve">, , </v>
      </c>
    </row>
    <row r="110" spans="1:63">
      <c r="A110" s="121"/>
      <c r="B110" s="122"/>
      <c r="C110" s="122"/>
      <c r="D110" s="42"/>
      <c r="E110" s="42"/>
      <c r="F110" s="122"/>
      <c r="G110" s="41"/>
      <c r="H110" s="41"/>
      <c r="I110" s="41"/>
      <c r="J110" s="42"/>
      <c r="K110" s="42"/>
      <c r="L110" s="41"/>
      <c r="M110" s="120"/>
      <c r="N110" s="41"/>
      <c r="O110" s="41"/>
      <c r="P110" s="93" t="str">
        <f>_xlfn.IFNA(INDEX('1.9 APM lookups'!$B$9:$B$13,MATCH($J110,'1.9 APM lookups'!$A$9:$A$13,0),1),"")</f>
        <v/>
      </c>
      <c r="Q110" s="64">
        <f t="shared" si="8"/>
        <v>0</v>
      </c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  <c r="AC110" s="50">
        <f t="shared" si="9"/>
        <v>0</v>
      </c>
      <c r="AD110" s="48"/>
      <c r="AE110" s="51">
        <f t="shared" si="10"/>
        <v>0</v>
      </c>
      <c r="AF110" s="51">
        <f t="shared" si="11"/>
        <v>0</v>
      </c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123"/>
      <c r="AS110" s="50">
        <f t="shared" si="12"/>
        <v>0</v>
      </c>
      <c r="AT110" s="48"/>
      <c r="AU110" s="51">
        <f t="shared" si="13"/>
        <v>0</v>
      </c>
      <c r="AV110" s="51">
        <f t="shared" si="14"/>
        <v>0</v>
      </c>
      <c r="AW110" s="48"/>
      <c r="AX110" s="48"/>
      <c r="AY110" s="48"/>
      <c r="AZ110" s="48"/>
      <c r="BA110" s="48"/>
      <c r="BB110" s="48"/>
      <c r="BC110" s="48"/>
      <c r="BD110" s="48"/>
      <c r="BE110" s="48"/>
      <c r="BF110" s="48"/>
      <c r="BG110" s="48"/>
      <c r="BH110" s="43"/>
      <c r="BI110" s="65" t="b">
        <f>IF(AND($G110=0,$H110=0,$I110=0),TRUE,IFERROR(MATCH($BK110,'1.9 APM lookups'!$K$2:$K$107,0)&gt;0,FALSE))</f>
        <v>1</v>
      </c>
      <c r="BJ110" s="65" t="b">
        <f>IF($F110=0,TRUE,IFERROR(MATCH($F110,'4.1 Expenditure RRP'!$A:$A,0)&gt;0,FALSE))</f>
        <v>1</v>
      </c>
      <c r="BK110" s="66" t="str">
        <f t="shared" si="15"/>
        <v xml:space="preserve">, , </v>
      </c>
    </row>
    <row r="111" spans="1:63">
      <c r="A111" s="121"/>
      <c r="B111" s="122"/>
      <c r="C111" s="122"/>
      <c r="D111" s="42"/>
      <c r="E111" s="42"/>
      <c r="F111" s="122"/>
      <c r="G111" s="41"/>
      <c r="H111" s="41"/>
      <c r="I111" s="41"/>
      <c r="J111" s="42"/>
      <c r="K111" s="42"/>
      <c r="L111" s="41"/>
      <c r="M111" s="120"/>
      <c r="N111" s="41"/>
      <c r="O111" s="41"/>
      <c r="P111" s="93" t="str">
        <f>_xlfn.IFNA(INDEX('1.9 APM lookups'!$B$9:$B$13,MATCH($J111,'1.9 APM lookups'!$A$9:$A$13,0),1),"")</f>
        <v/>
      </c>
      <c r="Q111" s="64">
        <f t="shared" si="8"/>
        <v>0</v>
      </c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  <c r="AC111" s="50">
        <f t="shared" si="9"/>
        <v>0</v>
      </c>
      <c r="AD111" s="48"/>
      <c r="AE111" s="51">
        <f t="shared" si="10"/>
        <v>0</v>
      </c>
      <c r="AF111" s="51">
        <f t="shared" si="11"/>
        <v>0</v>
      </c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123"/>
      <c r="AS111" s="50">
        <f t="shared" si="12"/>
        <v>0</v>
      </c>
      <c r="AT111" s="48"/>
      <c r="AU111" s="51">
        <f t="shared" si="13"/>
        <v>0</v>
      </c>
      <c r="AV111" s="51">
        <f t="shared" si="14"/>
        <v>0</v>
      </c>
      <c r="AW111" s="48"/>
      <c r="AX111" s="48"/>
      <c r="AY111" s="48"/>
      <c r="AZ111" s="48"/>
      <c r="BA111" s="48"/>
      <c r="BB111" s="48"/>
      <c r="BC111" s="48"/>
      <c r="BD111" s="48"/>
      <c r="BE111" s="48"/>
      <c r="BF111" s="48"/>
      <c r="BG111" s="48"/>
      <c r="BH111" s="43"/>
      <c r="BI111" s="65" t="b">
        <f>IF(AND($G111=0,$H111=0,$I111=0),TRUE,IFERROR(MATCH($BK111,'1.9 APM lookups'!$K$2:$K$107,0)&gt;0,FALSE))</f>
        <v>1</v>
      </c>
      <c r="BJ111" s="65" t="b">
        <f>IF($F111=0,TRUE,IFERROR(MATCH($F111,'4.1 Expenditure RRP'!$A:$A,0)&gt;0,FALSE))</f>
        <v>1</v>
      </c>
      <c r="BK111" s="66" t="str">
        <f t="shared" si="15"/>
        <v xml:space="preserve">, , </v>
      </c>
    </row>
    <row r="112" spans="1:63">
      <c r="A112" s="121"/>
      <c r="B112" s="122"/>
      <c r="C112" s="122"/>
      <c r="D112" s="42"/>
      <c r="E112" s="42"/>
      <c r="F112" s="122"/>
      <c r="G112" s="41"/>
      <c r="H112" s="41"/>
      <c r="I112" s="41"/>
      <c r="J112" s="42"/>
      <c r="K112" s="42"/>
      <c r="L112" s="41"/>
      <c r="M112" s="120"/>
      <c r="N112" s="41"/>
      <c r="O112" s="41"/>
      <c r="P112" s="93" t="str">
        <f>_xlfn.IFNA(INDEX('1.9 APM lookups'!$B$9:$B$13,MATCH($J112,'1.9 APM lookups'!$A$9:$A$13,0),1),"")</f>
        <v/>
      </c>
      <c r="Q112" s="64">
        <f t="shared" si="8"/>
        <v>0</v>
      </c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  <c r="AC112" s="50">
        <f t="shared" si="9"/>
        <v>0</v>
      </c>
      <c r="AD112" s="48"/>
      <c r="AE112" s="51">
        <f t="shared" si="10"/>
        <v>0</v>
      </c>
      <c r="AF112" s="51">
        <f t="shared" si="11"/>
        <v>0</v>
      </c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123"/>
      <c r="AS112" s="50">
        <f t="shared" si="12"/>
        <v>0</v>
      </c>
      <c r="AT112" s="48"/>
      <c r="AU112" s="51">
        <f t="shared" si="13"/>
        <v>0</v>
      </c>
      <c r="AV112" s="51">
        <f t="shared" si="14"/>
        <v>0</v>
      </c>
      <c r="AW112" s="48"/>
      <c r="AX112" s="48"/>
      <c r="AY112" s="48"/>
      <c r="AZ112" s="48"/>
      <c r="BA112" s="48"/>
      <c r="BB112" s="48"/>
      <c r="BC112" s="48"/>
      <c r="BD112" s="48"/>
      <c r="BE112" s="48"/>
      <c r="BF112" s="48"/>
      <c r="BG112" s="48"/>
      <c r="BH112" s="43"/>
      <c r="BI112" s="65" t="b">
        <f>IF(AND($G112=0,$H112=0,$I112=0),TRUE,IFERROR(MATCH($BK112,'1.9 APM lookups'!$K$2:$K$107,0)&gt;0,FALSE))</f>
        <v>1</v>
      </c>
      <c r="BJ112" s="65" t="b">
        <f>IF($F112=0,TRUE,IFERROR(MATCH($F112,'4.1 Expenditure RRP'!$A:$A,0)&gt;0,FALSE))</f>
        <v>1</v>
      </c>
      <c r="BK112" s="66" t="str">
        <f t="shared" si="15"/>
        <v xml:space="preserve">, , </v>
      </c>
    </row>
    <row r="113" spans="1:63">
      <c r="A113" s="121"/>
      <c r="B113" s="122"/>
      <c r="C113" s="122"/>
      <c r="D113" s="42"/>
      <c r="E113" s="42"/>
      <c r="F113" s="122"/>
      <c r="G113" s="41"/>
      <c r="H113" s="41"/>
      <c r="I113" s="41"/>
      <c r="J113" s="42"/>
      <c r="K113" s="42"/>
      <c r="L113" s="41"/>
      <c r="M113" s="120"/>
      <c r="N113" s="41"/>
      <c r="O113" s="41"/>
      <c r="P113" s="93" t="str">
        <f>_xlfn.IFNA(INDEX('1.9 APM lookups'!$B$9:$B$13,MATCH($J113,'1.9 APM lookups'!$A$9:$A$13,0),1),"")</f>
        <v/>
      </c>
      <c r="Q113" s="64">
        <f t="shared" si="8"/>
        <v>0</v>
      </c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50">
        <f t="shared" si="9"/>
        <v>0</v>
      </c>
      <c r="AD113" s="48"/>
      <c r="AE113" s="51">
        <f t="shared" si="10"/>
        <v>0</v>
      </c>
      <c r="AF113" s="51">
        <f t="shared" si="11"/>
        <v>0</v>
      </c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123"/>
      <c r="AS113" s="50">
        <f t="shared" si="12"/>
        <v>0</v>
      </c>
      <c r="AT113" s="48"/>
      <c r="AU113" s="51">
        <f t="shared" si="13"/>
        <v>0</v>
      </c>
      <c r="AV113" s="51">
        <f t="shared" si="14"/>
        <v>0</v>
      </c>
      <c r="AW113" s="48"/>
      <c r="AX113" s="48"/>
      <c r="AY113" s="48"/>
      <c r="AZ113" s="48"/>
      <c r="BA113" s="48"/>
      <c r="BB113" s="48"/>
      <c r="BC113" s="48"/>
      <c r="BD113" s="48"/>
      <c r="BE113" s="48"/>
      <c r="BF113" s="48"/>
      <c r="BG113" s="48"/>
      <c r="BH113" s="43"/>
      <c r="BI113" s="65" t="b">
        <f>IF(AND($G113=0,$H113=0,$I113=0),TRUE,IFERROR(MATCH($BK113,'1.9 APM lookups'!$K$2:$K$107,0)&gt;0,FALSE))</f>
        <v>1</v>
      </c>
      <c r="BJ113" s="65" t="b">
        <f>IF($F113=0,TRUE,IFERROR(MATCH($F113,'4.1 Expenditure RRP'!$A:$A,0)&gt;0,FALSE))</f>
        <v>1</v>
      </c>
      <c r="BK113" s="66" t="str">
        <f t="shared" si="15"/>
        <v xml:space="preserve">, , </v>
      </c>
    </row>
    <row r="114" spans="1:63">
      <c r="A114" s="121"/>
      <c r="B114" s="122"/>
      <c r="C114" s="122"/>
      <c r="D114" s="42"/>
      <c r="E114" s="42"/>
      <c r="F114" s="122"/>
      <c r="G114" s="41"/>
      <c r="H114" s="41"/>
      <c r="I114" s="41"/>
      <c r="J114" s="42"/>
      <c r="K114" s="42"/>
      <c r="L114" s="41"/>
      <c r="M114" s="120"/>
      <c r="N114" s="41"/>
      <c r="O114" s="41"/>
      <c r="P114" s="93" t="str">
        <f>_xlfn.IFNA(INDEX('1.9 APM lookups'!$B$9:$B$13,MATCH($J114,'1.9 APM lookups'!$A$9:$A$13,0),1),"")</f>
        <v/>
      </c>
      <c r="Q114" s="64">
        <f t="shared" si="8"/>
        <v>0</v>
      </c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50">
        <f t="shared" si="9"/>
        <v>0</v>
      </c>
      <c r="AD114" s="48"/>
      <c r="AE114" s="51">
        <f t="shared" si="10"/>
        <v>0</v>
      </c>
      <c r="AF114" s="51">
        <f t="shared" si="11"/>
        <v>0</v>
      </c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123"/>
      <c r="AS114" s="50">
        <f t="shared" si="12"/>
        <v>0</v>
      </c>
      <c r="AT114" s="48"/>
      <c r="AU114" s="51">
        <f t="shared" si="13"/>
        <v>0</v>
      </c>
      <c r="AV114" s="51">
        <f t="shared" si="14"/>
        <v>0</v>
      </c>
      <c r="AW114" s="48"/>
      <c r="AX114" s="48"/>
      <c r="AY114" s="48"/>
      <c r="AZ114" s="48"/>
      <c r="BA114" s="48"/>
      <c r="BB114" s="48"/>
      <c r="BC114" s="48"/>
      <c r="BD114" s="48"/>
      <c r="BE114" s="48"/>
      <c r="BF114" s="48"/>
      <c r="BG114" s="48"/>
      <c r="BH114" s="43"/>
      <c r="BI114" s="65" t="b">
        <f>IF(AND($G114=0,$H114=0,$I114=0),TRUE,IFERROR(MATCH($BK114,'1.9 APM lookups'!$K$2:$K$107,0)&gt;0,FALSE))</f>
        <v>1</v>
      </c>
      <c r="BJ114" s="65" t="b">
        <f>IF($F114=0,TRUE,IFERROR(MATCH($F114,'4.1 Expenditure RRP'!$A:$A,0)&gt;0,FALSE))</f>
        <v>1</v>
      </c>
      <c r="BK114" s="66" t="str">
        <f t="shared" si="15"/>
        <v xml:space="preserve">, , </v>
      </c>
    </row>
    <row r="115" spans="1:63">
      <c r="A115" s="121"/>
      <c r="B115" s="122"/>
      <c r="C115" s="122"/>
      <c r="D115" s="42"/>
      <c r="E115" s="42"/>
      <c r="F115" s="122"/>
      <c r="G115" s="41"/>
      <c r="H115" s="41"/>
      <c r="I115" s="41"/>
      <c r="J115" s="42"/>
      <c r="K115" s="42"/>
      <c r="L115" s="41"/>
      <c r="M115" s="120"/>
      <c r="N115" s="41"/>
      <c r="O115" s="41"/>
      <c r="P115" s="93" t="str">
        <f>_xlfn.IFNA(INDEX('1.9 APM lookups'!$B$9:$B$13,MATCH($J115,'1.9 APM lookups'!$A$9:$A$13,0),1),"")</f>
        <v/>
      </c>
      <c r="Q115" s="64">
        <f t="shared" si="8"/>
        <v>0</v>
      </c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50">
        <f t="shared" si="9"/>
        <v>0</v>
      </c>
      <c r="AD115" s="48"/>
      <c r="AE115" s="51">
        <f t="shared" si="10"/>
        <v>0</v>
      </c>
      <c r="AF115" s="51">
        <f t="shared" si="11"/>
        <v>0</v>
      </c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123"/>
      <c r="AS115" s="50">
        <f t="shared" si="12"/>
        <v>0</v>
      </c>
      <c r="AT115" s="48"/>
      <c r="AU115" s="51">
        <f t="shared" si="13"/>
        <v>0</v>
      </c>
      <c r="AV115" s="51">
        <f t="shared" si="14"/>
        <v>0</v>
      </c>
      <c r="AW115" s="48"/>
      <c r="AX115" s="48"/>
      <c r="AY115" s="48"/>
      <c r="AZ115" s="48"/>
      <c r="BA115" s="48"/>
      <c r="BB115" s="48"/>
      <c r="BC115" s="48"/>
      <c r="BD115" s="48"/>
      <c r="BE115" s="48"/>
      <c r="BF115" s="48"/>
      <c r="BG115" s="48"/>
      <c r="BH115" s="43"/>
      <c r="BI115" s="65" t="b">
        <f>IF(AND($G115=0,$H115=0,$I115=0),TRUE,IFERROR(MATCH($BK115,'1.9 APM lookups'!$K$2:$K$107,0)&gt;0,FALSE))</f>
        <v>1</v>
      </c>
      <c r="BJ115" s="65" t="b">
        <f>IF($F115=0,TRUE,IFERROR(MATCH($F115,'4.1 Expenditure RRP'!$A:$A,0)&gt;0,FALSE))</f>
        <v>1</v>
      </c>
      <c r="BK115" s="66" t="str">
        <f t="shared" si="15"/>
        <v xml:space="preserve">, , </v>
      </c>
    </row>
    <row r="116" spans="1:63">
      <c r="A116" s="121"/>
      <c r="B116" s="122"/>
      <c r="C116" s="122"/>
      <c r="D116" s="42"/>
      <c r="E116" s="42"/>
      <c r="F116" s="122"/>
      <c r="G116" s="41"/>
      <c r="H116" s="41"/>
      <c r="I116" s="41"/>
      <c r="J116" s="42"/>
      <c r="K116" s="42"/>
      <c r="L116" s="41"/>
      <c r="M116" s="120"/>
      <c r="N116" s="41"/>
      <c r="O116" s="41"/>
      <c r="P116" s="93" t="str">
        <f>_xlfn.IFNA(INDEX('1.9 APM lookups'!$B$9:$B$13,MATCH($J116,'1.9 APM lookups'!$A$9:$A$13,0),1),"")</f>
        <v/>
      </c>
      <c r="Q116" s="64">
        <f t="shared" si="8"/>
        <v>0</v>
      </c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50">
        <f t="shared" si="9"/>
        <v>0</v>
      </c>
      <c r="AD116" s="48"/>
      <c r="AE116" s="51">
        <f t="shared" si="10"/>
        <v>0</v>
      </c>
      <c r="AF116" s="51">
        <f t="shared" si="11"/>
        <v>0</v>
      </c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123"/>
      <c r="AS116" s="50">
        <f t="shared" si="12"/>
        <v>0</v>
      </c>
      <c r="AT116" s="48"/>
      <c r="AU116" s="51">
        <f t="shared" si="13"/>
        <v>0</v>
      </c>
      <c r="AV116" s="51">
        <f t="shared" si="14"/>
        <v>0</v>
      </c>
      <c r="AW116" s="48"/>
      <c r="AX116" s="48"/>
      <c r="AY116" s="48"/>
      <c r="AZ116" s="48"/>
      <c r="BA116" s="48"/>
      <c r="BB116" s="48"/>
      <c r="BC116" s="48"/>
      <c r="BD116" s="48"/>
      <c r="BE116" s="48"/>
      <c r="BF116" s="48"/>
      <c r="BG116" s="48"/>
      <c r="BH116" s="43"/>
      <c r="BI116" s="65" t="b">
        <f>IF(AND($G116=0,$H116=0,$I116=0),TRUE,IFERROR(MATCH($BK116,'1.9 APM lookups'!$K$2:$K$107,0)&gt;0,FALSE))</f>
        <v>1</v>
      </c>
      <c r="BJ116" s="65" t="b">
        <f>IF($F116=0,TRUE,IFERROR(MATCH($F116,'4.1 Expenditure RRP'!$A:$A,0)&gt;0,FALSE))</f>
        <v>1</v>
      </c>
      <c r="BK116" s="66" t="str">
        <f t="shared" si="15"/>
        <v xml:space="preserve">, , </v>
      </c>
    </row>
    <row r="117" spans="1:63">
      <c r="A117" s="121"/>
      <c r="B117" s="122"/>
      <c r="C117" s="122"/>
      <c r="D117" s="42"/>
      <c r="E117" s="42"/>
      <c r="F117" s="122"/>
      <c r="G117" s="41"/>
      <c r="H117" s="41"/>
      <c r="I117" s="41"/>
      <c r="J117" s="42"/>
      <c r="K117" s="42"/>
      <c r="L117" s="41"/>
      <c r="M117" s="120"/>
      <c r="N117" s="41"/>
      <c r="O117" s="41"/>
      <c r="P117" s="93" t="str">
        <f>_xlfn.IFNA(INDEX('1.9 APM lookups'!$B$9:$B$13,MATCH($J117,'1.9 APM lookups'!$A$9:$A$13,0),1),"")</f>
        <v/>
      </c>
      <c r="Q117" s="64">
        <f t="shared" si="8"/>
        <v>0</v>
      </c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50">
        <f t="shared" si="9"/>
        <v>0</v>
      </c>
      <c r="AD117" s="48"/>
      <c r="AE117" s="51">
        <f t="shared" si="10"/>
        <v>0</v>
      </c>
      <c r="AF117" s="51">
        <f t="shared" si="11"/>
        <v>0</v>
      </c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123"/>
      <c r="AS117" s="50">
        <f t="shared" si="12"/>
        <v>0</v>
      </c>
      <c r="AT117" s="48"/>
      <c r="AU117" s="51">
        <f t="shared" si="13"/>
        <v>0</v>
      </c>
      <c r="AV117" s="51">
        <f t="shared" si="14"/>
        <v>0</v>
      </c>
      <c r="AW117" s="48"/>
      <c r="AX117" s="48"/>
      <c r="AY117" s="48"/>
      <c r="AZ117" s="48"/>
      <c r="BA117" s="48"/>
      <c r="BB117" s="48"/>
      <c r="BC117" s="48"/>
      <c r="BD117" s="48"/>
      <c r="BE117" s="48"/>
      <c r="BF117" s="48"/>
      <c r="BG117" s="48"/>
      <c r="BH117" s="43"/>
      <c r="BI117" s="65" t="b">
        <f>IF(AND($G117=0,$H117=0,$I117=0),TRUE,IFERROR(MATCH($BK117,'1.9 APM lookups'!$K$2:$K$107,0)&gt;0,FALSE))</f>
        <v>1</v>
      </c>
      <c r="BJ117" s="65" t="b">
        <f>IF($F117=0,TRUE,IFERROR(MATCH($F117,'4.1 Expenditure RRP'!$A:$A,0)&gt;0,FALSE))</f>
        <v>1</v>
      </c>
      <c r="BK117" s="66" t="str">
        <f t="shared" si="15"/>
        <v xml:space="preserve">, , </v>
      </c>
    </row>
    <row r="118" spans="1:63">
      <c r="A118" s="121"/>
      <c r="B118" s="122"/>
      <c r="C118" s="122"/>
      <c r="D118" s="42"/>
      <c r="E118" s="42"/>
      <c r="F118" s="122"/>
      <c r="G118" s="41"/>
      <c r="H118" s="41"/>
      <c r="I118" s="41"/>
      <c r="J118" s="42"/>
      <c r="K118" s="42"/>
      <c r="L118" s="41"/>
      <c r="M118" s="120"/>
      <c r="N118" s="41"/>
      <c r="O118" s="41"/>
      <c r="P118" s="93" t="str">
        <f>_xlfn.IFNA(INDEX('1.9 APM lookups'!$B$9:$B$13,MATCH($J118,'1.9 APM lookups'!$A$9:$A$13,0),1),"")</f>
        <v/>
      </c>
      <c r="Q118" s="64">
        <f t="shared" si="8"/>
        <v>0</v>
      </c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50">
        <f t="shared" si="9"/>
        <v>0</v>
      </c>
      <c r="AD118" s="48"/>
      <c r="AE118" s="51">
        <f t="shared" si="10"/>
        <v>0</v>
      </c>
      <c r="AF118" s="51">
        <f t="shared" si="11"/>
        <v>0</v>
      </c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123"/>
      <c r="AS118" s="50">
        <f t="shared" si="12"/>
        <v>0</v>
      </c>
      <c r="AT118" s="48"/>
      <c r="AU118" s="51">
        <f t="shared" si="13"/>
        <v>0</v>
      </c>
      <c r="AV118" s="51">
        <f t="shared" si="14"/>
        <v>0</v>
      </c>
      <c r="AW118" s="48"/>
      <c r="AX118" s="48"/>
      <c r="AY118" s="48"/>
      <c r="AZ118" s="48"/>
      <c r="BA118" s="48"/>
      <c r="BB118" s="48"/>
      <c r="BC118" s="48"/>
      <c r="BD118" s="48"/>
      <c r="BE118" s="48"/>
      <c r="BF118" s="48"/>
      <c r="BG118" s="48"/>
      <c r="BH118" s="43"/>
      <c r="BI118" s="65" t="b">
        <f>IF(AND($G118=0,$H118=0,$I118=0),TRUE,IFERROR(MATCH($BK118,'1.9 APM lookups'!$K$2:$K$107,0)&gt;0,FALSE))</f>
        <v>1</v>
      </c>
      <c r="BJ118" s="65" t="b">
        <f>IF($F118=0,TRUE,IFERROR(MATCH($F118,'4.1 Expenditure RRP'!$A:$A,0)&gt;0,FALSE))</f>
        <v>1</v>
      </c>
      <c r="BK118" s="66" t="str">
        <f t="shared" si="15"/>
        <v xml:space="preserve">, , </v>
      </c>
    </row>
    <row r="119" spans="1:63">
      <c r="A119" s="121"/>
      <c r="B119" s="122"/>
      <c r="C119" s="122"/>
      <c r="D119" s="42"/>
      <c r="E119" s="42"/>
      <c r="F119" s="122"/>
      <c r="G119" s="41"/>
      <c r="H119" s="41"/>
      <c r="I119" s="41"/>
      <c r="J119" s="42"/>
      <c r="K119" s="42"/>
      <c r="L119" s="41"/>
      <c r="M119" s="120"/>
      <c r="N119" s="41"/>
      <c r="O119" s="41"/>
      <c r="P119" s="93" t="str">
        <f>_xlfn.IFNA(INDEX('1.9 APM lookups'!$B$9:$B$13,MATCH($J119,'1.9 APM lookups'!$A$9:$A$13,0),1),"")</f>
        <v/>
      </c>
      <c r="Q119" s="64">
        <f t="shared" si="8"/>
        <v>0</v>
      </c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50">
        <f t="shared" si="9"/>
        <v>0</v>
      </c>
      <c r="AD119" s="48"/>
      <c r="AE119" s="51">
        <f t="shared" si="10"/>
        <v>0</v>
      </c>
      <c r="AF119" s="51">
        <f t="shared" si="11"/>
        <v>0</v>
      </c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123"/>
      <c r="AS119" s="50">
        <f t="shared" si="12"/>
        <v>0</v>
      </c>
      <c r="AT119" s="48"/>
      <c r="AU119" s="51">
        <f t="shared" si="13"/>
        <v>0</v>
      </c>
      <c r="AV119" s="51">
        <f t="shared" si="14"/>
        <v>0</v>
      </c>
      <c r="AW119" s="48"/>
      <c r="AX119" s="48"/>
      <c r="AY119" s="48"/>
      <c r="AZ119" s="48"/>
      <c r="BA119" s="48"/>
      <c r="BB119" s="48"/>
      <c r="BC119" s="48"/>
      <c r="BD119" s="48"/>
      <c r="BE119" s="48"/>
      <c r="BF119" s="48"/>
      <c r="BG119" s="48"/>
      <c r="BH119" s="43"/>
      <c r="BI119" s="65" t="b">
        <f>IF(AND($G119=0,$H119=0,$I119=0),TRUE,IFERROR(MATCH($BK119,'1.9 APM lookups'!$K$2:$K$107,0)&gt;0,FALSE))</f>
        <v>1</v>
      </c>
      <c r="BJ119" s="65" t="b">
        <f>IF($F119=0,TRUE,IFERROR(MATCH($F119,'4.1 Expenditure RRP'!$A:$A,0)&gt;0,FALSE))</f>
        <v>1</v>
      </c>
      <c r="BK119" s="66" t="str">
        <f t="shared" si="15"/>
        <v xml:space="preserve">, , </v>
      </c>
    </row>
    <row r="120" spans="1:63">
      <c r="A120" s="121"/>
      <c r="B120" s="122"/>
      <c r="C120" s="122"/>
      <c r="D120" s="42"/>
      <c r="E120" s="42"/>
      <c r="F120" s="122"/>
      <c r="G120" s="41"/>
      <c r="H120" s="41"/>
      <c r="I120" s="41"/>
      <c r="J120" s="42"/>
      <c r="K120" s="42"/>
      <c r="L120" s="41"/>
      <c r="M120" s="120"/>
      <c r="N120" s="41"/>
      <c r="O120" s="41"/>
      <c r="P120" s="93" t="str">
        <f>_xlfn.IFNA(INDEX('1.9 APM lookups'!$B$9:$B$13,MATCH($J120,'1.9 APM lookups'!$A$9:$A$13,0),1),"")</f>
        <v/>
      </c>
      <c r="Q120" s="64">
        <f t="shared" si="8"/>
        <v>0</v>
      </c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50">
        <f t="shared" si="9"/>
        <v>0</v>
      </c>
      <c r="AD120" s="48"/>
      <c r="AE120" s="51">
        <f t="shared" si="10"/>
        <v>0</v>
      </c>
      <c r="AF120" s="51">
        <f t="shared" si="11"/>
        <v>0</v>
      </c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123"/>
      <c r="AS120" s="50">
        <f t="shared" si="12"/>
        <v>0</v>
      </c>
      <c r="AT120" s="48"/>
      <c r="AU120" s="51">
        <f t="shared" si="13"/>
        <v>0</v>
      </c>
      <c r="AV120" s="51">
        <f t="shared" si="14"/>
        <v>0</v>
      </c>
      <c r="AW120" s="48"/>
      <c r="AX120" s="48"/>
      <c r="AY120" s="48"/>
      <c r="AZ120" s="48"/>
      <c r="BA120" s="48"/>
      <c r="BB120" s="48"/>
      <c r="BC120" s="48"/>
      <c r="BD120" s="48"/>
      <c r="BE120" s="48"/>
      <c r="BF120" s="48"/>
      <c r="BG120" s="48"/>
      <c r="BH120" s="43"/>
      <c r="BI120" s="65" t="b">
        <f>IF(AND($G120=0,$H120=0,$I120=0),TRUE,IFERROR(MATCH($BK120,'1.9 APM lookups'!$K$2:$K$107,0)&gt;0,FALSE))</f>
        <v>1</v>
      </c>
      <c r="BJ120" s="65" t="b">
        <f>IF($F120=0,TRUE,IFERROR(MATCH($F120,'4.1 Expenditure RRP'!$A:$A,0)&gt;0,FALSE))</f>
        <v>1</v>
      </c>
      <c r="BK120" s="66" t="str">
        <f t="shared" si="15"/>
        <v xml:space="preserve">, , </v>
      </c>
    </row>
    <row r="121" spans="1:63">
      <c r="A121" s="121"/>
      <c r="B121" s="122"/>
      <c r="C121" s="122"/>
      <c r="D121" s="42"/>
      <c r="E121" s="42"/>
      <c r="F121" s="122"/>
      <c r="G121" s="41"/>
      <c r="H121" s="41"/>
      <c r="I121" s="41"/>
      <c r="J121" s="42"/>
      <c r="K121" s="42"/>
      <c r="L121" s="41"/>
      <c r="M121" s="120"/>
      <c r="N121" s="41"/>
      <c r="O121" s="41"/>
      <c r="P121" s="93" t="str">
        <f>_xlfn.IFNA(INDEX('1.9 APM lookups'!$B$9:$B$13,MATCH($J121,'1.9 APM lookups'!$A$9:$A$13,0),1),"")</f>
        <v/>
      </c>
      <c r="Q121" s="64">
        <f t="shared" si="8"/>
        <v>0</v>
      </c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50">
        <f t="shared" si="9"/>
        <v>0</v>
      </c>
      <c r="AD121" s="48"/>
      <c r="AE121" s="51">
        <f t="shared" si="10"/>
        <v>0</v>
      </c>
      <c r="AF121" s="51">
        <f t="shared" si="11"/>
        <v>0</v>
      </c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123"/>
      <c r="AS121" s="50">
        <f t="shared" si="12"/>
        <v>0</v>
      </c>
      <c r="AT121" s="48"/>
      <c r="AU121" s="51">
        <f t="shared" si="13"/>
        <v>0</v>
      </c>
      <c r="AV121" s="51">
        <f t="shared" si="14"/>
        <v>0</v>
      </c>
      <c r="AW121" s="48"/>
      <c r="AX121" s="48"/>
      <c r="AY121" s="48"/>
      <c r="AZ121" s="48"/>
      <c r="BA121" s="48"/>
      <c r="BB121" s="48"/>
      <c r="BC121" s="48"/>
      <c r="BD121" s="48"/>
      <c r="BE121" s="48"/>
      <c r="BF121" s="48"/>
      <c r="BG121" s="48"/>
      <c r="BH121" s="43"/>
      <c r="BI121" s="65" t="b">
        <f>IF(AND($G121=0,$H121=0,$I121=0),TRUE,IFERROR(MATCH($BK121,'1.9 APM lookups'!$K$2:$K$107,0)&gt;0,FALSE))</f>
        <v>1</v>
      </c>
      <c r="BJ121" s="65" t="b">
        <f>IF($F121=0,TRUE,IFERROR(MATCH($F121,'4.1 Expenditure RRP'!$A:$A,0)&gt;0,FALSE))</f>
        <v>1</v>
      </c>
      <c r="BK121" s="66" t="str">
        <f t="shared" si="15"/>
        <v xml:space="preserve">, , </v>
      </c>
    </row>
    <row r="122" spans="1:63">
      <c r="A122" s="121"/>
      <c r="B122" s="122"/>
      <c r="C122" s="122"/>
      <c r="D122" s="42"/>
      <c r="E122" s="42"/>
      <c r="F122" s="122"/>
      <c r="G122" s="41"/>
      <c r="H122" s="41"/>
      <c r="I122" s="41"/>
      <c r="J122" s="42"/>
      <c r="K122" s="42"/>
      <c r="L122" s="41"/>
      <c r="M122" s="120"/>
      <c r="N122" s="41"/>
      <c r="O122" s="41"/>
      <c r="P122" s="93" t="str">
        <f>_xlfn.IFNA(INDEX('1.9 APM lookups'!$B$9:$B$13,MATCH($J122,'1.9 APM lookups'!$A$9:$A$13,0),1),"")</f>
        <v/>
      </c>
      <c r="Q122" s="64">
        <f t="shared" si="8"/>
        <v>0</v>
      </c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50">
        <f t="shared" si="9"/>
        <v>0</v>
      </c>
      <c r="AD122" s="48"/>
      <c r="AE122" s="51">
        <f t="shared" si="10"/>
        <v>0</v>
      </c>
      <c r="AF122" s="51">
        <f t="shared" si="11"/>
        <v>0</v>
      </c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123"/>
      <c r="AS122" s="50">
        <f t="shared" si="12"/>
        <v>0</v>
      </c>
      <c r="AT122" s="48"/>
      <c r="AU122" s="51">
        <f t="shared" si="13"/>
        <v>0</v>
      </c>
      <c r="AV122" s="51">
        <f t="shared" si="14"/>
        <v>0</v>
      </c>
      <c r="AW122" s="48"/>
      <c r="AX122" s="48"/>
      <c r="AY122" s="48"/>
      <c r="AZ122" s="48"/>
      <c r="BA122" s="48"/>
      <c r="BB122" s="48"/>
      <c r="BC122" s="48"/>
      <c r="BD122" s="48"/>
      <c r="BE122" s="48"/>
      <c r="BF122" s="48"/>
      <c r="BG122" s="48"/>
      <c r="BH122" s="43"/>
      <c r="BI122" s="65" t="b">
        <f>IF(AND($G122=0,$H122=0,$I122=0),TRUE,IFERROR(MATCH($BK122,'1.9 APM lookups'!$K$2:$K$107,0)&gt;0,FALSE))</f>
        <v>1</v>
      </c>
      <c r="BJ122" s="65" t="b">
        <f>IF($F122=0,TRUE,IFERROR(MATCH($F122,'4.1 Expenditure RRP'!$A:$A,0)&gt;0,FALSE))</f>
        <v>1</v>
      </c>
      <c r="BK122" s="66" t="str">
        <f t="shared" si="15"/>
        <v xml:space="preserve">, , </v>
      </c>
    </row>
    <row r="123" spans="1:63">
      <c r="A123" s="121"/>
      <c r="B123" s="122"/>
      <c r="C123" s="122"/>
      <c r="D123" s="42"/>
      <c r="E123" s="42"/>
      <c r="F123" s="122"/>
      <c r="G123" s="41"/>
      <c r="H123" s="41"/>
      <c r="I123" s="41"/>
      <c r="J123" s="42"/>
      <c r="K123" s="42"/>
      <c r="L123" s="41"/>
      <c r="M123" s="120"/>
      <c r="N123" s="41"/>
      <c r="O123" s="41"/>
      <c r="P123" s="93" t="str">
        <f>_xlfn.IFNA(INDEX('1.9 APM lookups'!$B$9:$B$13,MATCH($J123,'1.9 APM lookups'!$A$9:$A$13,0),1),"")</f>
        <v/>
      </c>
      <c r="Q123" s="64">
        <f t="shared" si="8"/>
        <v>0</v>
      </c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50">
        <f t="shared" si="9"/>
        <v>0</v>
      </c>
      <c r="AD123" s="48"/>
      <c r="AE123" s="51">
        <f t="shared" si="10"/>
        <v>0</v>
      </c>
      <c r="AF123" s="51">
        <f t="shared" si="11"/>
        <v>0</v>
      </c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123"/>
      <c r="AS123" s="50">
        <f t="shared" si="12"/>
        <v>0</v>
      </c>
      <c r="AT123" s="48"/>
      <c r="AU123" s="51">
        <f t="shared" si="13"/>
        <v>0</v>
      </c>
      <c r="AV123" s="51">
        <f t="shared" si="14"/>
        <v>0</v>
      </c>
      <c r="AW123" s="48"/>
      <c r="AX123" s="48"/>
      <c r="AY123" s="48"/>
      <c r="AZ123" s="48"/>
      <c r="BA123" s="48"/>
      <c r="BB123" s="48"/>
      <c r="BC123" s="48"/>
      <c r="BD123" s="48"/>
      <c r="BE123" s="48"/>
      <c r="BF123" s="48"/>
      <c r="BG123" s="48"/>
      <c r="BH123" s="43"/>
      <c r="BI123" s="65" t="b">
        <f>IF(AND($G123=0,$H123=0,$I123=0),TRUE,IFERROR(MATCH($BK123,'1.9 APM lookups'!$K$2:$K$107,0)&gt;0,FALSE))</f>
        <v>1</v>
      </c>
      <c r="BJ123" s="65" t="b">
        <f>IF($F123=0,TRUE,IFERROR(MATCH($F123,'4.1 Expenditure RRP'!$A:$A,0)&gt;0,FALSE))</f>
        <v>1</v>
      </c>
      <c r="BK123" s="66" t="str">
        <f t="shared" si="15"/>
        <v xml:space="preserve">, , </v>
      </c>
    </row>
    <row r="124" spans="1:63">
      <c r="A124" s="121"/>
      <c r="B124" s="122"/>
      <c r="C124" s="122"/>
      <c r="D124" s="42"/>
      <c r="E124" s="42"/>
      <c r="F124" s="122"/>
      <c r="G124" s="41"/>
      <c r="H124" s="41"/>
      <c r="I124" s="41"/>
      <c r="J124" s="42"/>
      <c r="K124" s="42"/>
      <c r="L124" s="41"/>
      <c r="M124" s="120"/>
      <c r="N124" s="41"/>
      <c r="O124" s="41"/>
      <c r="P124" s="93" t="str">
        <f>_xlfn.IFNA(INDEX('1.9 APM lookups'!$B$9:$B$13,MATCH($J124,'1.9 APM lookups'!$A$9:$A$13,0),1),"")</f>
        <v/>
      </c>
      <c r="Q124" s="64">
        <f t="shared" si="8"/>
        <v>0</v>
      </c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50">
        <f t="shared" si="9"/>
        <v>0</v>
      </c>
      <c r="AD124" s="48"/>
      <c r="AE124" s="51">
        <f t="shared" si="10"/>
        <v>0</v>
      </c>
      <c r="AF124" s="51">
        <f t="shared" si="11"/>
        <v>0</v>
      </c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123"/>
      <c r="AS124" s="50">
        <f t="shared" si="12"/>
        <v>0</v>
      </c>
      <c r="AT124" s="48"/>
      <c r="AU124" s="51">
        <f t="shared" si="13"/>
        <v>0</v>
      </c>
      <c r="AV124" s="51">
        <f t="shared" si="14"/>
        <v>0</v>
      </c>
      <c r="AW124" s="48"/>
      <c r="AX124" s="48"/>
      <c r="AY124" s="48"/>
      <c r="AZ124" s="48"/>
      <c r="BA124" s="48"/>
      <c r="BB124" s="48"/>
      <c r="BC124" s="48"/>
      <c r="BD124" s="48"/>
      <c r="BE124" s="48"/>
      <c r="BF124" s="48"/>
      <c r="BG124" s="48"/>
      <c r="BH124" s="43"/>
      <c r="BI124" s="65" t="b">
        <f>IF(AND($G124=0,$H124=0,$I124=0),TRUE,IFERROR(MATCH($BK124,'1.9 APM lookups'!$K$2:$K$107,0)&gt;0,FALSE))</f>
        <v>1</v>
      </c>
      <c r="BJ124" s="65" t="b">
        <f>IF($F124=0,TRUE,IFERROR(MATCH($F124,'4.1 Expenditure RRP'!$A:$A,0)&gt;0,FALSE))</f>
        <v>1</v>
      </c>
      <c r="BK124" s="66" t="str">
        <f t="shared" si="15"/>
        <v xml:space="preserve">, , </v>
      </c>
    </row>
    <row r="125" spans="1:63">
      <c r="A125" s="121"/>
      <c r="B125" s="122"/>
      <c r="C125" s="122"/>
      <c r="D125" s="42"/>
      <c r="E125" s="42"/>
      <c r="F125" s="122"/>
      <c r="G125" s="41"/>
      <c r="H125" s="41"/>
      <c r="I125" s="41"/>
      <c r="J125" s="42"/>
      <c r="K125" s="42"/>
      <c r="L125" s="41"/>
      <c r="M125" s="120"/>
      <c r="N125" s="41"/>
      <c r="O125" s="41"/>
      <c r="P125" s="93" t="str">
        <f>_xlfn.IFNA(INDEX('1.9 APM lookups'!$B$9:$B$13,MATCH($J125,'1.9 APM lookups'!$A$9:$A$13,0),1),"")</f>
        <v/>
      </c>
      <c r="Q125" s="64">
        <f t="shared" si="8"/>
        <v>0</v>
      </c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50">
        <f t="shared" si="9"/>
        <v>0</v>
      </c>
      <c r="AD125" s="48"/>
      <c r="AE125" s="51">
        <f t="shared" si="10"/>
        <v>0</v>
      </c>
      <c r="AF125" s="51">
        <f t="shared" si="11"/>
        <v>0</v>
      </c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123"/>
      <c r="AS125" s="50">
        <f t="shared" si="12"/>
        <v>0</v>
      </c>
      <c r="AT125" s="48"/>
      <c r="AU125" s="51">
        <f t="shared" si="13"/>
        <v>0</v>
      </c>
      <c r="AV125" s="51">
        <f t="shared" si="14"/>
        <v>0</v>
      </c>
      <c r="AW125" s="48"/>
      <c r="AX125" s="48"/>
      <c r="AY125" s="48"/>
      <c r="AZ125" s="48"/>
      <c r="BA125" s="48"/>
      <c r="BB125" s="48"/>
      <c r="BC125" s="48"/>
      <c r="BD125" s="48"/>
      <c r="BE125" s="48"/>
      <c r="BF125" s="48"/>
      <c r="BG125" s="48"/>
      <c r="BH125" s="43"/>
      <c r="BI125" s="65" t="b">
        <f>IF(AND($G125=0,$H125=0,$I125=0),TRUE,IFERROR(MATCH($BK125,'1.9 APM lookups'!$K$2:$K$107,0)&gt;0,FALSE))</f>
        <v>1</v>
      </c>
      <c r="BJ125" s="65" t="b">
        <f>IF($F125=0,TRUE,IFERROR(MATCH($F125,'4.1 Expenditure RRP'!$A:$A,0)&gt;0,FALSE))</f>
        <v>1</v>
      </c>
      <c r="BK125" s="66" t="str">
        <f t="shared" si="15"/>
        <v xml:space="preserve">, , </v>
      </c>
    </row>
    <row r="126" spans="1:63">
      <c r="A126" s="121"/>
      <c r="B126" s="122"/>
      <c r="C126" s="122"/>
      <c r="D126" s="42"/>
      <c r="E126" s="42"/>
      <c r="F126" s="122"/>
      <c r="G126" s="41"/>
      <c r="H126" s="41"/>
      <c r="I126" s="41"/>
      <c r="J126" s="42"/>
      <c r="K126" s="42"/>
      <c r="L126" s="41"/>
      <c r="M126" s="120"/>
      <c r="N126" s="41"/>
      <c r="O126" s="41"/>
      <c r="P126" s="93" t="str">
        <f>_xlfn.IFNA(INDEX('1.9 APM lookups'!$B$9:$B$13,MATCH($J126,'1.9 APM lookups'!$A$9:$A$13,0),1),"")</f>
        <v/>
      </c>
      <c r="Q126" s="64">
        <f t="shared" si="8"/>
        <v>0</v>
      </c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  <c r="AC126" s="50">
        <f t="shared" si="9"/>
        <v>0</v>
      </c>
      <c r="AD126" s="48"/>
      <c r="AE126" s="51">
        <f t="shared" si="10"/>
        <v>0</v>
      </c>
      <c r="AF126" s="51">
        <f t="shared" si="11"/>
        <v>0</v>
      </c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123"/>
      <c r="AS126" s="50">
        <f t="shared" si="12"/>
        <v>0</v>
      </c>
      <c r="AT126" s="48"/>
      <c r="AU126" s="51">
        <f t="shared" si="13"/>
        <v>0</v>
      </c>
      <c r="AV126" s="51">
        <f t="shared" si="14"/>
        <v>0</v>
      </c>
      <c r="AW126" s="48"/>
      <c r="AX126" s="48"/>
      <c r="AY126" s="48"/>
      <c r="AZ126" s="48"/>
      <c r="BA126" s="48"/>
      <c r="BB126" s="48"/>
      <c r="BC126" s="48"/>
      <c r="BD126" s="48"/>
      <c r="BE126" s="48"/>
      <c r="BF126" s="48"/>
      <c r="BG126" s="48"/>
      <c r="BH126" s="43"/>
      <c r="BI126" s="65" t="b">
        <f>IF(AND($G126=0,$H126=0,$I126=0),TRUE,IFERROR(MATCH($BK126,'1.9 APM lookups'!$K$2:$K$107,0)&gt;0,FALSE))</f>
        <v>1</v>
      </c>
      <c r="BJ126" s="65" t="b">
        <f>IF($F126=0,TRUE,IFERROR(MATCH($F126,'4.1 Expenditure RRP'!$A:$A,0)&gt;0,FALSE))</f>
        <v>1</v>
      </c>
      <c r="BK126" s="66" t="str">
        <f t="shared" si="15"/>
        <v xml:space="preserve">, , </v>
      </c>
    </row>
    <row r="127" spans="1:63">
      <c r="A127" s="121"/>
      <c r="B127" s="122"/>
      <c r="C127" s="122"/>
      <c r="D127" s="42"/>
      <c r="E127" s="42"/>
      <c r="F127" s="122"/>
      <c r="G127" s="41"/>
      <c r="H127" s="41"/>
      <c r="I127" s="41"/>
      <c r="J127" s="42"/>
      <c r="K127" s="42"/>
      <c r="L127" s="41"/>
      <c r="M127" s="120"/>
      <c r="N127" s="41"/>
      <c r="O127" s="41"/>
      <c r="P127" s="93" t="str">
        <f>_xlfn.IFNA(INDEX('1.9 APM lookups'!$B$9:$B$13,MATCH($J127,'1.9 APM lookups'!$A$9:$A$13,0),1),"")</f>
        <v/>
      </c>
      <c r="Q127" s="64">
        <f t="shared" si="8"/>
        <v>0</v>
      </c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50">
        <f t="shared" si="9"/>
        <v>0</v>
      </c>
      <c r="AD127" s="48"/>
      <c r="AE127" s="51">
        <f t="shared" si="10"/>
        <v>0</v>
      </c>
      <c r="AF127" s="51">
        <f t="shared" si="11"/>
        <v>0</v>
      </c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123"/>
      <c r="AS127" s="50">
        <f t="shared" si="12"/>
        <v>0</v>
      </c>
      <c r="AT127" s="48"/>
      <c r="AU127" s="51">
        <f t="shared" si="13"/>
        <v>0</v>
      </c>
      <c r="AV127" s="51">
        <f t="shared" si="14"/>
        <v>0</v>
      </c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3"/>
      <c r="BI127" s="65" t="b">
        <f>IF(AND($G127=0,$H127=0,$I127=0),TRUE,IFERROR(MATCH($BK127,'1.9 APM lookups'!$K$2:$K$107,0)&gt;0,FALSE))</f>
        <v>1</v>
      </c>
      <c r="BJ127" s="65" t="b">
        <f>IF($F127=0,TRUE,IFERROR(MATCH($F127,'4.1 Expenditure RRP'!$A:$A,0)&gt;0,FALSE))</f>
        <v>1</v>
      </c>
      <c r="BK127" s="66" t="str">
        <f t="shared" si="15"/>
        <v xml:space="preserve">, , </v>
      </c>
    </row>
    <row r="128" spans="1:63">
      <c r="A128" s="121"/>
      <c r="B128" s="122"/>
      <c r="C128" s="122"/>
      <c r="D128" s="42"/>
      <c r="E128" s="42"/>
      <c r="F128" s="122"/>
      <c r="G128" s="41"/>
      <c r="H128" s="41"/>
      <c r="I128" s="41"/>
      <c r="J128" s="42"/>
      <c r="K128" s="42"/>
      <c r="L128" s="41"/>
      <c r="M128" s="120"/>
      <c r="N128" s="41"/>
      <c r="O128" s="41"/>
      <c r="P128" s="93" t="str">
        <f>_xlfn.IFNA(INDEX('1.9 APM lookups'!$B$9:$B$13,MATCH($J128,'1.9 APM lookups'!$A$9:$A$13,0),1),"")</f>
        <v/>
      </c>
      <c r="Q128" s="64">
        <f t="shared" si="8"/>
        <v>0</v>
      </c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50">
        <f t="shared" si="9"/>
        <v>0</v>
      </c>
      <c r="AD128" s="48"/>
      <c r="AE128" s="51">
        <f t="shared" si="10"/>
        <v>0</v>
      </c>
      <c r="AF128" s="51">
        <f t="shared" si="11"/>
        <v>0</v>
      </c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123"/>
      <c r="AS128" s="50">
        <f t="shared" si="12"/>
        <v>0</v>
      </c>
      <c r="AT128" s="48"/>
      <c r="AU128" s="51">
        <f t="shared" si="13"/>
        <v>0</v>
      </c>
      <c r="AV128" s="51">
        <f t="shared" si="14"/>
        <v>0</v>
      </c>
      <c r="AW128" s="48"/>
      <c r="AX128" s="48"/>
      <c r="AY128" s="48"/>
      <c r="AZ128" s="48"/>
      <c r="BA128" s="48"/>
      <c r="BB128" s="48"/>
      <c r="BC128" s="48"/>
      <c r="BD128" s="48"/>
      <c r="BE128" s="48"/>
      <c r="BF128" s="48"/>
      <c r="BG128" s="48"/>
      <c r="BH128" s="43"/>
      <c r="BI128" s="65" t="b">
        <f>IF(AND($G128=0,$H128=0,$I128=0),TRUE,IFERROR(MATCH($BK128,'1.9 APM lookups'!$K$2:$K$107,0)&gt;0,FALSE))</f>
        <v>1</v>
      </c>
      <c r="BJ128" s="65" t="b">
        <f>IF($F128=0,TRUE,IFERROR(MATCH($F128,'4.1 Expenditure RRP'!$A:$A,0)&gt;0,FALSE))</f>
        <v>1</v>
      </c>
      <c r="BK128" s="66" t="str">
        <f t="shared" si="15"/>
        <v xml:space="preserve">, , </v>
      </c>
    </row>
    <row r="129" spans="1:63">
      <c r="A129" s="121"/>
      <c r="B129" s="122"/>
      <c r="C129" s="122"/>
      <c r="D129" s="42"/>
      <c r="E129" s="42"/>
      <c r="F129" s="122"/>
      <c r="G129" s="41"/>
      <c r="H129" s="41"/>
      <c r="I129" s="41"/>
      <c r="J129" s="42"/>
      <c r="K129" s="42"/>
      <c r="L129" s="41"/>
      <c r="M129" s="120"/>
      <c r="N129" s="41"/>
      <c r="O129" s="41"/>
      <c r="P129" s="93" t="str">
        <f>_xlfn.IFNA(INDEX('1.9 APM lookups'!$B$9:$B$13,MATCH($J129,'1.9 APM lookups'!$A$9:$A$13,0),1),"")</f>
        <v/>
      </c>
      <c r="Q129" s="64">
        <f t="shared" si="8"/>
        <v>0</v>
      </c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50">
        <f t="shared" si="9"/>
        <v>0</v>
      </c>
      <c r="AD129" s="48"/>
      <c r="AE129" s="51">
        <f t="shared" si="10"/>
        <v>0</v>
      </c>
      <c r="AF129" s="51">
        <f t="shared" si="11"/>
        <v>0</v>
      </c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123"/>
      <c r="AS129" s="50">
        <f t="shared" si="12"/>
        <v>0</v>
      </c>
      <c r="AT129" s="48"/>
      <c r="AU129" s="51">
        <f t="shared" si="13"/>
        <v>0</v>
      </c>
      <c r="AV129" s="51">
        <f t="shared" si="14"/>
        <v>0</v>
      </c>
      <c r="AW129" s="48"/>
      <c r="AX129" s="48"/>
      <c r="AY129" s="48"/>
      <c r="AZ129" s="48"/>
      <c r="BA129" s="48"/>
      <c r="BB129" s="48"/>
      <c r="BC129" s="48"/>
      <c r="BD129" s="48"/>
      <c r="BE129" s="48"/>
      <c r="BF129" s="48"/>
      <c r="BG129" s="48"/>
      <c r="BH129" s="43"/>
      <c r="BI129" s="65" t="b">
        <f>IF(AND($G129=0,$H129=0,$I129=0),TRUE,IFERROR(MATCH($BK129,'1.9 APM lookups'!$K$2:$K$107,0)&gt;0,FALSE))</f>
        <v>1</v>
      </c>
      <c r="BJ129" s="65" t="b">
        <f>IF($F129=0,TRUE,IFERROR(MATCH($F129,'4.1 Expenditure RRP'!$A:$A,0)&gt;0,FALSE))</f>
        <v>1</v>
      </c>
      <c r="BK129" s="66" t="str">
        <f t="shared" si="15"/>
        <v xml:space="preserve">, , </v>
      </c>
    </row>
    <row r="130" spans="1:63">
      <c r="A130" s="121"/>
      <c r="B130" s="122"/>
      <c r="C130" s="122"/>
      <c r="D130" s="42"/>
      <c r="E130" s="42"/>
      <c r="F130" s="122"/>
      <c r="G130" s="41"/>
      <c r="H130" s="41"/>
      <c r="I130" s="41"/>
      <c r="J130" s="42"/>
      <c r="K130" s="42"/>
      <c r="L130" s="41"/>
      <c r="M130" s="120"/>
      <c r="N130" s="41"/>
      <c r="O130" s="41"/>
      <c r="P130" s="93" t="str">
        <f>_xlfn.IFNA(INDEX('1.9 APM lookups'!$B$9:$B$13,MATCH($J130,'1.9 APM lookups'!$A$9:$A$13,0),1),"")</f>
        <v/>
      </c>
      <c r="Q130" s="64">
        <f t="shared" si="8"/>
        <v>0</v>
      </c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50">
        <f t="shared" si="9"/>
        <v>0</v>
      </c>
      <c r="AD130" s="48"/>
      <c r="AE130" s="51">
        <f t="shared" si="10"/>
        <v>0</v>
      </c>
      <c r="AF130" s="51">
        <f t="shared" si="11"/>
        <v>0</v>
      </c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123"/>
      <c r="AS130" s="50">
        <f t="shared" si="12"/>
        <v>0</v>
      </c>
      <c r="AT130" s="48"/>
      <c r="AU130" s="51">
        <f t="shared" si="13"/>
        <v>0</v>
      </c>
      <c r="AV130" s="51">
        <f t="shared" si="14"/>
        <v>0</v>
      </c>
      <c r="AW130" s="48"/>
      <c r="AX130" s="48"/>
      <c r="AY130" s="48"/>
      <c r="AZ130" s="48"/>
      <c r="BA130" s="48"/>
      <c r="BB130" s="48"/>
      <c r="BC130" s="48"/>
      <c r="BD130" s="48"/>
      <c r="BE130" s="48"/>
      <c r="BF130" s="48"/>
      <c r="BG130" s="48"/>
      <c r="BH130" s="43"/>
      <c r="BI130" s="65" t="b">
        <f>IF(AND($G130=0,$H130=0,$I130=0),TRUE,IFERROR(MATCH($BK130,'1.9 APM lookups'!$K$2:$K$107,0)&gt;0,FALSE))</f>
        <v>1</v>
      </c>
      <c r="BJ130" s="65" t="b">
        <f>IF($F130=0,TRUE,IFERROR(MATCH($F130,'4.1 Expenditure RRP'!$A:$A,0)&gt;0,FALSE))</f>
        <v>1</v>
      </c>
      <c r="BK130" s="66" t="str">
        <f t="shared" si="15"/>
        <v xml:space="preserve">, , </v>
      </c>
    </row>
    <row r="131" spans="1:63">
      <c r="A131" s="121"/>
      <c r="B131" s="122"/>
      <c r="C131" s="122"/>
      <c r="D131" s="42"/>
      <c r="E131" s="42"/>
      <c r="F131" s="122"/>
      <c r="G131" s="41"/>
      <c r="H131" s="41"/>
      <c r="I131" s="41"/>
      <c r="J131" s="42"/>
      <c r="K131" s="42"/>
      <c r="L131" s="41"/>
      <c r="M131" s="120"/>
      <c r="N131" s="41"/>
      <c r="O131" s="41"/>
      <c r="P131" s="93" t="str">
        <f>_xlfn.IFNA(INDEX('1.9 APM lookups'!$B$9:$B$13,MATCH($J131,'1.9 APM lookups'!$A$9:$A$13,0),1),"")</f>
        <v/>
      </c>
      <c r="Q131" s="64">
        <f t="shared" si="8"/>
        <v>0</v>
      </c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50">
        <f t="shared" si="9"/>
        <v>0</v>
      </c>
      <c r="AD131" s="48"/>
      <c r="AE131" s="51">
        <f t="shared" si="10"/>
        <v>0</v>
      </c>
      <c r="AF131" s="51">
        <f t="shared" si="11"/>
        <v>0</v>
      </c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123"/>
      <c r="AS131" s="50">
        <f t="shared" si="12"/>
        <v>0</v>
      </c>
      <c r="AT131" s="48"/>
      <c r="AU131" s="51">
        <f t="shared" si="13"/>
        <v>0</v>
      </c>
      <c r="AV131" s="51">
        <f t="shared" si="14"/>
        <v>0</v>
      </c>
      <c r="AW131" s="48"/>
      <c r="AX131" s="48"/>
      <c r="AY131" s="48"/>
      <c r="AZ131" s="48"/>
      <c r="BA131" s="48"/>
      <c r="BB131" s="48"/>
      <c r="BC131" s="48"/>
      <c r="BD131" s="48"/>
      <c r="BE131" s="48"/>
      <c r="BF131" s="48"/>
      <c r="BG131" s="48"/>
      <c r="BH131" s="43"/>
      <c r="BI131" s="65" t="b">
        <f>IF(AND($G131=0,$H131=0,$I131=0),TRUE,IFERROR(MATCH($BK131,'1.9 APM lookups'!$K$2:$K$107,0)&gt;0,FALSE))</f>
        <v>1</v>
      </c>
      <c r="BJ131" s="65" t="b">
        <f>IF($F131=0,TRUE,IFERROR(MATCH($F131,'4.1 Expenditure RRP'!$A:$A,0)&gt;0,FALSE))</f>
        <v>1</v>
      </c>
      <c r="BK131" s="66" t="str">
        <f t="shared" si="15"/>
        <v xml:space="preserve">, , </v>
      </c>
    </row>
    <row r="132" spans="1:63">
      <c r="A132" s="121"/>
      <c r="B132" s="122"/>
      <c r="C132" s="122"/>
      <c r="D132" s="42"/>
      <c r="E132" s="42"/>
      <c r="F132" s="122"/>
      <c r="G132" s="41"/>
      <c r="H132" s="41"/>
      <c r="I132" s="41"/>
      <c r="J132" s="42"/>
      <c r="K132" s="42"/>
      <c r="L132" s="41"/>
      <c r="M132" s="120"/>
      <c r="N132" s="41"/>
      <c r="O132" s="41"/>
      <c r="P132" s="93" t="str">
        <f>_xlfn.IFNA(INDEX('1.9 APM lookups'!$B$9:$B$13,MATCH($J132,'1.9 APM lookups'!$A$9:$A$13,0),1),"")</f>
        <v/>
      </c>
      <c r="Q132" s="64">
        <f t="shared" si="8"/>
        <v>0</v>
      </c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50">
        <f t="shared" si="9"/>
        <v>0</v>
      </c>
      <c r="AD132" s="48"/>
      <c r="AE132" s="51">
        <f t="shared" si="10"/>
        <v>0</v>
      </c>
      <c r="AF132" s="51">
        <f t="shared" si="11"/>
        <v>0</v>
      </c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123"/>
      <c r="AS132" s="50">
        <f t="shared" si="12"/>
        <v>0</v>
      </c>
      <c r="AT132" s="48"/>
      <c r="AU132" s="51">
        <f t="shared" si="13"/>
        <v>0</v>
      </c>
      <c r="AV132" s="51">
        <f t="shared" si="14"/>
        <v>0</v>
      </c>
      <c r="AW132" s="48"/>
      <c r="AX132" s="48"/>
      <c r="AY132" s="48"/>
      <c r="AZ132" s="48"/>
      <c r="BA132" s="48"/>
      <c r="BB132" s="48"/>
      <c r="BC132" s="48"/>
      <c r="BD132" s="48"/>
      <c r="BE132" s="48"/>
      <c r="BF132" s="48"/>
      <c r="BG132" s="48"/>
      <c r="BH132" s="43"/>
      <c r="BI132" s="65" t="b">
        <f>IF(AND($G132=0,$H132=0,$I132=0),TRUE,IFERROR(MATCH($BK132,'1.9 APM lookups'!$K$2:$K$107,0)&gt;0,FALSE))</f>
        <v>1</v>
      </c>
      <c r="BJ132" s="65" t="b">
        <f>IF($F132=0,TRUE,IFERROR(MATCH($F132,'4.1 Expenditure RRP'!$A:$A,0)&gt;0,FALSE))</f>
        <v>1</v>
      </c>
      <c r="BK132" s="66" t="str">
        <f t="shared" si="15"/>
        <v xml:space="preserve">, , </v>
      </c>
    </row>
    <row r="133" spans="1:63">
      <c r="A133" s="121"/>
      <c r="B133" s="122"/>
      <c r="C133" s="122"/>
      <c r="D133" s="42"/>
      <c r="E133" s="42"/>
      <c r="F133" s="122"/>
      <c r="G133" s="41"/>
      <c r="H133" s="41"/>
      <c r="I133" s="41"/>
      <c r="J133" s="42"/>
      <c r="K133" s="42"/>
      <c r="L133" s="41"/>
      <c r="M133" s="120"/>
      <c r="N133" s="41"/>
      <c r="O133" s="41"/>
      <c r="P133" s="93" t="str">
        <f>_xlfn.IFNA(INDEX('1.9 APM lookups'!$B$9:$B$13,MATCH($J133,'1.9 APM lookups'!$A$9:$A$13,0),1),"")</f>
        <v/>
      </c>
      <c r="Q133" s="64">
        <f t="shared" si="8"/>
        <v>0</v>
      </c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50">
        <f t="shared" si="9"/>
        <v>0</v>
      </c>
      <c r="AD133" s="48"/>
      <c r="AE133" s="51">
        <f t="shared" si="10"/>
        <v>0</v>
      </c>
      <c r="AF133" s="51">
        <f t="shared" si="11"/>
        <v>0</v>
      </c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123"/>
      <c r="AS133" s="50">
        <f t="shared" si="12"/>
        <v>0</v>
      </c>
      <c r="AT133" s="48"/>
      <c r="AU133" s="51">
        <f t="shared" si="13"/>
        <v>0</v>
      </c>
      <c r="AV133" s="51">
        <f t="shared" si="14"/>
        <v>0</v>
      </c>
      <c r="AW133" s="48"/>
      <c r="AX133" s="48"/>
      <c r="AY133" s="48"/>
      <c r="AZ133" s="48"/>
      <c r="BA133" s="48"/>
      <c r="BB133" s="48"/>
      <c r="BC133" s="48"/>
      <c r="BD133" s="48"/>
      <c r="BE133" s="48"/>
      <c r="BF133" s="48"/>
      <c r="BG133" s="48"/>
      <c r="BH133" s="43"/>
      <c r="BI133" s="65" t="b">
        <f>IF(AND($G133=0,$H133=0,$I133=0),TRUE,IFERROR(MATCH($BK133,'1.9 APM lookups'!$K$2:$K$107,0)&gt;0,FALSE))</f>
        <v>1</v>
      </c>
      <c r="BJ133" s="65" t="b">
        <f>IF($F133=0,TRUE,IFERROR(MATCH($F133,'4.1 Expenditure RRP'!$A:$A,0)&gt;0,FALSE))</f>
        <v>1</v>
      </c>
      <c r="BK133" s="66" t="str">
        <f t="shared" si="15"/>
        <v xml:space="preserve">, , </v>
      </c>
    </row>
    <row r="134" spans="1:63">
      <c r="A134" s="121"/>
      <c r="B134" s="122"/>
      <c r="C134" s="122"/>
      <c r="D134" s="42"/>
      <c r="E134" s="42"/>
      <c r="F134" s="122"/>
      <c r="G134" s="41"/>
      <c r="H134" s="41"/>
      <c r="I134" s="41"/>
      <c r="J134" s="42"/>
      <c r="K134" s="42"/>
      <c r="L134" s="41"/>
      <c r="M134" s="120"/>
      <c r="N134" s="41"/>
      <c r="O134" s="41"/>
      <c r="P134" s="93" t="str">
        <f>_xlfn.IFNA(INDEX('1.9 APM lookups'!$B$9:$B$13,MATCH($J134,'1.9 APM lookups'!$A$9:$A$13,0),1),"")</f>
        <v/>
      </c>
      <c r="Q134" s="64">
        <f t="shared" si="8"/>
        <v>0</v>
      </c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50">
        <f t="shared" si="9"/>
        <v>0</v>
      </c>
      <c r="AD134" s="48"/>
      <c r="AE134" s="51">
        <f t="shared" si="10"/>
        <v>0</v>
      </c>
      <c r="AF134" s="51">
        <f t="shared" si="11"/>
        <v>0</v>
      </c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123"/>
      <c r="AS134" s="50">
        <f t="shared" si="12"/>
        <v>0</v>
      </c>
      <c r="AT134" s="48"/>
      <c r="AU134" s="51">
        <f t="shared" si="13"/>
        <v>0</v>
      </c>
      <c r="AV134" s="51">
        <f t="shared" si="14"/>
        <v>0</v>
      </c>
      <c r="AW134" s="48"/>
      <c r="AX134" s="48"/>
      <c r="AY134" s="48"/>
      <c r="AZ134" s="48"/>
      <c r="BA134" s="48"/>
      <c r="BB134" s="48"/>
      <c r="BC134" s="48"/>
      <c r="BD134" s="48"/>
      <c r="BE134" s="48"/>
      <c r="BF134" s="48"/>
      <c r="BG134" s="48"/>
      <c r="BH134" s="43"/>
      <c r="BI134" s="65" t="b">
        <f>IF(AND($G134=0,$H134=0,$I134=0),TRUE,IFERROR(MATCH($BK134,'1.9 APM lookups'!$K$2:$K$107,0)&gt;0,FALSE))</f>
        <v>1</v>
      </c>
      <c r="BJ134" s="65" t="b">
        <f>IF($F134=0,TRUE,IFERROR(MATCH($F134,'4.1 Expenditure RRP'!$A:$A,0)&gt;0,FALSE))</f>
        <v>1</v>
      </c>
      <c r="BK134" s="66" t="str">
        <f t="shared" si="15"/>
        <v xml:space="preserve">, , </v>
      </c>
    </row>
    <row r="135" spans="1:63">
      <c r="A135" s="121"/>
      <c r="B135" s="122"/>
      <c r="C135" s="122"/>
      <c r="D135" s="42"/>
      <c r="E135" s="42"/>
      <c r="F135" s="122"/>
      <c r="G135" s="41"/>
      <c r="H135" s="41"/>
      <c r="I135" s="41"/>
      <c r="J135" s="42"/>
      <c r="K135" s="42"/>
      <c r="L135" s="41"/>
      <c r="M135" s="120"/>
      <c r="N135" s="41"/>
      <c r="O135" s="41"/>
      <c r="P135" s="93" t="str">
        <f>_xlfn.IFNA(INDEX('1.9 APM lookups'!$B$9:$B$13,MATCH($J135,'1.9 APM lookups'!$A$9:$A$13,0),1),"")</f>
        <v/>
      </c>
      <c r="Q135" s="64">
        <f t="shared" si="8"/>
        <v>0</v>
      </c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50">
        <f t="shared" si="9"/>
        <v>0</v>
      </c>
      <c r="AD135" s="48"/>
      <c r="AE135" s="51">
        <f t="shared" si="10"/>
        <v>0</v>
      </c>
      <c r="AF135" s="51">
        <f t="shared" si="11"/>
        <v>0</v>
      </c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123"/>
      <c r="AS135" s="50">
        <f t="shared" si="12"/>
        <v>0</v>
      </c>
      <c r="AT135" s="48"/>
      <c r="AU135" s="51">
        <f t="shared" si="13"/>
        <v>0</v>
      </c>
      <c r="AV135" s="51">
        <f t="shared" si="14"/>
        <v>0</v>
      </c>
      <c r="AW135" s="48"/>
      <c r="AX135" s="48"/>
      <c r="AY135" s="48"/>
      <c r="AZ135" s="48"/>
      <c r="BA135" s="48"/>
      <c r="BB135" s="48"/>
      <c r="BC135" s="48"/>
      <c r="BD135" s="48"/>
      <c r="BE135" s="48"/>
      <c r="BF135" s="48"/>
      <c r="BG135" s="48"/>
      <c r="BH135" s="43"/>
      <c r="BI135" s="65" t="b">
        <f>IF(AND($G135=0,$H135=0,$I135=0),TRUE,IFERROR(MATCH($BK135,'1.9 APM lookups'!$K$2:$K$107,0)&gt;0,FALSE))</f>
        <v>1</v>
      </c>
      <c r="BJ135" s="65" t="b">
        <f>IF($F135=0,TRUE,IFERROR(MATCH($F135,'4.1 Expenditure RRP'!$A:$A,0)&gt;0,FALSE))</f>
        <v>1</v>
      </c>
      <c r="BK135" s="66" t="str">
        <f t="shared" si="15"/>
        <v xml:space="preserve">, , </v>
      </c>
    </row>
    <row r="136" spans="1:63">
      <c r="A136" s="121"/>
      <c r="B136" s="122"/>
      <c r="C136" s="122"/>
      <c r="D136" s="42"/>
      <c r="E136" s="42"/>
      <c r="F136" s="122"/>
      <c r="G136" s="41"/>
      <c r="H136" s="41"/>
      <c r="I136" s="41"/>
      <c r="J136" s="42"/>
      <c r="K136" s="42"/>
      <c r="L136" s="41"/>
      <c r="M136" s="120"/>
      <c r="N136" s="41"/>
      <c r="O136" s="41"/>
      <c r="P136" s="93" t="str">
        <f>_xlfn.IFNA(INDEX('1.9 APM lookups'!$B$9:$B$13,MATCH($J136,'1.9 APM lookups'!$A$9:$A$13,0),1),"")</f>
        <v/>
      </c>
      <c r="Q136" s="64">
        <f t="shared" si="8"/>
        <v>0</v>
      </c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50">
        <f t="shared" si="9"/>
        <v>0</v>
      </c>
      <c r="AD136" s="48"/>
      <c r="AE136" s="51">
        <f t="shared" si="10"/>
        <v>0</v>
      </c>
      <c r="AF136" s="51">
        <f t="shared" si="11"/>
        <v>0</v>
      </c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123"/>
      <c r="AS136" s="50">
        <f t="shared" si="12"/>
        <v>0</v>
      </c>
      <c r="AT136" s="48"/>
      <c r="AU136" s="51">
        <f t="shared" si="13"/>
        <v>0</v>
      </c>
      <c r="AV136" s="51">
        <f t="shared" si="14"/>
        <v>0</v>
      </c>
      <c r="AW136" s="48"/>
      <c r="AX136" s="48"/>
      <c r="AY136" s="48"/>
      <c r="AZ136" s="48"/>
      <c r="BA136" s="48"/>
      <c r="BB136" s="48"/>
      <c r="BC136" s="48"/>
      <c r="BD136" s="48"/>
      <c r="BE136" s="48"/>
      <c r="BF136" s="48"/>
      <c r="BG136" s="48"/>
      <c r="BH136" s="43"/>
      <c r="BI136" s="65" t="b">
        <f>IF(AND($G136=0,$H136=0,$I136=0),TRUE,IFERROR(MATCH($BK136,'1.9 APM lookups'!$K$2:$K$107,0)&gt;0,FALSE))</f>
        <v>1</v>
      </c>
      <c r="BJ136" s="65" t="b">
        <f>IF($F136=0,TRUE,IFERROR(MATCH($F136,'4.1 Expenditure RRP'!$A:$A,0)&gt;0,FALSE))</f>
        <v>1</v>
      </c>
      <c r="BK136" s="66" t="str">
        <f t="shared" si="15"/>
        <v xml:space="preserve">, , </v>
      </c>
    </row>
    <row r="137" spans="1:63">
      <c r="A137" s="121"/>
      <c r="B137" s="122"/>
      <c r="C137" s="122"/>
      <c r="D137" s="42"/>
      <c r="E137" s="42"/>
      <c r="F137" s="122"/>
      <c r="G137" s="41"/>
      <c r="H137" s="41"/>
      <c r="I137" s="41"/>
      <c r="J137" s="42"/>
      <c r="K137" s="42"/>
      <c r="L137" s="41"/>
      <c r="M137" s="120"/>
      <c r="N137" s="41"/>
      <c r="O137" s="41"/>
      <c r="P137" s="93" t="str">
        <f>_xlfn.IFNA(INDEX('1.9 APM lookups'!$B$9:$B$13,MATCH($J137,'1.9 APM lookups'!$A$9:$A$13,0),1),"")</f>
        <v/>
      </c>
      <c r="Q137" s="64">
        <f t="shared" si="8"/>
        <v>0</v>
      </c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50">
        <f t="shared" si="9"/>
        <v>0</v>
      </c>
      <c r="AD137" s="48"/>
      <c r="AE137" s="51">
        <f t="shared" si="10"/>
        <v>0</v>
      </c>
      <c r="AF137" s="51">
        <f t="shared" si="11"/>
        <v>0</v>
      </c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123"/>
      <c r="AS137" s="50">
        <f t="shared" si="12"/>
        <v>0</v>
      </c>
      <c r="AT137" s="48"/>
      <c r="AU137" s="51">
        <f t="shared" si="13"/>
        <v>0</v>
      </c>
      <c r="AV137" s="51">
        <f t="shared" si="14"/>
        <v>0</v>
      </c>
      <c r="AW137" s="48"/>
      <c r="AX137" s="48"/>
      <c r="AY137" s="48"/>
      <c r="AZ137" s="48"/>
      <c r="BA137" s="48"/>
      <c r="BB137" s="48"/>
      <c r="BC137" s="48"/>
      <c r="BD137" s="48"/>
      <c r="BE137" s="48"/>
      <c r="BF137" s="48"/>
      <c r="BG137" s="48"/>
      <c r="BH137" s="43"/>
      <c r="BI137" s="65" t="b">
        <f>IF(AND($G137=0,$H137=0,$I137=0),TRUE,IFERROR(MATCH($BK137,'1.9 APM lookups'!$K$2:$K$107,0)&gt;0,FALSE))</f>
        <v>1</v>
      </c>
      <c r="BJ137" s="65" t="b">
        <f>IF($F137=0,TRUE,IFERROR(MATCH($F137,'4.1 Expenditure RRP'!$A:$A,0)&gt;0,FALSE))</f>
        <v>1</v>
      </c>
      <c r="BK137" s="66" t="str">
        <f t="shared" si="15"/>
        <v xml:space="preserve">, , </v>
      </c>
    </row>
    <row r="138" spans="1:63">
      <c r="A138" s="121"/>
      <c r="B138" s="122"/>
      <c r="C138" s="122"/>
      <c r="D138" s="42"/>
      <c r="E138" s="42"/>
      <c r="F138" s="122"/>
      <c r="G138" s="41"/>
      <c r="H138" s="41"/>
      <c r="I138" s="41"/>
      <c r="J138" s="42"/>
      <c r="K138" s="42"/>
      <c r="L138" s="41"/>
      <c r="M138" s="120"/>
      <c r="N138" s="41"/>
      <c r="O138" s="41"/>
      <c r="P138" s="93" t="str">
        <f>_xlfn.IFNA(INDEX('1.9 APM lookups'!$B$9:$B$13,MATCH($J138,'1.9 APM lookups'!$A$9:$A$13,0),1),"")</f>
        <v/>
      </c>
      <c r="Q138" s="64">
        <f t="shared" ref="Q138:Q201" si="16">SUM($R138:$AB138)</f>
        <v>0</v>
      </c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50">
        <f t="shared" ref="AC138:AC201" si="17">SUM(AD138:AF138)</f>
        <v>0</v>
      </c>
      <c r="AD138" s="48"/>
      <c r="AE138" s="51">
        <f t="shared" ref="AE138:AE201" si="18">SUM(AG138:AK138)</f>
        <v>0</v>
      </c>
      <c r="AF138" s="51">
        <f t="shared" ref="AF138:AF201" si="19">SUM(AL138:AQ138)</f>
        <v>0</v>
      </c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123"/>
      <c r="AS138" s="50">
        <f t="shared" ref="AS138:AS201" si="20">SUM(AT138:AV138)</f>
        <v>0</v>
      </c>
      <c r="AT138" s="48"/>
      <c r="AU138" s="51">
        <f t="shared" ref="AU138:AU201" si="21">SUM(AW138:BA138)</f>
        <v>0</v>
      </c>
      <c r="AV138" s="51">
        <f t="shared" ref="AV138:AV201" si="22">SUM(BB138:BF138)</f>
        <v>0</v>
      </c>
      <c r="AW138" s="48"/>
      <c r="AX138" s="48"/>
      <c r="AY138" s="48"/>
      <c r="AZ138" s="48"/>
      <c r="BA138" s="48"/>
      <c r="BB138" s="48"/>
      <c r="BC138" s="48"/>
      <c r="BD138" s="48"/>
      <c r="BE138" s="48"/>
      <c r="BF138" s="48"/>
      <c r="BG138" s="48"/>
      <c r="BH138" s="43"/>
      <c r="BI138" s="65" t="b">
        <f>IF(AND($G138=0,$H138=0,$I138=0),TRUE,IFERROR(MATCH($BK138,'1.9 APM lookups'!$K$2:$K$107,0)&gt;0,FALSE))</f>
        <v>1</v>
      </c>
      <c r="BJ138" s="65" t="b">
        <f>IF($F138=0,TRUE,IFERROR(MATCH($F138,'4.1 Expenditure RRP'!$A:$A,0)&gt;0,FALSE))</f>
        <v>1</v>
      </c>
      <c r="BK138" s="66" t="str">
        <f t="shared" ref="BK138:BK201" si="23">G138&amp;", "&amp;H138&amp;", "&amp;I138</f>
        <v xml:space="preserve">, , </v>
      </c>
    </row>
    <row r="139" spans="1:63">
      <c r="A139" s="121"/>
      <c r="B139" s="122"/>
      <c r="C139" s="122"/>
      <c r="D139" s="42"/>
      <c r="E139" s="42"/>
      <c r="F139" s="122"/>
      <c r="G139" s="41"/>
      <c r="H139" s="41"/>
      <c r="I139" s="41"/>
      <c r="J139" s="42"/>
      <c r="K139" s="42"/>
      <c r="L139" s="41"/>
      <c r="M139" s="120"/>
      <c r="N139" s="41"/>
      <c r="O139" s="41"/>
      <c r="P139" s="93" t="str">
        <f>_xlfn.IFNA(INDEX('1.9 APM lookups'!$B$9:$B$13,MATCH($J139,'1.9 APM lookups'!$A$9:$A$13,0),1),"")</f>
        <v/>
      </c>
      <c r="Q139" s="64">
        <f t="shared" si="16"/>
        <v>0</v>
      </c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50">
        <f t="shared" si="17"/>
        <v>0</v>
      </c>
      <c r="AD139" s="48"/>
      <c r="AE139" s="51">
        <f t="shared" si="18"/>
        <v>0</v>
      </c>
      <c r="AF139" s="51">
        <f t="shared" si="19"/>
        <v>0</v>
      </c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123"/>
      <c r="AS139" s="50">
        <f t="shared" si="20"/>
        <v>0</v>
      </c>
      <c r="AT139" s="48"/>
      <c r="AU139" s="51">
        <f t="shared" si="21"/>
        <v>0</v>
      </c>
      <c r="AV139" s="51">
        <f t="shared" si="22"/>
        <v>0</v>
      </c>
      <c r="AW139" s="48"/>
      <c r="AX139" s="48"/>
      <c r="AY139" s="48"/>
      <c r="AZ139" s="48"/>
      <c r="BA139" s="48"/>
      <c r="BB139" s="48"/>
      <c r="BC139" s="48"/>
      <c r="BD139" s="48"/>
      <c r="BE139" s="48"/>
      <c r="BF139" s="48"/>
      <c r="BG139" s="48"/>
      <c r="BH139" s="43"/>
      <c r="BI139" s="65" t="b">
        <f>IF(AND($G139=0,$H139=0,$I139=0),TRUE,IFERROR(MATCH($BK139,'1.9 APM lookups'!$K$2:$K$107,0)&gt;0,FALSE))</f>
        <v>1</v>
      </c>
      <c r="BJ139" s="65" t="b">
        <f>IF($F139=0,TRUE,IFERROR(MATCH($F139,'4.1 Expenditure RRP'!$A:$A,0)&gt;0,FALSE))</f>
        <v>1</v>
      </c>
      <c r="BK139" s="66" t="str">
        <f t="shared" si="23"/>
        <v xml:space="preserve">, , </v>
      </c>
    </row>
    <row r="140" spans="1:63">
      <c r="A140" s="121"/>
      <c r="B140" s="122"/>
      <c r="C140" s="122"/>
      <c r="D140" s="42"/>
      <c r="E140" s="42"/>
      <c r="F140" s="122"/>
      <c r="G140" s="41"/>
      <c r="H140" s="41"/>
      <c r="I140" s="41"/>
      <c r="J140" s="42"/>
      <c r="K140" s="42"/>
      <c r="L140" s="41"/>
      <c r="M140" s="120"/>
      <c r="N140" s="41"/>
      <c r="O140" s="41"/>
      <c r="P140" s="93" t="str">
        <f>_xlfn.IFNA(INDEX('1.9 APM lookups'!$B$9:$B$13,MATCH($J140,'1.9 APM lookups'!$A$9:$A$13,0),1),"")</f>
        <v/>
      </c>
      <c r="Q140" s="64">
        <f t="shared" si="16"/>
        <v>0</v>
      </c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50">
        <f t="shared" si="17"/>
        <v>0</v>
      </c>
      <c r="AD140" s="48"/>
      <c r="AE140" s="51">
        <f t="shared" si="18"/>
        <v>0</v>
      </c>
      <c r="AF140" s="51">
        <f t="shared" si="19"/>
        <v>0</v>
      </c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123"/>
      <c r="AS140" s="50">
        <f t="shared" si="20"/>
        <v>0</v>
      </c>
      <c r="AT140" s="48"/>
      <c r="AU140" s="51">
        <f t="shared" si="21"/>
        <v>0</v>
      </c>
      <c r="AV140" s="51">
        <f t="shared" si="22"/>
        <v>0</v>
      </c>
      <c r="AW140" s="48"/>
      <c r="AX140" s="48"/>
      <c r="AY140" s="48"/>
      <c r="AZ140" s="48"/>
      <c r="BA140" s="48"/>
      <c r="BB140" s="48"/>
      <c r="BC140" s="48"/>
      <c r="BD140" s="48"/>
      <c r="BE140" s="48"/>
      <c r="BF140" s="48"/>
      <c r="BG140" s="48"/>
      <c r="BH140" s="43"/>
      <c r="BI140" s="65" t="b">
        <f>IF(AND($G140=0,$H140=0,$I140=0),TRUE,IFERROR(MATCH($BK140,'1.9 APM lookups'!$K$2:$K$107,0)&gt;0,FALSE))</f>
        <v>1</v>
      </c>
      <c r="BJ140" s="65" t="b">
        <f>IF($F140=0,TRUE,IFERROR(MATCH($F140,'4.1 Expenditure RRP'!$A:$A,0)&gt;0,FALSE))</f>
        <v>1</v>
      </c>
      <c r="BK140" s="66" t="str">
        <f t="shared" si="23"/>
        <v xml:space="preserve">, , </v>
      </c>
    </row>
    <row r="141" spans="1:63">
      <c r="A141" s="121"/>
      <c r="B141" s="122"/>
      <c r="C141" s="122"/>
      <c r="D141" s="42"/>
      <c r="E141" s="42"/>
      <c r="F141" s="122"/>
      <c r="G141" s="41"/>
      <c r="H141" s="41"/>
      <c r="I141" s="41"/>
      <c r="J141" s="42"/>
      <c r="K141" s="42"/>
      <c r="L141" s="41"/>
      <c r="M141" s="120"/>
      <c r="N141" s="41"/>
      <c r="O141" s="41"/>
      <c r="P141" s="93" t="str">
        <f>_xlfn.IFNA(INDEX('1.9 APM lookups'!$B$9:$B$13,MATCH($J141,'1.9 APM lookups'!$A$9:$A$13,0),1),"")</f>
        <v/>
      </c>
      <c r="Q141" s="64">
        <f t="shared" si="16"/>
        <v>0</v>
      </c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50">
        <f t="shared" si="17"/>
        <v>0</v>
      </c>
      <c r="AD141" s="48"/>
      <c r="AE141" s="51">
        <f t="shared" si="18"/>
        <v>0</v>
      </c>
      <c r="AF141" s="51">
        <f t="shared" si="19"/>
        <v>0</v>
      </c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123"/>
      <c r="AS141" s="50">
        <f t="shared" si="20"/>
        <v>0</v>
      </c>
      <c r="AT141" s="48"/>
      <c r="AU141" s="51">
        <f t="shared" si="21"/>
        <v>0</v>
      </c>
      <c r="AV141" s="51">
        <f t="shared" si="22"/>
        <v>0</v>
      </c>
      <c r="AW141" s="48"/>
      <c r="AX141" s="48"/>
      <c r="AY141" s="48"/>
      <c r="AZ141" s="48"/>
      <c r="BA141" s="48"/>
      <c r="BB141" s="48"/>
      <c r="BC141" s="48"/>
      <c r="BD141" s="48"/>
      <c r="BE141" s="48"/>
      <c r="BF141" s="48"/>
      <c r="BG141" s="48"/>
      <c r="BH141" s="43"/>
      <c r="BI141" s="65" t="b">
        <f>IF(AND($G141=0,$H141=0,$I141=0),TRUE,IFERROR(MATCH($BK141,'1.9 APM lookups'!$K$2:$K$107,0)&gt;0,FALSE))</f>
        <v>1</v>
      </c>
      <c r="BJ141" s="65" t="b">
        <f>IF($F141=0,TRUE,IFERROR(MATCH($F141,'4.1 Expenditure RRP'!$A:$A,0)&gt;0,FALSE))</f>
        <v>1</v>
      </c>
      <c r="BK141" s="66" t="str">
        <f t="shared" si="23"/>
        <v xml:space="preserve">, , </v>
      </c>
    </row>
    <row r="142" spans="1:63">
      <c r="A142" s="121"/>
      <c r="B142" s="122"/>
      <c r="C142" s="122"/>
      <c r="D142" s="42"/>
      <c r="E142" s="42"/>
      <c r="F142" s="122"/>
      <c r="G142" s="41"/>
      <c r="H142" s="41"/>
      <c r="I142" s="41"/>
      <c r="J142" s="42"/>
      <c r="K142" s="42"/>
      <c r="L142" s="41"/>
      <c r="M142" s="120"/>
      <c r="N142" s="41"/>
      <c r="O142" s="41"/>
      <c r="P142" s="93" t="str">
        <f>_xlfn.IFNA(INDEX('1.9 APM lookups'!$B$9:$B$13,MATCH($J142,'1.9 APM lookups'!$A$9:$A$13,0),1),"")</f>
        <v/>
      </c>
      <c r="Q142" s="64">
        <f t="shared" si="16"/>
        <v>0</v>
      </c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50">
        <f t="shared" si="17"/>
        <v>0</v>
      </c>
      <c r="AD142" s="48"/>
      <c r="AE142" s="51">
        <f t="shared" si="18"/>
        <v>0</v>
      </c>
      <c r="AF142" s="51">
        <f t="shared" si="19"/>
        <v>0</v>
      </c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123"/>
      <c r="AS142" s="50">
        <f t="shared" si="20"/>
        <v>0</v>
      </c>
      <c r="AT142" s="48"/>
      <c r="AU142" s="51">
        <f t="shared" si="21"/>
        <v>0</v>
      </c>
      <c r="AV142" s="51">
        <f t="shared" si="22"/>
        <v>0</v>
      </c>
      <c r="AW142" s="48"/>
      <c r="AX142" s="48"/>
      <c r="AY142" s="48"/>
      <c r="AZ142" s="48"/>
      <c r="BA142" s="48"/>
      <c r="BB142" s="48"/>
      <c r="BC142" s="48"/>
      <c r="BD142" s="48"/>
      <c r="BE142" s="48"/>
      <c r="BF142" s="48"/>
      <c r="BG142" s="48"/>
      <c r="BH142" s="43"/>
      <c r="BI142" s="65" t="b">
        <f>IF(AND($G142=0,$H142=0,$I142=0),TRUE,IFERROR(MATCH($BK142,'1.9 APM lookups'!$K$2:$K$107,0)&gt;0,FALSE))</f>
        <v>1</v>
      </c>
      <c r="BJ142" s="65" t="b">
        <f>IF($F142=0,TRUE,IFERROR(MATCH($F142,'4.1 Expenditure RRP'!$A:$A,0)&gt;0,FALSE))</f>
        <v>1</v>
      </c>
      <c r="BK142" s="66" t="str">
        <f t="shared" si="23"/>
        <v xml:space="preserve">, , </v>
      </c>
    </row>
    <row r="143" spans="1:63">
      <c r="A143" s="121"/>
      <c r="B143" s="122"/>
      <c r="C143" s="122"/>
      <c r="D143" s="42"/>
      <c r="E143" s="42"/>
      <c r="F143" s="122"/>
      <c r="G143" s="41"/>
      <c r="H143" s="41"/>
      <c r="I143" s="41"/>
      <c r="J143" s="42"/>
      <c r="K143" s="42"/>
      <c r="L143" s="41"/>
      <c r="M143" s="120"/>
      <c r="N143" s="41"/>
      <c r="O143" s="41"/>
      <c r="P143" s="93" t="str">
        <f>_xlfn.IFNA(INDEX('1.9 APM lookups'!$B$9:$B$13,MATCH($J143,'1.9 APM lookups'!$A$9:$A$13,0),1),"")</f>
        <v/>
      </c>
      <c r="Q143" s="64">
        <f t="shared" si="16"/>
        <v>0</v>
      </c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  <c r="AC143" s="50">
        <f t="shared" si="17"/>
        <v>0</v>
      </c>
      <c r="AD143" s="48"/>
      <c r="AE143" s="51">
        <f t="shared" si="18"/>
        <v>0</v>
      </c>
      <c r="AF143" s="51">
        <f t="shared" si="19"/>
        <v>0</v>
      </c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123"/>
      <c r="AS143" s="50">
        <f t="shared" si="20"/>
        <v>0</v>
      </c>
      <c r="AT143" s="48"/>
      <c r="AU143" s="51">
        <f t="shared" si="21"/>
        <v>0</v>
      </c>
      <c r="AV143" s="51">
        <f t="shared" si="22"/>
        <v>0</v>
      </c>
      <c r="AW143" s="48"/>
      <c r="AX143" s="48"/>
      <c r="AY143" s="48"/>
      <c r="AZ143" s="48"/>
      <c r="BA143" s="48"/>
      <c r="BB143" s="48"/>
      <c r="BC143" s="48"/>
      <c r="BD143" s="48"/>
      <c r="BE143" s="48"/>
      <c r="BF143" s="48"/>
      <c r="BG143" s="48"/>
      <c r="BH143" s="43"/>
      <c r="BI143" s="65" t="b">
        <f>IF(AND($G143=0,$H143=0,$I143=0),TRUE,IFERROR(MATCH($BK143,'1.9 APM lookups'!$K$2:$K$107,0)&gt;0,FALSE))</f>
        <v>1</v>
      </c>
      <c r="BJ143" s="65" t="b">
        <f>IF($F143=0,TRUE,IFERROR(MATCH($F143,'4.1 Expenditure RRP'!$A:$A,0)&gt;0,FALSE))</f>
        <v>1</v>
      </c>
      <c r="BK143" s="66" t="str">
        <f t="shared" si="23"/>
        <v xml:space="preserve">, , </v>
      </c>
    </row>
    <row r="144" spans="1:63">
      <c r="A144" s="121"/>
      <c r="B144" s="122"/>
      <c r="C144" s="122"/>
      <c r="D144" s="42"/>
      <c r="E144" s="42"/>
      <c r="F144" s="122"/>
      <c r="G144" s="41"/>
      <c r="H144" s="41"/>
      <c r="I144" s="41"/>
      <c r="J144" s="42"/>
      <c r="K144" s="42"/>
      <c r="L144" s="41"/>
      <c r="M144" s="120"/>
      <c r="N144" s="41"/>
      <c r="O144" s="41"/>
      <c r="P144" s="93" t="str">
        <f>_xlfn.IFNA(INDEX('1.9 APM lookups'!$B$9:$B$13,MATCH($J144,'1.9 APM lookups'!$A$9:$A$13,0),1),"")</f>
        <v/>
      </c>
      <c r="Q144" s="64">
        <f t="shared" si="16"/>
        <v>0</v>
      </c>
      <c r="R144" s="61"/>
      <c r="S144" s="61"/>
      <c r="T144" s="61"/>
      <c r="U144" s="61"/>
      <c r="V144" s="61"/>
      <c r="W144" s="61"/>
      <c r="X144" s="61"/>
      <c r="Y144" s="61"/>
      <c r="Z144" s="61"/>
      <c r="AA144" s="61"/>
      <c r="AB144" s="61"/>
      <c r="AC144" s="50">
        <f t="shared" si="17"/>
        <v>0</v>
      </c>
      <c r="AD144" s="48"/>
      <c r="AE144" s="51">
        <f t="shared" si="18"/>
        <v>0</v>
      </c>
      <c r="AF144" s="51">
        <f t="shared" si="19"/>
        <v>0</v>
      </c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123"/>
      <c r="AS144" s="50">
        <f t="shared" si="20"/>
        <v>0</v>
      </c>
      <c r="AT144" s="48"/>
      <c r="AU144" s="51">
        <f t="shared" si="21"/>
        <v>0</v>
      </c>
      <c r="AV144" s="51">
        <f t="shared" si="22"/>
        <v>0</v>
      </c>
      <c r="AW144" s="48"/>
      <c r="AX144" s="48"/>
      <c r="AY144" s="48"/>
      <c r="AZ144" s="48"/>
      <c r="BA144" s="48"/>
      <c r="BB144" s="48"/>
      <c r="BC144" s="48"/>
      <c r="BD144" s="48"/>
      <c r="BE144" s="48"/>
      <c r="BF144" s="48"/>
      <c r="BG144" s="48"/>
      <c r="BH144" s="43"/>
      <c r="BI144" s="65" t="b">
        <f>IF(AND($G144=0,$H144=0,$I144=0),TRUE,IFERROR(MATCH($BK144,'1.9 APM lookups'!$K$2:$K$107,0)&gt;0,FALSE))</f>
        <v>1</v>
      </c>
      <c r="BJ144" s="65" t="b">
        <f>IF($F144=0,TRUE,IFERROR(MATCH($F144,'4.1 Expenditure RRP'!$A:$A,0)&gt;0,FALSE))</f>
        <v>1</v>
      </c>
      <c r="BK144" s="66" t="str">
        <f t="shared" si="23"/>
        <v xml:space="preserve">, , </v>
      </c>
    </row>
    <row r="145" spans="1:63">
      <c r="A145" s="121"/>
      <c r="B145" s="122"/>
      <c r="C145" s="122"/>
      <c r="D145" s="42"/>
      <c r="E145" s="42"/>
      <c r="F145" s="122"/>
      <c r="G145" s="41"/>
      <c r="H145" s="41"/>
      <c r="I145" s="41"/>
      <c r="J145" s="42"/>
      <c r="K145" s="42"/>
      <c r="L145" s="41"/>
      <c r="M145" s="120"/>
      <c r="N145" s="41"/>
      <c r="O145" s="41"/>
      <c r="P145" s="93" t="str">
        <f>_xlfn.IFNA(INDEX('1.9 APM lookups'!$B$9:$B$13,MATCH($J145,'1.9 APM lookups'!$A$9:$A$13,0),1),"")</f>
        <v/>
      </c>
      <c r="Q145" s="64">
        <f t="shared" si="16"/>
        <v>0</v>
      </c>
      <c r="R145" s="61"/>
      <c r="S145" s="61"/>
      <c r="T145" s="61"/>
      <c r="U145" s="61"/>
      <c r="V145" s="61"/>
      <c r="W145" s="61"/>
      <c r="X145" s="61"/>
      <c r="Y145" s="61"/>
      <c r="Z145" s="61"/>
      <c r="AA145" s="61"/>
      <c r="AB145" s="61"/>
      <c r="AC145" s="50">
        <f t="shared" si="17"/>
        <v>0</v>
      </c>
      <c r="AD145" s="48"/>
      <c r="AE145" s="51">
        <f t="shared" si="18"/>
        <v>0</v>
      </c>
      <c r="AF145" s="51">
        <f t="shared" si="19"/>
        <v>0</v>
      </c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123"/>
      <c r="AS145" s="50">
        <f t="shared" si="20"/>
        <v>0</v>
      </c>
      <c r="AT145" s="48"/>
      <c r="AU145" s="51">
        <f t="shared" si="21"/>
        <v>0</v>
      </c>
      <c r="AV145" s="51">
        <f t="shared" si="22"/>
        <v>0</v>
      </c>
      <c r="AW145" s="48"/>
      <c r="AX145" s="48"/>
      <c r="AY145" s="48"/>
      <c r="AZ145" s="48"/>
      <c r="BA145" s="48"/>
      <c r="BB145" s="48"/>
      <c r="BC145" s="48"/>
      <c r="BD145" s="48"/>
      <c r="BE145" s="48"/>
      <c r="BF145" s="48"/>
      <c r="BG145" s="48"/>
      <c r="BH145" s="43"/>
      <c r="BI145" s="65" t="b">
        <f>IF(AND($G145=0,$H145=0,$I145=0),TRUE,IFERROR(MATCH($BK145,'1.9 APM lookups'!$K$2:$K$107,0)&gt;0,FALSE))</f>
        <v>1</v>
      </c>
      <c r="BJ145" s="65" t="b">
        <f>IF($F145=0,TRUE,IFERROR(MATCH($F145,'4.1 Expenditure RRP'!$A:$A,0)&gt;0,FALSE))</f>
        <v>1</v>
      </c>
      <c r="BK145" s="66" t="str">
        <f t="shared" si="23"/>
        <v xml:space="preserve">, , </v>
      </c>
    </row>
    <row r="146" spans="1:63">
      <c r="A146" s="121"/>
      <c r="B146" s="122"/>
      <c r="C146" s="122"/>
      <c r="D146" s="42"/>
      <c r="E146" s="42"/>
      <c r="F146" s="122"/>
      <c r="G146" s="41"/>
      <c r="H146" s="41"/>
      <c r="I146" s="41"/>
      <c r="J146" s="42"/>
      <c r="K146" s="42"/>
      <c r="L146" s="41"/>
      <c r="M146" s="120"/>
      <c r="N146" s="41"/>
      <c r="O146" s="41"/>
      <c r="P146" s="93" t="str">
        <f>_xlfn.IFNA(INDEX('1.9 APM lookups'!$B$9:$B$13,MATCH($J146,'1.9 APM lookups'!$A$9:$A$13,0),1),"")</f>
        <v/>
      </c>
      <c r="Q146" s="64">
        <f t="shared" si="16"/>
        <v>0</v>
      </c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  <c r="AC146" s="50">
        <f t="shared" si="17"/>
        <v>0</v>
      </c>
      <c r="AD146" s="48"/>
      <c r="AE146" s="51">
        <f t="shared" si="18"/>
        <v>0</v>
      </c>
      <c r="AF146" s="51">
        <f t="shared" si="19"/>
        <v>0</v>
      </c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123"/>
      <c r="AS146" s="50">
        <f t="shared" si="20"/>
        <v>0</v>
      </c>
      <c r="AT146" s="48"/>
      <c r="AU146" s="51">
        <f t="shared" si="21"/>
        <v>0</v>
      </c>
      <c r="AV146" s="51">
        <f t="shared" si="22"/>
        <v>0</v>
      </c>
      <c r="AW146" s="48"/>
      <c r="AX146" s="48"/>
      <c r="AY146" s="48"/>
      <c r="AZ146" s="48"/>
      <c r="BA146" s="48"/>
      <c r="BB146" s="48"/>
      <c r="BC146" s="48"/>
      <c r="BD146" s="48"/>
      <c r="BE146" s="48"/>
      <c r="BF146" s="48"/>
      <c r="BG146" s="48"/>
      <c r="BH146" s="43"/>
      <c r="BI146" s="65" t="b">
        <f>IF(AND($G146=0,$H146=0,$I146=0),TRUE,IFERROR(MATCH($BK146,'1.9 APM lookups'!$K$2:$K$107,0)&gt;0,FALSE))</f>
        <v>1</v>
      </c>
      <c r="BJ146" s="65" t="b">
        <f>IF($F146=0,TRUE,IFERROR(MATCH($F146,'4.1 Expenditure RRP'!$A:$A,0)&gt;0,FALSE))</f>
        <v>1</v>
      </c>
      <c r="BK146" s="66" t="str">
        <f t="shared" si="23"/>
        <v xml:space="preserve">, , </v>
      </c>
    </row>
    <row r="147" spans="1:63">
      <c r="A147" s="121"/>
      <c r="B147" s="122"/>
      <c r="C147" s="122"/>
      <c r="D147" s="42"/>
      <c r="E147" s="42"/>
      <c r="F147" s="122"/>
      <c r="G147" s="41"/>
      <c r="H147" s="41"/>
      <c r="I147" s="41"/>
      <c r="J147" s="42"/>
      <c r="K147" s="42"/>
      <c r="L147" s="41"/>
      <c r="M147" s="120"/>
      <c r="N147" s="41"/>
      <c r="O147" s="41"/>
      <c r="P147" s="93" t="str">
        <f>_xlfn.IFNA(INDEX('1.9 APM lookups'!$B$9:$B$13,MATCH($J147,'1.9 APM lookups'!$A$9:$A$13,0),1),"")</f>
        <v/>
      </c>
      <c r="Q147" s="64">
        <f t="shared" si="16"/>
        <v>0</v>
      </c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  <c r="AC147" s="50">
        <f t="shared" si="17"/>
        <v>0</v>
      </c>
      <c r="AD147" s="48"/>
      <c r="AE147" s="51">
        <f t="shared" si="18"/>
        <v>0</v>
      </c>
      <c r="AF147" s="51">
        <f t="shared" si="19"/>
        <v>0</v>
      </c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  <c r="AQ147" s="48"/>
      <c r="AR147" s="123"/>
      <c r="AS147" s="50">
        <f t="shared" si="20"/>
        <v>0</v>
      </c>
      <c r="AT147" s="48"/>
      <c r="AU147" s="51">
        <f t="shared" si="21"/>
        <v>0</v>
      </c>
      <c r="AV147" s="51">
        <f t="shared" si="22"/>
        <v>0</v>
      </c>
      <c r="AW147" s="48"/>
      <c r="AX147" s="48"/>
      <c r="AY147" s="48"/>
      <c r="AZ147" s="48"/>
      <c r="BA147" s="48"/>
      <c r="BB147" s="48"/>
      <c r="BC147" s="48"/>
      <c r="BD147" s="48"/>
      <c r="BE147" s="48"/>
      <c r="BF147" s="48"/>
      <c r="BG147" s="48"/>
      <c r="BH147" s="43"/>
      <c r="BI147" s="65" t="b">
        <f>IF(AND($G147=0,$H147=0,$I147=0),TRUE,IFERROR(MATCH($BK147,'1.9 APM lookups'!$K$2:$K$107,0)&gt;0,FALSE))</f>
        <v>1</v>
      </c>
      <c r="BJ147" s="65" t="b">
        <f>IF($F147=0,TRUE,IFERROR(MATCH($F147,'4.1 Expenditure RRP'!$A:$A,0)&gt;0,FALSE))</f>
        <v>1</v>
      </c>
      <c r="BK147" s="66" t="str">
        <f t="shared" si="23"/>
        <v xml:space="preserve">, , </v>
      </c>
    </row>
    <row r="148" spans="1:63">
      <c r="A148" s="121"/>
      <c r="B148" s="122"/>
      <c r="C148" s="122"/>
      <c r="D148" s="42"/>
      <c r="E148" s="42"/>
      <c r="F148" s="122"/>
      <c r="G148" s="41"/>
      <c r="H148" s="41"/>
      <c r="I148" s="41"/>
      <c r="J148" s="42"/>
      <c r="K148" s="42"/>
      <c r="L148" s="41"/>
      <c r="M148" s="120"/>
      <c r="N148" s="41"/>
      <c r="O148" s="41"/>
      <c r="P148" s="93" t="str">
        <f>_xlfn.IFNA(INDEX('1.9 APM lookups'!$B$9:$B$13,MATCH($J148,'1.9 APM lookups'!$A$9:$A$13,0),1),"")</f>
        <v/>
      </c>
      <c r="Q148" s="64">
        <f t="shared" si="16"/>
        <v>0</v>
      </c>
      <c r="R148" s="61"/>
      <c r="S148" s="61"/>
      <c r="T148" s="61"/>
      <c r="U148" s="61"/>
      <c r="V148" s="61"/>
      <c r="W148" s="61"/>
      <c r="X148" s="61"/>
      <c r="Y148" s="61"/>
      <c r="Z148" s="61"/>
      <c r="AA148" s="61"/>
      <c r="AB148" s="61"/>
      <c r="AC148" s="50">
        <f t="shared" si="17"/>
        <v>0</v>
      </c>
      <c r="AD148" s="48"/>
      <c r="AE148" s="51">
        <f t="shared" si="18"/>
        <v>0</v>
      </c>
      <c r="AF148" s="51">
        <f t="shared" si="19"/>
        <v>0</v>
      </c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123"/>
      <c r="AS148" s="50">
        <f t="shared" si="20"/>
        <v>0</v>
      </c>
      <c r="AT148" s="48"/>
      <c r="AU148" s="51">
        <f t="shared" si="21"/>
        <v>0</v>
      </c>
      <c r="AV148" s="51">
        <f t="shared" si="22"/>
        <v>0</v>
      </c>
      <c r="AW148" s="48"/>
      <c r="AX148" s="48"/>
      <c r="AY148" s="48"/>
      <c r="AZ148" s="48"/>
      <c r="BA148" s="48"/>
      <c r="BB148" s="48"/>
      <c r="BC148" s="48"/>
      <c r="BD148" s="48"/>
      <c r="BE148" s="48"/>
      <c r="BF148" s="48"/>
      <c r="BG148" s="48"/>
      <c r="BH148" s="43"/>
      <c r="BI148" s="65" t="b">
        <f>IF(AND($G148=0,$H148=0,$I148=0),TRUE,IFERROR(MATCH($BK148,'1.9 APM lookups'!$K$2:$K$107,0)&gt;0,FALSE))</f>
        <v>1</v>
      </c>
      <c r="BJ148" s="65" t="b">
        <f>IF($F148=0,TRUE,IFERROR(MATCH($F148,'4.1 Expenditure RRP'!$A:$A,0)&gt;0,FALSE))</f>
        <v>1</v>
      </c>
      <c r="BK148" s="66" t="str">
        <f t="shared" si="23"/>
        <v xml:space="preserve">, , </v>
      </c>
    </row>
    <row r="149" spans="1:63">
      <c r="A149" s="121"/>
      <c r="B149" s="122"/>
      <c r="C149" s="122"/>
      <c r="D149" s="42"/>
      <c r="E149" s="42"/>
      <c r="F149" s="122"/>
      <c r="G149" s="41"/>
      <c r="H149" s="41"/>
      <c r="I149" s="41"/>
      <c r="J149" s="42"/>
      <c r="K149" s="42"/>
      <c r="L149" s="41"/>
      <c r="M149" s="120"/>
      <c r="N149" s="41"/>
      <c r="O149" s="41"/>
      <c r="P149" s="93" t="str">
        <f>_xlfn.IFNA(INDEX('1.9 APM lookups'!$B$9:$B$13,MATCH($J149,'1.9 APM lookups'!$A$9:$A$13,0),1),"")</f>
        <v/>
      </c>
      <c r="Q149" s="64">
        <f t="shared" si="16"/>
        <v>0</v>
      </c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50">
        <f t="shared" si="17"/>
        <v>0</v>
      </c>
      <c r="AD149" s="48"/>
      <c r="AE149" s="51">
        <f t="shared" si="18"/>
        <v>0</v>
      </c>
      <c r="AF149" s="51">
        <f t="shared" si="19"/>
        <v>0</v>
      </c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123"/>
      <c r="AS149" s="50">
        <f t="shared" si="20"/>
        <v>0</v>
      </c>
      <c r="AT149" s="48"/>
      <c r="AU149" s="51">
        <f t="shared" si="21"/>
        <v>0</v>
      </c>
      <c r="AV149" s="51">
        <f t="shared" si="22"/>
        <v>0</v>
      </c>
      <c r="AW149" s="48"/>
      <c r="AX149" s="48"/>
      <c r="AY149" s="48"/>
      <c r="AZ149" s="48"/>
      <c r="BA149" s="48"/>
      <c r="BB149" s="48"/>
      <c r="BC149" s="48"/>
      <c r="BD149" s="48"/>
      <c r="BE149" s="48"/>
      <c r="BF149" s="48"/>
      <c r="BG149" s="48"/>
      <c r="BH149" s="43"/>
      <c r="BI149" s="65" t="b">
        <f>IF(AND($G149=0,$H149=0,$I149=0),TRUE,IFERROR(MATCH($BK149,'1.9 APM lookups'!$K$2:$K$107,0)&gt;0,FALSE))</f>
        <v>1</v>
      </c>
      <c r="BJ149" s="65" t="b">
        <f>IF($F149=0,TRUE,IFERROR(MATCH($F149,'4.1 Expenditure RRP'!$A:$A,0)&gt;0,FALSE))</f>
        <v>1</v>
      </c>
      <c r="BK149" s="66" t="str">
        <f t="shared" si="23"/>
        <v xml:space="preserve">, , </v>
      </c>
    </row>
    <row r="150" spans="1:63">
      <c r="A150" s="121"/>
      <c r="B150" s="122"/>
      <c r="C150" s="122"/>
      <c r="D150" s="42"/>
      <c r="E150" s="42"/>
      <c r="F150" s="122"/>
      <c r="G150" s="41"/>
      <c r="H150" s="41"/>
      <c r="I150" s="41"/>
      <c r="J150" s="42"/>
      <c r="K150" s="42"/>
      <c r="L150" s="41"/>
      <c r="M150" s="120"/>
      <c r="N150" s="41"/>
      <c r="O150" s="41"/>
      <c r="P150" s="93" t="str">
        <f>_xlfn.IFNA(INDEX('1.9 APM lookups'!$B$9:$B$13,MATCH($J150,'1.9 APM lookups'!$A$9:$A$13,0),1),"")</f>
        <v/>
      </c>
      <c r="Q150" s="64">
        <f t="shared" si="16"/>
        <v>0</v>
      </c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50">
        <f t="shared" si="17"/>
        <v>0</v>
      </c>
      <c r="AD150" s="48"/>
      <c r="AE150" s="51">
        <f t="shared" si="18"/>
        <v>0</v>
      </c>
      <c r="AF150" s="51">
        <f t="shared" si="19"/>
        <v>0</v>
      </c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123"/>
      <c r="AS150" s="50">
        <f t="shared" si="20"/>
        <v>0</v>
      </c>
      <c r="AT150" s="48"/>
      <c r="AU150" s="51">
        <f t="shared" si="21"/>
        <v>0</v>
      </c>
      <c r="AV150" s="51">
        <f t="shared" si="22"/>
        <v>0</v>
      </c>
      <c r="AW150" s="48"/>
      <c r="AX150" s="48"/>
      <c r="AY150" s="48"/>
      <c r="AZ150" s="48"/>
      <c r="BA150" s="48"/>
      <c r="BB150" s="48"/>
      <c r="BC150" s="48"/>
      <c r="BD150" s="48"/>
      <c r="BE150" s="48"/>
      <c r="BF150" s="48"/>
      <c r="BG150" s="48"/>
      <c r="BH150" s="43"/>
      <c r="BI150" s="65" t="b">
        <f>IF(AND($G150=0,$H150=0,$I150=0),TRUE,IFERROR(MATCH($BK150,'1.9 APM lookups'!$K$2:$K$107,0)&gt;0,FALSE))</f>
        <v>1</v>
      </c>
      <c r="BJ150" s="65" t="b">
        <f>IF($F150=0,TRUE,IFERROR(MATCH($F150,'4.1 Expenditure RRP'!$A:$A,0)&gt;0,FALSE))</f>
        <v>1</v>
      </c>
      <c r="BK150" s="66" t="str">
        <f t="shared" si="23"/>
        <v xml:space="preserve">, , </v>
      </c>
    </row>
    <row r="151" spans="1:63">
      <c r="A151" s="121"/>
      <c r="B151" s="122"/>
      <c r="C151" s="122"/>
      <c r="D151" s="42"/>
      <c r="E151" s="42"/>
      <c r="F151" s="122"/>
      <c r="G151" s="41"/>
      <c r="H151" s="41"/>
      <c r="I151" s="41"/>
      <c r="J151" s="42"/>
      <c r="K151" s="42"/>
      <c r="L151" s="41"/>
      <c r="M151" s="120"/>
      <c r="N151" s="41"/>
      <c r="O151" s="41"/>
      <c r="P151" s="93" t="str">
        <f>_xlfn.IFNA(INDEX('1.9 APM lookups'!$B$9:$B$13,MATCH($J151,'1.9 APM lookups'!$A$9:$A$13,0),1),"")</f>
        <v/>
      </c>
      <c r="Q151" s="64">
        <f t="shared" si="16"/>
        <v>0</v>
      </c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50">
        <f t="shared" si="17"/>
        <v>0</v>
      </c>
      <c r="AD151" s="48"/>
      <c r="AE151" s="51">
        <f t="shared" si="18"/>
        <v>0</v>
      </c>
      <c r="AF151" s="51">
        <f t="shared" si="19"/>
        <v>0</v>
      </c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123"/>
      <c r="AS151" s="50">
        <f t="shared" si="20"/>
        <v>0</v>
      </c>
      <c r="AT151" s="48"/>
      <c r="AU151" s="51">
        <f t="shared" si="21"/>
        <v>0</v>
      </c>
      <c r="AV151" s="51">
        <f t="shared" si="22"/>
        <v>0</v>
      </c>
      <c r="AW151" s="48"/>
      <c r="AX151" s="48"/>
      <c r="AY151" s="48"/>
      <c r="AZ151" s="48"/>
      <c r="BA151" s="48"/>
      <c r="BB151" s="48"/>
      <c r="BC151" s="48"/>
      <c r="BD151" s="48"/>
      <c r="BE151" s="48"/>
      <c r="BF151" s="48"/>
      <c r="BG151" s="48"/>
      <c r="BH151" s="43"/>
      <c r="BI151" s="65" t="b">
        <f>IF(AND($G151=0,$H151=0,$I151=0),TRUE,IFERROR(MATCH($BK151,'1.9 APM lookups'!$K$2:$K$107,0)&gt;0,FALSE))</f>
        <v>1</v>
      </c>
      <c r="BJ151" s="65" t="b">
        <f>IF($F151=0,TRUE,IFERROR(MATCH($F151,'4.1 Expenditure RRP'!$A:$A,0)&gt;0,FALSE))</f>
        <v>1</v>
      </c>
      <c r="BK151" s="66" t="str">
        <f t="shared" si="23"/>
        <v xml:space="preserve">, , </v>
      </c>
    </row>
    <row r="152" spans="1:63">
      <c r="A152" s="121"/>
      <c r="B152" s="122"/>
      <c r="C152" s="122"/>
      <c r="D152" s="42"/>
      <c r="E152" s="42"/>
      <c r="F152" s="122"/>
      <c r="G152" s="41"/>
      <c r="H152" s="41"/>
      <c r="I152" s="41"/>
      <c r="J152" s="42"/>
      <c r="K152" s="42"/>
      <c r="L152" s="41"/>
      <c r="M152" s="120"/>
      <c r="N152" s="41"/>
      <c r="O152" s="41"/>
      <c r="P152" s="93" t="str">
        <f>_xlfn.IFNA(INDEX('1.9 APM lookups'!$B$9:$B$13,MATCH($J152,'1.9 APM lookups'!$A$9:$A$13,0),1),"")</f>
        <v/>
      </c>
      <c r="Q152" s="64">
        <f t="shared" si="16"/>
        <v>0</v>
      </c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50">
        <f t="shared" si="17"/>
        <v>0</v>
      </c>
      <c r="AD152" s="48"/>
      <c r="AE152" s="51">
        <f t="shared" si="18"/>
        <v>0</v>
      </c>
      <c r="AF152" s="51">
        <f t="shared" si="19"/>
        <v>0</v>
      </c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123"/>
      <c r="AS152" s="50">
        <f t="shared" si="20"/>
        <v>0</v>
      </c>
      <c r="AT152" s="48"/>
      <c r="AU152" s="51">
        <f t="shared" si="21"/>
        <v>0</v>
      </c>
      <c r="AV152" s="51">
        <f t="shared" si="22"/>
        <v>0</v>
      </c>
      <c r="AW152" s="48"/>
      <c r="AX152" s="48"/>
      <c r="AY152" s="48"/>
      <c r="AZ152" s="48"/>
      <c r="BA152" s="48"/>
      <c r="BB152" s="48"/>
      <c r="BC152" s="48"/>
      <c r="BD152" s="48"/>
      <c r="BE152" s="48"/>
      <c r="BF152" s="48"/>
      <c r="BG152" s="48"/>
      <c r="BH152" s="43"/>
      <c r="BI152" s="65" t="b">
        <f>IF(AND($G152=0,$H152=0,$I152=0),TRUE,IFERROR(MATCH($BK152,'1.9 APM lookups'!$K$2:$K$107,0)&gt;0,FALSE))</f>
        <v>1</v>
      </c>
      <c r="BJ152" s="65" t="b">
        <f>IF($F152=0,TRUE,IFERROR(MATCH($F152,'4.1 Expenditure RRP'!$A:$A,0)&gt;0,FALSE))</f>
        <v>1</v>
      </c>
      <c r="BK152" s="66" t="str">
        <f t="shared" si="23"/>
        <v xml:space="preserve">, , </v>
      </c>
    </row>
    <row r="153" spans="1:63">
      <c r="A153" s="121"/>
      <c r="B153" s="122"/>
      <c r="C153" s="122"/>
      <c r="D153" s="42"/>
      <c r="E153" s="42"/>
      <c r="F153" s="122"/>
      <c r="G153" s="41"/>
      <c r="H153" s="41"/>
      <c r="I153" s="41"/>
      <c r="J153" s="42"/>
      <c r="K153" s="42"/>
      <c r="L153" s="41"/>
      <c r="M153" s="120"/>
      <c r="N153" s="41"/>
      <c r="O153" s="41"/>
      <c r="P153" s="93" t="str">
        <f>_xlfn.IFNA(INDEX('1.9 APM lookups'!$B$9:$B$13,MATCH($J153,'1.9 APM lookups'!$A$9:$A$13,0),1),"")</f>
        <v/>
      </c>
      <c r="Q153" s="64">
        <f t="shared" si="16"/>
        <v>0</v>
      </c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50">
        <f t="shared" si="17"/>
        <v>0</v>
      </c>
      <c r="AD153" s="48"/>
      <c r="AE153" s="51">
        <f t="shared" si="18"/>
        <v>0</v>
      </c>
      <c r="AF153" s="51">
        <f t="shared" si="19"/>
        <v>0</v>
      </c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123"/>
      <c r="AS153" s="50">
        <f t="shared" si="20"/>
        <v>0</v>
      </c>
      <c r="AT153" s="48"/>
      <c r="AU153" s="51">
        <f t="shared" si="21"/>
        <v>0</v>
      </c>
      <c r="AV153" s="51">
        <f t="shared" si="22"/>
        <v>0</v>
      </c>
      <c r="AW153" s="48"/>
      <c r="AX153" s="48"/>
      <c r="AY153" s="48"/>
      <c r="AZ153" s="48"/>
      <c r="BA153" s="48"/>
      <c r="BB153" s="48"/>
      <c r="BC153" s="48"/>
      <c r="BD153" s="48"/>
      <c r="BE153" s="48"/>
      <c r="BF153" s="48"/>
      <c r="BG153" s="48"/>
      <c r="BH153" s="43"/>
      <c r="BI153" s="65" t="b">
        <f>IF(AND($G153=0,$H153=0,$I153=0),TRUE,IFERROR(MATCH($BK153,'1.9 APM lookups'!$K$2:$K$107,0)&gt;0,FALSE))</f>
        <v>1</v>
      </c>
      <c r="BJ153" s="65" t="b">
        <f>IF($F153=0,TRUE,IFERROR(MATCH($F153,'4.1 Expenditure RRP'!$A:$A,0)&gt;0,FALSE))</f>
        <v>1</v>
      </c>
      <c r="BK153" s="66" t="str">
        <f t="shared" si="23"/>
        <v xml:space="preserve">, , </v>
      </c>
    </row>
    <row r="154" spans="1:63">
      <c r="A154" s="121"/>
      <c r="B154" s="122"/>
      <c r="C154" s="122"/>
      <c r="D154" s="42"/>
      <c r="E154" s="42"/>
      <c r="F154" s="122"/>
      <c r="G154" s="41"/>
      <c r="H154" s="41"/>
      <c r="I154" s="41"/>
      <c r="J154" s="42"/>
      <c r="K154" s="42"/>
      <c r="L154" s="41"/>
      <c r="M154" s="120"/>
      <c r="N154" s="41"/>
      <c r="O154" s="41"/>
      <c r="P154" s="93" t="str">
        <f>_xlfn.IFNA(INDEX('1.9 APM lookups'!$B$9:$B$13,MATCH($J154,'1.9 APM lookups'!$A$9:$A$13,0),1),"")</f>
        <v/>
      </c>
      <c r="Q154" s="64">
        <f t="shared" si="16"/>
        <v>0</v>
      </c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50">
        <f t="shared" si="17"/>
        <v>0</v>
      </c>
      <c r="AD154" s="48"/>
      <c r="AE154" s="51">
        <f t="shared" si="18"/>
        <v>0</v>
      </c>
      <c r="AF154" s="51">
        <f t="shared" si="19"/>
        <v>0</v>
      </c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123"/>
      <c r="AS154" s="50">
        <f t="shared" si="20"/>
        <v>0</v>
      </c>
      <c r="AT154" s="48"/>
      <c r="AU154" s="51">
        <f t="shared" si="21"/>
        <v>0</v>
      </c>
      <c r="AV154" s="51">
        <f t="shared" si="22"/>
        <v>0</v>
      </c>
      <c r="AW154" s="48"/>
      <c r="AX154" s="48"/>
      <c r="AY154" s="48"/>
      <c r="AZ154" s="48"/>
      <c r="BA154" s="48"/>
      <c r="BB154" s="48"/>
      <c r="BC154" s="48"/>
      <c r="BD154" s="48"/>
      <c r="BE154" s="48"/>
      <c r="BF154" s="48"/>
      <c r="BG154" s="48"/>
      <c r="BH154" s="43"/>
      <c r="BI154" s="65" t="b">
        <f>IF(AND($G154=0,$H154=0,$I154=0),TRUE,IFERROR(MATCH($BK154,'1.9 APM lookups'!$K$2:$K$107,0)&gt;0,FALSE))</f>
        <v>1</v>
      </c>
      <c r="BJ154" s="65" t="b">
        <f>IF($F154=0,TRUE,IFERROR(MATCH($F154,'4.1 Expenditure RRP'!$A:$A,0)&gt;0,FALSE))</f>
        <v>1</v>
      </c>
      <c r="BK154" s="66" t="str">
        <f t="shared" si="23"/>
        <v xml:space="preserve">, , </v>
      </c>
    </row>
    <row r="155" spans="1:63">
      <c r="A155" s="121"/>
      <c r="B155" s="122"/>
      <c r="C155" s="122"/>
      <c r="D155" s="42"/>
      <c r="E155" s="42"/>
      <c r="F155" s="122"/>
      <c r="G155" s="41"/>
      <c r="H155" s="41"/>
      <c r="I155" s="41"/>
      <c r="J155" s="42"/>
      <c r="K155" s="42"/>
      <c r="L155" s="41"/>
      <c r="M155" s="120"/>
      <c r="N155" s="41"/>
      <c r="O155" s="41"/>
      <c r="P155" s="93" t="str">
        <f>_xlfn.IFNA(INDEX('1.9 APM lookups'!$B$9:$B$13,MATCH($J155,'1.9 APM lookups'!$A$9:$A$13,0),1),"")</f>
        <v/>
      </c>
      <c r="Q155" s="64">
        <f t="shared" si="16"/>
        <v>0</v>
      </c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50">
        <f t="shared" si="17"/>
        <v>0</v>
      </c>
      <c r="AD155" s="48"/>
      <c r="AE155" s="51">
        <f t="shared" si="18"/>
        <v>0</v>
      </c>
      <c r="AF155" s="51">
        <f t="shared" si="19"/>
        <v>0</v>
      </c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123"/>
      <c r="AS155" s="50">
        <f t="shared" si="20"/>
        <v>0</v>
      </c>
      <c r="AT155" s="48"/>
      <c r="AU155" s="51">
        <f t="shared" si="21"/>
        <v>0</v>
      </c>
      <c r="AV155" s="51">
        <f t="shared" si="22"/>
        <v>0</v>
      </c>
      <c r="AW155" s="48"/>
      <c r="AX155" s="48"/>
      <c r="AY155" s="48"/>
      <c r="AZ155" s="48"/>
      <c r="BA155" s="48"/>
      <c r="BB155" s="48"/>
      <c r="BC155" s="48"/>
      <c r="BD155" s="48"/>
      <c r="BE155" s="48"/>
      <c r="BF155" s="48"/>
      <c r="BG155" s="48"/>
      <c r="BH155" s="43"/>
      <c r="BI155" s="65" t="b">
        <f>IF(AND($G155=0,$H155=0,$I155=0),TRUE,IFERROR(MATCH($BK155,'1.9 APM lookups'!$K$2:$K$107,0)&gt;0,FALSE))</f>
        <v>1</v>
      </c>
      <c r="BJ155" s="65" t="b">
        <f>IF($F155=0,TRUE,IFERROR(MATCH($F155,'4.1 Expenditure RRP'!$A:$A,0)&gt;0,FALSE))</f>
        <v>1</v>
      </c>
      <c r="BK155" s="66" t="str">
        <f t="shared" si="23"/>
        <v xml:space="preserve">, , </v>
      </c>
    </row>
    <row r="156" spans="1:63">
      <c r="A156" s="121"/>
      <c r="B156" s="122"/>
      <c r="C156" s="122"/>
      <c r="D156" s="42"/>
      <c r="E156" s="42"/>
      <c r="F156" s="122"/>
      <c r="G156" s="41"/>
      <c r="H156" s="41"/>
      <c r="I156" s="41"/>
      <c r="J156" s="42"/>
      <c r="K156" s="42"/>
      <c r="L156" s="41"/>
      <c r="M156" s="120"/>
      <c r="N156" s="41"/>
      <c r="O156" s="41"/>
      <c r="P156" s="93" t="str">
        <f>_xlfn.IFNA(INDEX('1.9 APM lookups'!$B$9:$B$13,MATCH($J156,'1.9 APM lookups'!$A$9:$A$13,0),1),"")</f>
        <v/>
      </c>
      <c r="Q156" s="64">
        <f t="shared" si="16"/>
        <v>0</v>
      </c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50">
        <f t="shared" si="17"/>
        <v>0</v>
      </c>
      <c r="AD156" s="48"/>
      <c r="AE156" s="51">
        <f t="shared" si="18"/>
        <v>0</v>
      </c>
      <c r="AF156" s="51">
        <f t="shared" si="19"/>
        <v>0</v>
      </c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  <c r="AQ156" s="48"/>
      <c r="AR156" s="123"/>
      <c r="AS156" s="50">
        <f t="shared" si="20"/>
        <v>0</v>
      </c>
      <c r="AT156" s="48"/>
      <c r="AU156" s="51">
        <f t="shared" si="21"/>
        <v>0</v>
      </c>
      <c r="AV156" s="51">
        <f t="shared" si="22"/>
        <v>0</v>
      </c>
      <c r="AW156" s="48"/>
      <c r="AX156" s="48"/>
      <c r="AY156" s="48"/>
      <c r="AZ156" s="48"/>
      <c r="BA156" s="48"/>
      <c r="BB156" s="48"/>
      <c r="BC156" s="48"/>
      <c r="BD156" s="48"/>
      <c r="BE156" s="48"/>
      <c r="BF156" s="48"/>
      <c r="BG156" s="48"/>
      <c r="BH156" s="43"/>
      <c r="BI156" s="65" t="b">
        <f>IF(AND($G156=0,$H156=0,$I156=0),TRUE,IFERROR(MATCH($BK156,'1.9 APM lookups'!$K$2:$K$107,0)&gt;0,FALSE))</f>
        <v>1</v>
      </c>
      <c r="BJ156" s="65" t="b">
        <f>IF($F156=0,TRUE,IFERROR(MATCH($F156,'4.1 Expenditure RRP'!$A:$A,0)&gt;0,FALSE))</f>
        <v>1</v>
      </c>
      <c r="BK156" s="66" t="str">
        <f t="shared" si="23"/>
        <v xml:space="preserve">, , </v>
      </c>
    </row>
    <row r="157" spans="1:63">
      <c r="A157" s="121"/>
      <c r="B157" s="122"/>
      <c r="C157" s="122"/>
      <c r="D157" s="42"/>
      <c r="E157" s="42"/>
      <c r="F157" s="122"/>
      <c r="G157" s="41"/>
      <c r="H157" s="41"/>
      <c r="I157" s="41"/>
      <c r="J157" s="42"/>
      <c r="K157" s="42"/>
      <c r="L157" s="41"/>
      <c r="M157" s="120"/>
      <c r="N157" s="41"/>
      <c r="O157" s="41"/>
      <c r="P157" s="93" t="str">
        <f>_xlfn.IFNA(INDEX('1.9 APM lookups'!$B$9:$B$13,MATCH($J157,'1.9 APM lookups'!$A$9:$A$13,0),1),"")</f>
        <v/>
      </c>
      <c r="Q157" s="64">
        <f t="shared" si="16"/>
        <v>0</v>
      </c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  <c r="AC157" s="50">
        <f t="shared" si="17"/>
        <v>0</v>
      </c>
      <c r="AD157" s="48"/>
      <c r="AE157" s="51">
        <f t="shared" si="18"/>
        <v>0</v>
      </c>
      <c r="AF157" s="51">
        <f t="shared" si="19"/>
        <v>0</v>
      </c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  <c r="AQ157" s="48"/>
      <c r="AR157" s="123"/>
      <c r="AS157" s="50">
        <f t="shared" si="20"/>
        <v>0</v>
      </c>
      <c r="AT157" s="48"/>
      <c r="AU157" s="51">
        <f t="shared" si="21"/>
        <v>0</v>
      </c>
      <c r="AV157" s="51">
        <f t="shared" si="22"/>
        <v>0</v>
      </c>
      <c r="AW157" s="48"/>
      <c r="AX157" s="48"/>
      <c r="AY157" s="48"/>
      <c r="AZ157" s="48"/>
      <c r="BA157" s="48"/>
      <c r="BB157" s="48"/>
      <c r="BC157" s="48"/>
      <c r="BD157" s="48"/>
      <c r="BE157" s="48"/>
      <c r="BF157" s="48"/>
      <c r="BG157" s="48"/>
      <c r="BH157" s="43"/>
      <c r="BI157" s="65" t="b">
        <f>IF(AND($G157=0,$H157=0,$I157=0),TRUE,IFERROR(MATCH($BK157,'1.9 APM lookups'!$K$2:$K$107,0)&gt;0,FALSE))</f>
        <v>1</v>
      </c>
      <c r="BJ157" s="65" t="b">
        <f>IF($F157=0,TRUE,IFERROR(MATCH($F157,'4.1 Expenditure RRP'!$A:$A,0)&gt;0,FALSE))</f>
        <v>1</v>
      </c>
      <c r="BK157" s="66" t="str">
        <f t="shared" si="23"/>
        <v xml:space="preserve">, , </v>
      </c>
    </row>
    <row r="158" spans="1:63">
      <c r="A158" s="121"/>
      <c r="B158" s="122"/>
      <c r="C158" s="122"/>
      <c r="D158" s="42"/>
      <c r="E158" s="42"/>
      <c r="F158" s="122"/>
      <c r="G158" s="41"/>
      <c r="H158" s="41"/>
      <c r="I158" s="41"/>
      <c r="J158" s="42"/>
      <c r="K158" s="42"/>
      <c r="L158" s="41"/>
      <c r="M158" s="120"/>
      <c r="N158" s="41"/>
      <c r="O158" s="41"/>
      <c r="P158" s="93" t="str">
        <f>_xlfn.IFNA(INDEX('1.9 APM lookups'!$B$9:$B$13,MATCH($J158,'1.9 APM lookups'!$A$9:$A$13,0),1),"")</f>
        <v/>
      </c>
      <c r="Q158" s="64">
        <f t="shared" si="16"/>
        <v>0</v>
      </c>
      <c r="R158" s="61"/>
      <c r="S158" s="61"/>
      <c r="T158" s="61"/>
      <c r="U158" s="61"/>
      <c r="V158" s="61"/>
      <c r="W158" s="61"/>
      <c r="X158" s="61"/>
      <c r="Y158" s="61"/>
      <c r="Z158" s="61"/>
      <c r="AA158" s="61"/>
      <c r="AB158" s="61"/>
      <c r="AC158" s="50">
        <f t="shared" si="17"/>
        <v>0</v>
      </c>
      <c r="AD158" s="48"/>
      <c r="AE158" s="51">
        <f t="shared" si="18"/>
        <v>0</v>
      </c>
      <c r="AF158" s="51">
        <f t="shared" si="19"/>
        <v>0</v>
      </c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123"/>
      <c r="AS158" s="50">
        <f t="shared" si="20"/>
        <v>0</v>
      </c>
      <c r="AT158" s="48"/>
      <c r="AU158" s="51">
        <f t="shared" si="21"/>
        <v>0</v>
      </c>
      <c r="AV158" s="51">
        <f t="shared" si="22"/>
        <v>0</v>
      </c>
      <c r="AW158" s="48"/>
      <c r="AX158" s="48"/>
      <c r="AY158" s="48"/>
      <c r="AZ158" s="48"/>
      <c r="BA158" s="48"/>
      <c r="BB158" s="48"/>
      <c r="BC158" s="48"/>
      <c r="BD158" s="48"/>
      <c r="BE158" s="48"/>
      <c r="BF158" s="48"/>
      <c r="BG158" s="48"/>
      <c r="BH158" s="43"/>
      <c r="BI158" s="65" t="b">
        <f>IF(AND($G158=0,$H158=0,$I158=0),TRUE,IFERROR(MATCH($BK158,'1.9 APM lookups'!$K$2:$K$107,0)&gt;0,FALSE))</f>
        <v>1</v>
      </c>
      <c r="BJ158" s="65" t="b">
        <f>IF($F158=0,TRUE,IFERROR(MATCH($F158,'4.1 Expenditure RRP'!$A:$A,0)&gt;0,FALSE))</f>
        <v>1</v>
      </c>
      <c r="BK158" s="66" t="str">
        <f t="shared" si="23"/>
        <v xml:space="preserve">, , </v>
      </c>
    </row>
    <row r="159" spans="1:63">
      <c r="A159" s="121"/>
      <c r="B159" s="122"/>
      <c r="C159" s="122"/>
      <c r="D159" s="42"/>
      <c r="E159" s="42"/>
      <c r="F159" s="122"/>
      <c r="G159" s="41"/>
      <c r="H159" s="41"/>
      <c r="I159" s="41"/>
      <c r="J159" s="42"/>
      <c r="K159" s="42"/>
      <c r="L159" s="41"/>
      <c r="M159" s="120"/>
      <c r="N159" s="41"/>
      <c r="O159" s="41"/>
      <c r="P159" s="93" t="str">
        <f>_xlfn.IFNA(INDEX('1.9 APM lookups'!$B$9:$B$13,MATCH($J159,'1.9 APM lookups'!$A$9:$A$13,0),1),"")</f>
        <v/>
      </c>
      <c r="Q159" s="64">
        <f t="shared" si="16"/>
        <v>0</v>
      </c>
      <c r="R159" s="61"/>
      <c r="S159" s="61"/>
      <c r="T159" s="61"/>
      <c r="U159" s="61"/>
      <c r="V159" s="61"/>
      <c r="W159" s="61"/>
      <c r="X159" s="61"/>
      <c r="Y159" s="61"/>
      <c r="Z159" s="61"/>
      <c r="AA159" s="61"/>
      <c r="AB159" s="61"/>
      <c r="AC159" s="50">
        <f t="shared" si="17"/>
        <v>0</v>
      </c>
      <c r="AD159" s="48"/>
      <c r="AE159" s="51">
        <f t="shared" si="18"/>
        <v>0</v>
      </c>
      <c r="AF159" s="51">
        <f t="shared" si="19"/>
        <v>0</v>
      </c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  <c r="AQ159" s="48"/>
      <c r="AR159" s="123"/>
      <c r="AS159" s="50">
        <f t="shared" si="20"/>
        <v>0</v>
      </c>
      <c r="AT159" s="48"/>
      <c r="AU159" s="51">
        <f t="shared" si="21"/>
        <v>0</v>
      </c>
      <c r="AV159" s="51">
        <f t="shared" si="22"/>
        <v>0</v>
      </c>
      <c r="AW159" s="48"/>
      <c r="AX159" s="48"/>
      <c r="AY159" s="48"/>
      <c r="AZ159" s="48"/>
      <c r="BA159" s="48"/>
      <c r="BB159" s="48"/>
      <c r="BC159" s="48"/>
      <c r="BD159" s="48"/>
      <c r="BE159" s="48"/>
      <c r="BF159" s="48"/>
      <c r="BG159" s="48"/>
      <c r="BH159" s="43"/>
      <c r="BI159" s="65" t="b">
        <f>IF(AND($G159=0,$H159=0,$I159=0),TRUE,IFERROR(MATCH($BK159,'1.9 APM lookups'!$K$2:$K$107,0)&gt;0,FALSE))</f>
        <v>1</v>
      </c>
      <c r="BJ159" s="65" t="b">
        <f>IF($F159=0,TRUE,IFERROR(MATCH($F159,'4.1 Expenditure RRP'!$A:$A,0)&gt;0,FALSE))</f>
        <v>1</v>
      </c>
      <c r="BK159" s="66" t="str">
        <f t="shared" si="23"/>
        <v xml:space="preserve">, , </v>
      </c>
    </row>
    <row r="160" spans="1:63">
      <c r="A160" s="121"/>
      <c r="B160" s="122"/>
      <c r="C160" s="122"/>
      <c r="D160" s="42"/>
      <c r="E160" s="42"/>
      <c r="F160" s="122"/>
      <c r="G160" s="41"/>
      <c r="H160" s="41"/>
      <c r="I160" s="41"/>
      <c r="J160" s="42"/>
      <c r="K160" s="42"/>
      <c r="L160" s="41"/>
      <c r="M160" s="120"/>
      <c r="N160" s="41"/>
      <c r="O160" s="41"/>
      <c r="P160" s="93" t="str">
        <f>_xlfn.IFNA(INDEX('1.9 APM lookups'!$B$9:$B$13,MATCH($J160,'1.9 APM lookups'!$A$9:$A$13,0),1),"")</f>
        <v/>
      </c>
      <c r="Q160" s="64">
        <f t="shared" si="16"/>
        <v>0</v>
      </c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50">
        <f t="shared" si="17"/>
        <v>0</v>
      </c>
      <c r="AD160" s="48"/>
      <c r="AE160" s="51">
        <f t="shared" si="18"/>
        <v>0</v>
      </c>
      <c r="AF160" s="51">
        <f t="shared" si="19"/>
        <v>0</v>
      </c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123"/>
      <c r="AS160" s="50">
        <f t="shared" si="20"/>
        <v>0</v>
      </c>
      <c r="AT160" s="48"/>
      <c r="AU160" s="51">
        <f t="shared" si="21"/>
        <v>0</v>
      </c>
      <c r="AV160" s="51">
        <f t="shared" si="22"/>
        <v>0</v>
      </c>
      <c r="AW160" s="48"/>
      <c r="AX160" s="48"/>
      <c r="AY160" s="48"/>
      <c r="AZ160" s="48"/>
      <c r="BA160" s="48"/>
      <c r="BB160" s="48"/>
      <c r="BC160" s="48"/>
      <c r="BD160" s="48"/>
      <c r="BE160" s="48"/>
      <c r="BF160" s="48"/>
      <c r="BG160" s="48"/>
      <c r="BH160" s="43"/>
      <c r="BI160" s="65" t="b">
        <f>IF(AND($G160=0,$H160=0,$I160=0),TRUE,IFERROR(MATCH($BK160,'1.9 APM lookups'!$K$2:$K$107,0)&gt;0,FALSE))</f>
        <v>1</v>
      </c>
      <c r="BJ160" s="65" t="b">
        <f>IF($F160=0,TRUE,IFERROR(MATCH($F160,'4.1 Expenditure RRP'!$A:$A,0)&gt;0,FALSE))</f>
        <v>1</v>
      </c>
      <c r="BK160" s="66" t="str">
        <f t="shared" si="23"/>
        <v xml:space="preserve">, , </v>
      </c>
    </row>
    <row r="161" spans="1:63">
      <c r="A161" s="121"/>
      <c r="B161" s="122"/>
      <c r="C161" s="122"/>
      <c r="D161" s="42"/>
      <c r="E161" s="42"/>
      <c r="F161" s="122"/>
      <c r="G161" s="41"/>
      <c r="H161" s="41"/>
      <c r="I161" s="41"/>
      <c r="J161" s="42"/>
      <c r="K161" s="42"/>
      <c r="L161" s="41"/>
      <c r="M161" s="120"/>
      <c r="N161" s="41"/>
      <c r="O161" s="41"/>
      <c r="P161" s="93" t="str">
        <f>_xlfn.IFNA(INDEX('1.9 APM lookups'!$B$9:$B$13,MATCH($J161,'1.9 APM lookups'!$A$9:$A$13,0),1),"")</f>
        <v/>
      </c>
      <c r="Q161" s="64">
        <f t="shared" si="16"/>
        <v>0</v>
      </c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50">
        <f t="shared" si="17"/>
        <v>0</v>
      </c>
      <c r="AD161" s="48"/>
      <c r="AE161" s="51">
        <f t="shared" si="18"/>
        <v>0</v>
      </c>
      <c r="AF161" s="51">
        <f t="shared" si="19"/>
        <v>0</v>
      </c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  <c r="AQ161" s="48"/>
      <c r="AR161" s="123"/>
      <c r="AS161" s="50">
        <f t="shared" si="20"/>
        <v>0</v>
      </c>
      <c r="AT161" s="48"/>
      <c r="AU161" s="51">
        <f t="shared" si="21"/>
        <v>0</v>
      </c>
      <c r="AV161" s="51">
        <f t="shared" si="22"/>
        <v>0</v>
      </c>
      <c r="AW161" s="48"/>
      <c r="AX161" s="48"/>
      <c r="AY161" s="48"/>
      <c r="AZ161" s="48"/>
      <c r="BA161" s="48"/>
      <c r="BB161" s="48"/>
      <c r="BC161" s="48"/>
      <c r="BD161" s="48"/>
      <c r="BE161" s="48"/>
      <c r="BF161" s="48"/>
      <c r="BG161" s="48"/>
      <c r="BH161" s="43"/>
      <c r="BI161" s="65" t="b">
        <f>IF(AND($G161=0,$H161=0,$I161=0),TRUE,IFERROR(MATCH($BK161,'1.9 APM lookups'!$K$2:$K$107,0)&gt;0,FALSE))</f>
        <v>1</v>
      </c>
      <c r="BJ161" s="65" t="b">
        <f>IF($F161=0,TRUE,IFERROR(MATCH($F161,'4.1 Expenditure RRP'!$A:$A,0)&gt;0,FALSE))</f>
        <v>1</v>
      </c>
      <c r="BK161" s="66" t="str">
        <f t="shared" si="23"/>
        <v xml:space="preserve">, , </v>
      </c>
    </row>
    <row r="162" spans="1:63">
      <c r="A162" s="121"/>
      <c r="B162" s="122"/>
      <c r="C162" s="122"/>
      <c r="D162" s="42"/>
      <c r="E162" s="42"/>
      <c r="F162" s="122"/>
      <c r="G162" s="41"/>
      <c r="H162" s="41"/>
      <c r="I162" s="41"/>
      <c r="J162" s="42"/>
      <c r="K162" s="42"/>
      <c r="L162" s="41"/>
      <c r="M162" s="120"/>
      <c r="N162" s="41"/>
      <c r="O162" s="41"/>
      <c r="P162" s="93" t="str">
        <f>_xlfn.IFNA(INDEX('1.9 APM lookups'!$B$9:$B$13,MATCH($J162,'1.9 APM lookups'!$A$9:$A$13,0),1),"")</f>
        <v/>
      </c>
      <c r="Q162" s="64">
        <f t="shared" si="16"/>
        <v>0</v>
      </c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50">
        <f t="shared" si="17"/>
        <v>0</v>
      </c>
      <c r="AD162" s="48"/>
      <c r="AE162" s="51">
        <f t="shared" si="18"/>
        <v>0</v>
      </c>
      <c r="AF162" s="51">
        <f t="shared" si="19"/>
        <v>0</v>
      </c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123"/>
      <c r="AS162" s="50">
        <f t="shared" si="20"/>
        <v>0</v>
      </c>
      <c r="AT162" s="48"/>
      <c r="AU162" s="51">
        <f t="shared" si="21"/>
        <v>0</v>
      </c>
      <c r="AV162" s="51">
        <f t="shared" si="22"/>
        <v>0</v>
      </c>
      <c r="AW162" s="48"/>
      <c r="AX162" s="48"/>
      <c r="AY162" s="48"/>
      <c r="AZ162" s="48"/>
      <c r="BA162" s="48"/>
      <c r="BB162" s="48"/>
      <c r="BC162" s="48"/>
      <c r="BD162" s="48"/>
      <c r="BE162" s="48"/>
      <c r="BF162" s="48"/>
      <c r="BG162" s="48"/>
      <c r="BH162" s="43"/>
      <c r="BI162" s="65" t="b">
        <f>IF(AND($G162=0,$H162=0,$I162=0),TRUE,IFERROR(MATCH($BK162,'1.9 APM lookups'!$K$2:$K$107,0)&gt;0,FALSE))</f>
        <v>1</v>
      </c>
      <c r="BJ162" s="65" t="b">
        <f>IF($F162=0,TRUE,IFERROR(MATCH($F162,'4.1 Expenditure RRP'!$A:$A,0)&gt;0,FALSE))</f>
        <v>1</v>
      </c>
      <c r="BK162" s="66" t="str">
        <f t="shared" si="23"/>
        <v xml:space="preserve">, , </v>
      </c>
    </row>
    <row r="163" spans="1:63">
      <c r="A163" s="121"/>
      <c r="B163" s="122"/>
      <c r="C163" s="122"/>
      <c r="D163" s="42"/>
      <c r="E163" s="42"/>
      <c r="F163" s="122"/>
      <c r="G163" s="41"/>
      <c r="H163" s="41"/>
      <c r="I163" s="41"/>
      <c r="J163" s="42"/>
      <c r="K163" s="42"/>
      <c r="L163" s="41"/>
      <c r="M163" s="120"/>
      <c r="N163" s="41"/>
      <c r="O163" s="41"/>
      <c r="P163" s="93" t="str">
        <f>_xlfn.IFNA(INDEX('1.9 APM lookups'!$B$9:$B$13,MATCH($J163,'1.9 APM lookups'!$A$9:$A$13,0),1),"")</f>
        <v/>
      </c>
      <c r="Q163" s="64">
        <f t="shared" si="16"/>
        <v>0</v>
      </c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50">
        <f t="shared" si="17"/>
        <v>0</v>
      </c>
      <c r="AD163" s="48"/>
      <c r="AE163" s="51">
        <f t="shared" si="18"/>
        <v>0</v>
      </c>
      <c r="AF163" s="51">
        <f t="shared" si="19"/>
        <v>0</v>
      </c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123"/>
      <c r="AS163" s="50">
        <f t="shared" si="20"/>
        <v>0</v>
      </c>
      <c r="AT163" s="48"/>
      <c r="AU163" s="51">
        <f t="shared" si="21"/>
        <v>0</v>
      </c>
      <c r="AV163" s="51">
        <f t="shared" si="22"/>
        <v>0</v>
      </c>
      <c r="AW163" s="48"/>
      <c r="AX163" s="48"/>
      <c r="AY163" s="48"/>
      <c r="AZ163" s="48"/>
      <c r="BA163" s="48"/>
      <c r="BB163" s="48"/>
      <c r="BC163" s="48"/>
      <c r="BD163" s="48"/>
      <c r="BE163" s="48"/>
      <c r="BF163" s="48"/>
      <c r="BG163" s="48"/>
      <c r="BH163" s="43"/>
      <c r="BI163" s="65" t="b">
        <f>IF(AND($G163=0,$H163=0,$I163=0),TRUE,IFERROR(MATCH($BK163,'1.9 APM lookups'!$K$2:$K$107,0)&gt;0,FALSE))</f>
        <v>1</v>
      </c>
      <c r="BJ163" s="65" t="b">
        <f>IF($F163=0,TRUE,IFERROR(MATCH($F163,'4.1 Expenditure RRP'!$A:$A,0)&gt;0,FALSE))</f>
        <v>1</v>
      </c>
      <c r="BK163" s="66" t="str">
        <f t="shared" si="23"/>
        <v xml:space="preserve">, , </v>
      </c>
    </row>
    <row r="164" spans="1:63">
      <c r="A164" s="121"/>
      <c r="B164" s="122"/>
      <c r="C164" s="122"/>
      <c r="D164" s="42"/>
      <c r="E164" s="42"/>
      <c r="F164" s="122"/>
      <c r="G164" s="41"/>
      <c r="H164" s="41"/>
      <c r="I164" s="41"/>
      <c r="J164" s="42"/>
      <c r="K164" s="42"/>
      <c r="L164" s="41"/>
      <c r="M164" s="120"/>
      <c r="N164" s="41"/>
      <c r="O164" s="41"/>
      <c r="P164" s="93" t="str">
        <f>_xlfn.IFNA(INDEX('1.9 APM lookups'!$B$9:$B$13,MATCH($J164,'1.9 APM lookups'!$A$9:$A$13,0),1),"")</f>
        <v/>
      </c>
      <c r="Q164" s="64">
        <f t="shared" si="16"/>
        <v>0</v>
      </c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50">
        <f t="shared" si="17"/>
        <v>0</v>
      </c>
      <c r="AD164" s="48"/>
      <c r="AE164" s="51">
        <f t="shared" si="18"/>
        <v>0</v>
      </c>
      <c r="AF164" s="51">
        <f t="shared" si="19"/>
        <v>0</v>
      </c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123"/>
      <c r="AS164" s="50">
        <f t="shared" si="20"/>
        <v>0</v>
      </c>
      <c r="AT164" s="48"/>
      <c r="AU164" s="51">
        <f t="shared" si="21"/>
        <v>0</v>
      </c>
      <c r="AV164" s="51">
        <f t="shared" si="22"/>
        <v>0</v>
      </c>
      <c r="AW164" s="48"/>
      <c r="AX164" s="48"/>
      <c r="AY164" s="48"/>
      <c r="AZ164" s="48"/>
      <c r="BA164" s="48"/>
      <c r="BB164" s="48"/>
      <c r="BC164" s="48"/>
      <c r="BD164" s="48"/>
      <c r="BE164" s="48"/>
      <c r="BF164" s="48"/>
      <c r="BG164" s="48"/>
      <c r="BH164" s="43"/>
      <c r="BI164" s="65" t="b">
        <f>IF(AND($G164=0,$H164=0,$I164=0),TRUE,IFERROR(MATCH($BK164,'1.9 APM lookups'!$K$2:$K$107,0)&gt;0,FALSE))</f>
        <v>1</v>
      </c>
      <c r="BJ164" s="65" t="b">
        <f>IF($F164=0,TRUE,IFERROR(MATCH($F164,'4.1 Expenditure RRP'!$A:$A,0)&gt;0,FALSE))</f>
        <v>1</v>
      </c>
      <c r="BK164" s="66" t="str">
        <f t="shared" si="23"/>
        <v xml:space="preserve">, , </v>
      </c>
    </row>
    <row r="165" spans="1:63">
      <c r="A165" s="121"/>
      <c r="B165" s="122"/>
      <c r="C165" s="122"/>
      <c r="D165" s="42"/>
      <c r="E165" s="42"/>
      <c r="F165" s="122"/>
      <c r="G165" s="41"/>
      <c r="H165" s="41"/>
      <c r="I165" s="41"/>
      <c r="J165" s="42"/>
      <c r="K165" s="42"/>
      <c r="L165" s="41"/>
      <c r="M165" s="120"/>
      <c r="N165" s="41"/>
      <c r="O165" s="41"/>
      <c r="P165" s="93" t="str">
        <f>_xlfn.IFNA(INDEX('1.9 APM lookups'!$B$9:$B$13,MATCH($J165,'1.9 APM lookups'!$A$9:$A$13,0),1),"")</f>
        <v/>
      </c>
      <c r="Q165" s="64">
        <f t="shared" si="16"/>
        <v>0</v>
      </c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50">
        <f t="shared" si="17"/>
        <v>0</v>
      </c>
      <c r="AD165" s="48"/>
      <c r="AE165" s="51">
        <f t="shared" si="18"/>
        <v>0</v>
      </c>
      <c r="AF165" s="51">
        <f t="shared" si="19"/>
        <v>0</v>
      </c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123"/>
      <c r="AS165" s="50">
        <f t="shared" si="20"/>
        <v>0</v>
      </c>
      <c r="AT165" s="48"/>
      <c r="AU165" s="51">
        <f t="shared" si="21"/>
        <v>0</v>
      </c>
      <c r="AV165" s="51">
        <f t="shared" si="22"/>
        <v>0</v>
      </c>
      <c r="AW165" s="48"/>
      <c r="AX165" s="48"/>
      <c r="AY165" s="48"/>
      <c r="AZ165" s="48"/>
      <c r="BA165" s="48"/>
      <c r="BB165" s="48"/>
      <c r="BC165" s="48"/>
      <c r="BD165" s="48"/>
      <c r="BE165" s="48"/>
      <c r="BF165" s="48"/>
      <c r="BG165" s="48"/>
      <c r="BH165" s="43"/>
      <c r="BI165" s="65" t="b">
        <f>IF(AND($G165=0,$H165=0,$I165=0),TRUE,IFERROR(MATCH($BK165,'1.9 APM lookups'!$K$2:$K$107,0)&gt;0,FALSE))</f>
        <v>1</v>
      </c>
      <c r="BJ165" s="65" t="b">
        <f>IF($F165=0,TRUE,IFERROR(MATCH($F165,'4.1 Expenditure RRP'!$A:$A,0)&gt;0,FALSE))</f>
        <v>1</v>
      </c>
      <c r="BK165" s="66" t="str">
        <f t="shared" si="23"/>
        <v xml:space="preserve">, , </v>
      </c>
    </row>
    <row r="166" spans="1:63">
      <c r="A166" s="121"/>
      <c r="B166" s="122"/>
      <c r="C166" s="122"/>
      <c r="D166" s="42"/>
      <c r="E166" s="42"/>
      <c r="F166" s="122"/>
      <c r="G166" s="41"/>
      <c r="H166" s="41"/>
      <c r="I166" s="41"/>
      <c r="J166" s="42"/>
      <c r="K166" s="42"/>
      <c r="L166" s="41"/>
      <c r="M166" s="120"/>
      <c r="N166" s="41"/>
      <c r="O166" s="41"/>
      <c r="P166" s="93" t="str">
        <f>_xlfn.IFNA(INDEX('1.9 APM lookups'!$B$9:$B$13,MATCH($J166,'1.9 APM lookups'!$A$9:$A$13,0),1),"")</f>
        <v/>
      </c>
      <c r="Q166" s="64">
        <f t="shared" si="16"/>
        <v>0</v>
      </c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50">
        <f t="shared" si="17"/>
        <v>0</v>
      </c>
      <c r="AD166" s="48"/>
      <c r="AE166" s="51">
        <f t="shared" si="18"/>
        <v>0</v>
      </c>
      <c r="AF166" s="51">
        <f t="shared" si="19"/>
        <v>0</v>
      </c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123"/>
      <c r="AS166" s="50">
        <f t="shared" si="20"/>
        <v>0</v>
      </c>
      <c r="AT166" s="48"/>
      <c r="AU166" s="51">
        <f t="shared" si="21"/>
        <v>0</v>
      </c>
      <c r="AV166" s="51">
        <f t="shared" si="22"/>
        <v>0</v>
      </c>
      <c r="AW166" s="48"/>
      <c r="AX166" s="48"/>
      <c r="AY166" s="48"/>
      <c r="AZ166" s="48"/>
      <c r="BA166" s="48"/>
      <c r="BB166" s="48"/>
      <c r="BC166" s="48"/>
      <c r="BD166" s="48"/>
      <c r="BE166" s="48"/>
      <c r="BF166" s="48"/>
      <c r="BG166" s="48"/>
      <c r="BH166" s="43"/>
      <c r="BI166" s="65" t="b">
        <f>IF(AND($G166=0,$H166=0,$I166=0),TRUE,IFERROR(MATCH($BK166,'1.9 APM lookups'!$K$2:$K$107,0)&gt;0,FALSE))</f>
        <v>1</v>
      </c>
      <c r="BJ166" s="65" t="b">
        <f>IF($F166=0,TRUE,IFERROR(MATCH($F166,'4.1 Expenditure RRP'!$A:$A,0)&gt;0,FALSE))</f>
        <v>1</v>
      </c>
      <c r="BK166" s="66" t="str">
        <f t="shared" si="23"/>
        <v xml:space="preserve">, , </v>
      </c>
    </row>
    <row r="167" spans="1:63">
      <c r="A167" s="121"/>
      <c r="B167" s="122"/>
      <c r="C167" s="122"/>
      <c r="D167" s="42"/>
      <c r="E167" s="42"/>
      <c r="F167" s="122"/>
      <c r="G167" s="41"/>
      <c r="H167" s="41"/>
      <c r="I167" s="41"/>
      <c r="J167" s="42"/>
      <c r="K167" s="42"/>
      <c r="L167" s="41"/>
      <c r="M167" s="120"/>
      <c r="N167" s="41"/>
      <c r="O167" s="41"/>
      <c r="P167" s="93" t="str">
        <f>_xlfn.IFNA(INDEX('1.9 APM lookups'!$B$9:$B$13,MATCH($J167,'1.9 APM lookups'!$A$9:$A$13,0),1),"")</f>
        <v/>
      </c>
      <c r="Q167" s="64">
        <f t="shared" si="16"/>
        <v>0</v>
      </c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50">
        <f t="shared" si="17"/>
        <v>0</v>
      </c>
      <c r="AD167" s="48"/>
      <c r="AE167" s="51">
        <f t="shared" si="18"/>
        <v>0</v>
      </c>
      <c r="AF167" s="51">
        <f t="shared" si="19"/>
        <v>0</v>
      </c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123"/>
      <c r="AS167" s="50">
        <f t="shared" si="20"/>
        <v>0</v>
      </c>
      <c r="AT167" s="48"/>
      <c r="AU167" s="51">
        <f t="shared" si="21"/>
        <v>0</v>
      </c>
      <c r="AV167" s="51">
        <f t="shared" si="22"/>
        <v>0</v>
      </c>
      <c r="AW167" s="48"/>
      <c r="AX167" s="48"/>
      <c r="AY167" s="48"/>
      <c r="AZ167" s="48"/>
      <c r="BA167" s="48"/>
      <c r="BB167" s="48"/>
      <c r="BC167" s="48"/>
      <c r="BD167" s="48"/>
      <c r="BE167" s="48"/>
      <c r="BF167" s="48"/>
      <c r="BG167" s="48"/>
      <c r="BH167" s="43"/>
      <c r="BI167" s="65" t="b">
        <f>IF(AND($G167=0,$H167=0,$I167=0),TRUE,IFERROR(MATCH($BK167,'1.9 APM lookups'!$K$2:$K$107,0)&gt;0,FALSE))</f>
        <v>1</v>
      </c>
      <c r="BJ167" s="65" t="b">
        <f>IF($F167=0,TRUE,IFERROR(MATCH($F167,'4.1 Expenditure RRP'!$A:$A,0)&gt;0,FALSE))</f>
        <v>1</v>
      </c>
      <c r="BK167" s="66" t="str">
        <f t="shared" si="23"/>
        <v xml:space="preserve">, , </v>
      </c>
    </row>
    <row r="168" spans="1:63">
      <c r="A168" s="121"/>
      <c r="B168" s="122"/>
      <c r="C168" s="122"/>
      <c r="D168" s="42"/>
      <c r="E168" s="42"/>
      <c r="F168" s="122"/>
      <c r="G168" s="41"/>
      <c r="H168" s="41"/>
      <c r="I168" s="41"/>
      <c r="J168" s="42"/>
      <c r="K168" s="42"/>
      <c r="L168" s="41"/>
      <c r="M168" s="120"/>
      <c r="N168" s="41"/>
      <c r="O168" s="41"/>
      <c r="P168" s="93" t="str">
        <f>_xlfn.IFNA(INDEX('1.9 APM lookups'!$B$9:$B$13,MATCH($J168,'1.9 APM lookups'!$A$9:$A$13,0),1),"")</f>
        <v/>
      </c>
      <c r="Q168" s="64">
        <f t="shared" si="16"/>
        <v>0</v>
      </c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50">
        <f t="shared" si="17"/>
        <v>0</v>
      </c>
      <c r="AD168" s="48"/>
      <c r="AE168" s="51">
        <f t="shared" si="18"/>
        <v>0</v>
      </c>
      <c r="AF168" s="51">
        <f t="shared" si="19"/>
        <v>0</v>
      </c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123"/>
      <c r="AS168" s="50">
        <f t="shared" si="20"/>
        <v>0</v>
      </c>
      <c r="AT168" s="48"/>
      <c r="AU168" s="51">
        <f t="shared" si="21"/>
        <v>0</v>
      </c>
      <c r="AV168" s="51">
        <f t="shared" si="22"/>
        <v>0</v>
      </c>
      <c r="AW168" s="48"/>
      <c r="AX168" s="48"/>
      <c r="AY168" s="48"/>
      <c r="AZ168" s="48"/>
      <c r="BA168" s="48"/>
      <c r="BB168" s="48"/>
      <c r="BC168" s="48"/>
      <c r="BD168" s="48"/>
      <c r="BE168" s="48"/>
      <c r="BF168" s="48"/>
      <c r="BG168" s="48"/>
      <c r="BH168" s="43"/>
      <c r="BI168" s="65" t="b">
        <f>IF(AND($G168=0,$H168=0,$I168=0),TRUE,IFERROR(MATCH($BK168,'1.9 APM lookups'!$K$2:$K$107,0)&gt;0,FALSE))</f>
        <v>1</v>
      </c>
      <c r="BJ168" s="65" t="b">
        <f>IF($F168=0,TRUE,IFERROR(MATCH($F168,'4.1 Expenditure RRP'!$A:$A,0)&gt;0,FALSE))</f>
        <v>1</v>
      </c>
      <c r="BK168" s="66" t="str">
        <f t="shared" si="23"/>
        <v xml:space="preserve">, , </v>
      </c>
    </row>
    <row r="169" spans="1:63">
      <c r="A169" s="121"/>
      <c r="B169" s="122"/>
      <c r="C169" s="122"/>
      <c r="D169" s="42"/>
      <c r="E169" s="42"/>
      <c r="F169" s="122"/>
      <c r="G169" s="41"/>
      <c r="H169" s="41"/>
      <c r="I169" s="41"/>
      <c r="J169" s="42"/>
      <c r="K169" s="42"/>
      <c r="L169" s="41"/>
      <c r="M169" s="120"/>
      <c r="N169" s="41"/>
      <c r="O169" s="41"/>
      <c r="P169" s="93" t="str">
        <f>_xlfn.IFNA(INDEX('1.9 APM lookups'!$B$9:$B$13,MATCH($J169,'1.9 APM lookups'!$A$9:$A$13,0),1),"")</f>
        <v/>
      </c>
      <c r="Q169" s="64">
        <f t="shared" si="16"/>
        <v>0</v>
      </c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50">
        <f t="shared" si="17"/>
        <v>0</v>
      </c>
      <c r="AD169" s="48"/>
      <c r="AE169" s="51">
        <f t="shared" si="18"/>
        <v>0</v>
      </c>
      <c r="AF169" s="51">
        <f t="shared" si="19"/>
        <v>0</v>
      </c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  <c r="AQ169" s="48"/>
      <c r="AR169" s="123"/>
      <c r="AS169" s="50">
        <f t="shared" si="20"/>
        <v>0</v>
      </c>
      <c r="AT169" s="48"/>
      <c r="AU169" s="51">
        <f t="shared" si="21"/>
        <v>0</v>
      </c>
      <c r="AV169" s="51">
        <f t="shared" si="22"/>
        <v>0</v>
      </c>
      <c r="AW169" s="48"/>
      <c r="AX169" s="48"/>
      <c r="AY169" s="48"/>
      <c r="AZ169" s="48"/>
      <c r="BA169" s="48"/>
      <c r="BB169" s="48"/>
      <c r="BC169" s="48"/>
      <c r="BD169" s="48"/>
      <c r="BE169" s="48"/>
      <c r="BF169" s="48"/>
      <c r="BG169" s="48"/>
      <c r="BH169" s="43"/>
      <c r="BI169" s="65" t="b">
        <f>IF(AND($G169=0,$H169=0,$I169=0),TRUE,IFERROR(MATCH($BK169,'1.9 APM lookups'!$K$2:$K$107,0)&gt;0,FALSE))</f>
        <v>1</v>
      </c>
      <c r="BJ169" s="65" t="b">
        <f>IF($F169=0,TRUE,IFERROR(MATCH($F169,'4.1 Expenditure RRP'!$A:$A,0)&gt;0,FALSE))</f>
        <v>1</v>
      </c>
      <c r="BK169" s="66" t="str">
        <f t="shared" si="23"/>
        <v xml:space="preserve">, , </v>
      </c>
    </row>
    <row r="170" spans="1:63">
      <c r="A170" s="121"/>
      <c r="B170" s="122"/>
      <c r="C170" s="122"/>
      <c r="D170" s="42"/>
      <c r="E170" s="42"/>
      <c r="F170" s="122"/>
      <c r="G170" s="41"/>
      <c r="H170" s="41"/>
      <c r="I170" s="41"/>
      <c r="J170" s="42"/>
      <c r="K170" s="42"/>
      <c r="L170" s="41"/>
      <c r="M170" s="120"/>
      <c r="N170" s="41"/>
      <c r="O170" s="41"/>
      <c r="P170" s="93" t="str">
        <f>_xlfn.IFNA(INDEX('1.9 APM lookups'!$B$9:$B$13,MATCH($J170,'1.9 APM lookups'!$A$9:$A$13,0),1),"")</f>
        <v/>
      </c>
      <c r="Q170" s="64">
        <f t="shared" si="16"/>
        <v>0</v>
      </c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50">
        <f t="shared" si="17"/>
        <v>0</v>
      </c>
      <c r="AD170" s="48"/>
      <c r="AE170" s="51">
        <f t="shared" si="18"/>
        <v>0</v>
      </c>
      <c r="AF170" s="51">
        <f t="shared" si="19"/>
        <v>0</v>
      </c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123"/>
      <c r="AS170" s="50">
        <f t="shared" si="20"/>
        <v>0</v>
      </c>
      <c r="AT170" s="48"/>
      <c r="AU170" s="51">
        <f t="shared" si="21"/>
        <v>0</v>
      </c>
      <c r="AV170" s="51">
        <f t="shared" si="22"/>
        <v>0</v>
      </c>
      <c r="AW170" s="48"/>
      <c r="AX170" s="48"/>
      <c r="AY170" s="48"/>
      <c r="AZ170" s="48"/>
      <c r="BA170" s="48"/>
      <c r="BB170" s="48"/>
      <c r="BC170" s="48"/>
      <c r="BD170" s="48"/>
      <c r="BE170" s="48"/>
      <c r="BF170" s="48"/>
      <c r="BG170" s="48"/>
      <c r="BH170" s="43"/>
      <c r="BI170" s="65" t="b">
        <f>IF(AND($G170=0,$H170=0,$I170=0),TRUE,IFERROR(MATCH($BK170,'1.9 APM lookups'!$K$2:$K$107,0)&gt;0,FALSE))</f>
        <v>1</v>
      </c>
      <c r="BJ170" s="65" t="b">
        <f>IF($F170=0,TRUE,IFERROR(MATCH($F170,'4.1 Expenditure RRP'!$A:$A,0)&gt;0,FALSE))</f>
        <v>1</v>
      </c>
      <c r="BK170" s="66" t="str">
        <f t="shared" si="23"/>
        <v xml:space="preserve">, , </v>
      </c>
    </row>
    <row r="171" spans="1:63">
      <c r="A171" s="121"/>
      <c r="B171" s="122"/>
      <c r="C171" s="122"/>
      <c r="D171" s="42"/>
      <c r="E171" s="42"/>
      <c r="F171" s="122"/>
      <c r="G171" s="41"/>
      <c r="H171" s="41"/>
      <c r="I171" s="41"/>
      <c r="J171" s="42"/>
      <c r="K171" s="42"/>
      <c r="L171" s="41"/>
      <c r="M171" s="120"/>
      <c r="N171" s="41"/>
      <c r="O171" s="41"/>
      <c r="P171" s="93" t="str">
        <f>_xlfn.IFNA(INDEX('1.9 APM lookups'!$B$9:$B$13,MATCH($J171,'1.9 APM lookups'!$A$9:$A$13,0),1),"")</f>
        <v/>
      </c>
      <c r="Q171" s="64">
        <f t="shared" si="16"/>
        <v>0</v>
      </c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50">
        <f t="shared" si="17"/>
        <v>0</v>
      </c>
      <c r="AD171" s="48"/>
      <c r="AE171" s="51">
        <f t="shared" si="18"/>
        <v>0</v>
      </c>
      <c r="AF171" s="51">
        <f t="shared" si="19"/>
        <v>0</v>
      </c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123"/>
      <c r="AS171" s="50">
        <f t="shared" si="20"/>
        <v>0</v>
      </c>
      <c r="AT171" s="48"/>
      <c r="AU171" s="51">
        <f t="shared" si="21"/>
        <v>0</v>
      </c>
      <c r="AV171" s="51">
        <f t="shared" si="22"/>
        <v>0</v>
      </c>
      <c r="AW171" s="48"/>
      <c r="AX171" s="48"/>
      <c r="AY171" s="48"/>
      <c r="AZ171" s="48"/>
      <c r="BA171" s="48"/>
      <c r="BB171" s="48"/>
      <c r="BC171" s="48"/>
      <c r="BD171" s="48"/>
      <c r="BE171" s="48"/>
      <c r="BF171" s="48"/>
      <c r="BG171" s="48"/>
      <c r="BH171" s="43"/>
      <c r="BI171" s="65" t="b">
        <f>IF(AND($G171=0,$H171=0,$I171=0),TRUE,IFERROR(MATCH($BK171,'1.9 APM lookups'!$K$2:$K$107,0)&gt;0,FALSE))</f>
        <v>1</v>
      </c>
      <c r="BJ171" s="65" t="b">
        <f>IF($F171=0,TRUE,IFERROR(MATCH($F171,'4.1 Expenditure RRP'!$A:$A,0)&gt;0,FALSE))</f>
        <v>1</v>
      </c>
      <c r="BK171" s="66" t="str">
        <f t="shared" si="23"/>
        <v xml:space="preserve">, , </v>
      </c>
    </row>
    <row r="172" spans="1:63">
      <c r="A172" s="121"/>
      <c r="B172" s="122"/>
      <c r="C172" s="122"/>
      <c r="D172" s="42"/>
      <c r="E172" s="42"/>
      <c r="F172" s="122"/>
      <c r="G172" s="41"/>
      <c r="H172" s="41"/>
      <c r="I172" s="41"/>
      <c r="J172" s="42"/>
      <c r="K172" s="42"/>
      <c r="L172" s="41"/>
      <c r="M172" s="120"/>
      <c r="N172" s="41"/>
      <c r="O172" s="41"/>
      <c r="P172" s="93" t="str">
        <f>_xlfn.IFNA(INDEX('1.9 APM lookups'!$B$9:$B$13,MATCH($J172,'1.9 APM lookups'!$A$9:$A$13,0),1),"")</f>
        <v/>
      </c>
      <c r="Q172" s="64">
        <f t="shared" si="16"/>
        <v>0</v>
      </c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50">
        <f t="shared" si="17"/>
        <v>0</v>
      </c>
      <c r="AD172" s="48"/>
      <c r="AE172" s="51">
        <f t="shared" si="18"/>
        <v>0</v>
      </c>
      <c r="AF172" s="51">
        <f t="shared" si="19"/>
        <v>0</v>
      </c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123"/>
      <c r="AS172" s="50">
        <f t="shared" si="20"/>
        <v>0</v>
      </c>
      <c r="AT172" s="48"/>
      <c r="AU172" s="51">
        <f t="shared" si="21"/>
        <v>0</v>
      </c>
      <c r="AV172" s="51">
        <f t="shared" si="22"/>
        <v>0</v>
      </c>
      <c r="AW172" s="48"/>
      <c r="AX172" s="48"/>
      <c r="AY172" s="48"/>
      <c r="AZ172" s="48"/>
      <c r="BA172" s="48"/>
      <c r="BB172" s="48"/>
      <c r="BC172" s="48"/>
      <c r="BD172" s="48"/>
      <c r="BE172" s="48"/>
      <c r="BF172" s="48"/>
      <c r="BG172" s="48"/>
      <c r="BH172" s="43"/>
      <c r="BI172" s="65" t="b">
        <f>IF(AND($G172=0,$H172=0,$I172=0),TRUE,IFERROR(MATCH($BK172,'1.9 APM lookups'!$K$2:$K$107,0)&gt;0,FALSE))</f>
        <v>1</v>
      </c>
      <c r="BJ172" s="65" t="b">
        <f>IF($F172=0,TRUE,IFERROR(MATCH($F172,'4.1 Expenditure RRP'!$A:$A,0)&gt;0,FALSE))</f>
        <v>1</v>
      </c>
      <c r="BK172" s="66" t="str">
        <f t="shared" si="23"/>
        <v xml:space="preserve">, , </v>
      </c>
    </row>
    <row r="173" spans="1:63">
      <c r="A173" s="121"/>
      <c r="B173" s="122"/>
      <c r="C173" s="122"/>
      <c r="D173" s="42"/>
      <c r="E173" s="42"/>
      <c r="F173" s="122"/>
      <c r="G173" s="41"/>
      <c r="H173" s="41"/>
      <c r="I173" s="41"/>
      <c r="J173" s="42"/>
      <c r="K173" s="42"/>
      <c r="L173" s="41"/>
      <c r="M173" s="120"/>
      <c r="N173" s="41"/>
      <c r="O173" s="41"/>
      <c r="P173" s="93" t="str">
        <f>_xlfn.IFNA(INDEX('1.9 APM lookups'!$B$9:$B$13,MATCH($J173,'1.9 APM lookups'!$A$9:$A$13,0),1),"")</f>
        <v/>
      </c>
      <c r="Q173" s="64">
        <f t="shared" si="16"/>
        <v>0</v>
      </c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50">
        <f t="shared" si="17"/>
        <v>0</v>
      </c>
      <c r="AD173" s="48"/>
      <c r="AE173" s="51">
        <f t="shared" si="18"/>
        <v>0</v>
      </c>
      <c r="AF173" s="51">
        <f t="shared" si="19"/>
        <v>0</v>
      </c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123"/>
      <c r="AS173" s="50">
        <f t="shared" si="20"/>
        <v>0</v>
      </c>
      <c r="AT173" s="48"/>
      <c r="AU173" s="51">
        <f t="shared" si="21"/>
        <v>0</v>
      </c>
      <c r="AV173" s="51">
        <f t="shared" si="22"/>
        <v>0</v>
      </c>
      <c r="AW173" s="48"/>
      <c r="AX173" s="48"/>
      <c r="AY173" s="48"/>
      <c r="AZ173" s="48"/>
      <c r="BA173" s="48"/>
      <c r="BB173" s="48"/>
      <c r="BC173" s="48"/>
      <c r="BD173" s="48"/>
      <c r="BE173" s="48"/>
      <c r="BF173" s="48"/>
      <c r="BG173" s="48"/>
      <c r="BH173" s="43"/>
      <c r="BI173" s="65" t="b">
        <f>IF(AND($G173=0,$H173=0,$I173=0),TRUE,IFERROR(MATCH($BK173,'1.9 APM lookups'!$K$2:$K$107,0)&gt;0,FALSE))</f>
        <v>1</v>
      </c>
      <c r="BJ173" s="65" t="b">
        <f>IF($F173=0,TRUE,IFERROR(MATCH($F173,'4.1 Expenditure RRP'!$A:$A,0)&gt;0,FALSE))</f>
        <v>1</v>
      </c>
      <c r="BK173" s="66" t="str">
        <f t="shared" si="23"/>
        <v xml:space="preserve">, , </v>
      </c>
    </row>
    <row r="174" spans="1:63">
      <c r="A174" s="121"/>
      <c r="B174" s="122"/>
      <c r="C174" s="122"/>
      <c r="D174" s="42"/>
      <c r="E174" s="42"/>
      <c r="F174" s="122"/>
      <c r="G174" s="41"/>
      <c r="H174" s="41"/>
      <c r="I174" s="41"/>
      <c r="J174" s="42"/>
      <c r="K174" s="42"/>
      <c r="L174" s="41"/>
      <c r="M174" s="120"/>
      <c r="N174" s="41"/>
      <c r="O174" s="41"/>
      <c r="P174" s="93" t="str">
        <f>_xlfn.IFNA(INDEX('1.9 APM lookups'!$B$9:$B$13,MATCH($J174,'1.9 APM lookups'!$A$9:$A$13,0),1),"")</f>
        <v/>
      </c>
      <c r="Q174" s="64">
        <f t="shared" si="16"/>
        <v>0</v>
      </c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50">
        <f t="shared" si="17"/>
        <v>0</v>
      </c>
      <c r="AD174" s="48"/>
      <c r="AE174" s="51">
        <f t="shared" si="18"/>
        <v>0</v>
      </c>
      <c r="AF174" s="51">
        <f t="shared" si="19"/>
        <v>0</v>
      </c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  <c r="AQ174" s="48"/>
      <c r="AR174" s="123"/>
      <c r="AS174" s="50">
        <f t="shared" si="20"/>
        <v>0</v>
      </c>
      <c r="AT174" s="48"/>
      <c r="AU174" s="51">
        <f t="shared" si="21"/>
        <v>0</v>
      </c>
      <c r="AV174" s="51">
        <f t="shared" si="22"/>
        <v>0</v>
      </c>
      <c r="AW174" s="48"/>
      <c r="AX174" s="48"/>
      <c r="AY174" s="48"/>
      <c r="AZ174" s="48"/>
      <c r="BA174" s="48"/>
      <c r="BB174" s="48"/>
      <c r="BC174" s="48"/>
      <c r="BD174" s="48"/>
      <c r="BE174" s="48"/>
      <c r="BF174" s="48"/>
      <c r="BG174" s="48"/>
      <c r="BH174" s="43"/>
      <c r="BI174" s="65" t="b">
        <f>IF(AND($G174=0,$H174=0,$I174=0),TRUE,IFERROR(MATCH($BK174,'1.9 APM lookups'!$K$2:$K$107,0)&gt;0,FALSE))</f>
        <v>1</v>
      </c>
      <c r="BJ174" s="65" t="b">
        <f>IF($F174=0,TRUE,IFERROR(MATCH($F174,'4.1 Expenditure RRP'!$A:$A,0)&gt;0,FALSE))</f>
        <v>1</v>
      </c>
      <c r="BK174" s="66" t="str">
        <f t="shared" si="23"/>
        <v xml:space="preserve">, , </v>
      </c>
    </row>
    <row r="175" spans="1:63">
      <c r="A175" s="121"/>
      <c r="B175" s="122"/>
      <c r="C175" s="122"/>
      <c r="D175" s="42"/>
      <c r="E175" s="42"/>
      <c r="F175" s="122"/>
      <c r="G175" s="41"/>
      <c r="H175" s="41"/>
      <c r="I175" s="41"/>
      <c r="J175" s="42"/>
      <c r="K175" s="42"/>
      <c r="L175" s="41"/>
      <c r="M175" s="120"/>
      <c r="N175" s="41"/>
      <c r="O175" s="41"/>
      <c r="P175" s="93" t="str">
        <f>_xlfn.IFNA(INDEX('1.9 APM lookups'!$B$9:$B$13,MATCH($J175,'1.9 APM lookups'!$A$9:$A$13,0),1),"")</f>
        <v/>
      </c>
      <c r="Q175" s="64">
        <f t="shared" si="16"/>
        <v>0</v>
      </c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50">
        <f t="shared" si="17"/>
        <v>0</v>
      </c>
      <c r="AD175" s="48"/>
      <c r="AE175" s="51">
        <f t="shared" si="18"/>
        <v>0</v>
      </c>
      <c r="AF175" s="51">
        <f t="shared" si="19"/>
        <v>0</v>
      </c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  <c r="AQ175" s="48"/>
      <c r="AR175" s="123"/>
      <c r="AS175" s="50">
        <f t="shared" si="20"/>
        <v>0</v>
      </c>
      <c r="AT175" s="48"/>
      <c r="AU175" s="51">
        <f t="shared" si="21"/>
        <v>0</v>
      </c>
      <c r="AV175" s="51">
        <f t="shared" si="22"/>
        <v>0</v>
      </c>
      <c r="AW175" s="48"/>
      <c r="AX175" s="48"/>
      <c r="AY175" s="48"/>
      <c r="AZ175" s="48"/>
      <c r="BA175" s="48"/>
      <c r="BB175" s="48"/>
      <c r="BC175" s="48"/>
      <c r="BD175" s="48"/>
      <c r="BE175" s="48"/>
      <c r="BF175" s="48"/>
      <c r="BG175" s="48"/>
      <c r="BH175" s="43"/>
      <c r="BI175" s="65" t="b">
        <f>IF(AND($G175=0,$H175=0,$I175=0),TRUE,IFERROR(MATCH($BK175,'1.9 APM lookups'!$K$2:$K$107,0)&gt;0,FALSE))</f>
        <v>1</v>
      </c>
      <c r="BJ175" s="65" t="b">
        <f>IF($F175=0,TRUE,IFERROR(MATCH($F175,'4.1 Expenditure RRP'!$A:$A,0)&gt;0,FALSE))</f>
        <v>1</v>
      </c>
      <c r="BK175" s="66" t="str">
        <f t="shared" si="23"/>
        <v xml:space="preserve">, , </v>
      </c>
    </row>
    <row r="176" spans="1:63">
      <c r="A176" s="121"/>
      <c r="B176" s="122"/>
      <c r="C176" s="122"/>
      <c r="D176" s="42"/>
      <c r="E176" s="42"/>
      <c r="F176" s="122"/>
      <c r="G176" s="41"/>
      <c r="H176" s="41"/>
      <c r="I176" s="41"/>
      <c r="J176" s="42"/>
      <c r="K176" s="42"/>
      <c r="L176" s="41"/>
      <c r="M176" s="120"/>
      <c r="N176" s="41"/>
      <c r="O176" s="41"/>
      <c r="P176" s="93" t="str">
        <f>_xlfn.IFNA(INDEX('1.9 APM lookups'!$B$9:$B$13,MATCH($J176,'1.9 APM lookups'!$A$9:$A$13,0),1),"")</f>
        <v/>
      </c>
      <c r="Q176" s="64">
        <f t="shared" si="16"/>
        <v>0</v>
      </c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50">
        <f t="shared" si="17"/>
        <v>0</v>
      </c>
      <c r="AD176" s="48"/>
      <c r="AE176" s="51">
        <f t="shared" si="18"/>
        <v>0</v>
      </c>
      <c r="AF176" s="51">
        <f t="shared" si="19"/>
        <v>0</v>
      </c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123"/>
      <c r="AS176" s="50">
        <f t="shared" si="20"/>
        <v>0</v>
      </c>
      <c r="AT176" s="48"/>
      <c r="AU176" s="51">
        <f t="shared" si="21"/>
        <v>0</v>
      </c>
      <c r="AV176" s="51">
        <f t="shared" si="22"/>
        <v>0</v>
      </c>
      <c r="AW176" s="48"/>
      <c r="AX176" s="48"/>
      <c r="AY176" s="48"/>
      <c r="AZ176" s="48"/>
      <c r="BA176" s="48"/>
      <c r="BB176" s="48"/>
      <c r="BC176" s="48"/>
      <c r="BD176" s="48"/>
      <c r="BE176" s="48"/>
      <c r="BF176" s="48"/>
      <c r="BG176" s="48"/>
      <c r="BH176" s="43"/>
      <c r="BI176" s="65" t="b">
        <f>IF(AND($G176=0,$H176=0,$I176=0),TRUE,IFERROR(MATCH($BK176,'1.9 APM lookups'!$K$2:$K$107,0)&gt;0,FALSE))</f>
        <v>1</v>
      </c>
      <c r="BJ176" s="65" t="b">
        <f>IF($F176=0,TRUE,IFERROR(MATCH($F176,'4.1 Expenditure RRP'!$A:$A,0)&gt;0,FALSE))</f>
        <v>1</v>
      </c>
      <c r="BK176" s="66" t="str">
        <f t="shared" si="23"/>
        <v xml:space="preserve">, , </v>
      </c>
    </row>
    <row r="177" spans="1:63">
      <c r="A177" s="121"/>
      <c r="B177" s="122"/>
      <c r="C177" s="122"/>
      <c r="D177" s="42"/>
      <c r="E177" s="42"/>
      <c r="F177" s="122"/>
      <c r="G177" s="41"/>
      <c r="H177" s="41"/>
      <c r="I177" s="41"/>
      <c r="J177" s="42"/>
      <c r="K177" s="42"/>
      <c r="L177" s="41"/>
      <c r="M177" s="120"/>
      <c r="N177" s="41"/>
      <c r="O177" s="41"/>
      <c r="P177" s="93" t="str">
        <f>_xlfn.IFNA(INDEX('1.9 APM lookups'!$B$9:$B$13,MATCH($J177,'1.9 APM lookups'!$A$9:$A$13,0),1),"")</f>
        <v/>
      </c>
      <c r="Q177" s="64">
        <f t="shared" si="16"/>
        <v>0</v>
      </c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50">
        <f t="shared" si="17"/>
        <v>0</v>
      </c>
      <c r="AD177" s="48"/>
      <c r="AE177" s="51">
        <f t="shared" si="18"/>
        <v>0</v>
      </c>
      <c r="AF177" s="51">
        <f t="shared" si="19"/>
        <v>0</v>
      </c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123"/>
      <c r="AS177" s="50">
        <f t="shared" si="20"/>
        <v>0</v>
      </c>
      <c r="AT177" s="48"/>
      <c r="AU177" s="51">
        <f t="shared" si="21"/>
        <v>0</v>
      </c>
      <c r="AV177" s="51">
        <f t="shared" si="22"/>
        <v>0</v>
      </c>
      <c r="AW177" s="48"/>
      <c r="AX177" s="48"/>
      <c r="AY177" s="48"/>
      <c r="AZ177" s="48"/>
      <c r="BA177" s="48"/>
      <c r="BB177" s="48"/>
      <c r="BC177" s="48"/>
      <c r="BD177" s="48"/>
      <c r="BE177" s="48"/>
      <c r="BF177" s="48"/>
      <c r="BG177" s="48"/>
      <c r="BH177" s="43"/>
      <c r="BI177" s="65" t="b">
        <f>IF(AND($G177=0,$H177=0,$I177=0),TRUE,IFERROR(MATCH($BK177,'1.9 APM lookups'!$K$2:$K$107,0)&gt;0,FALSE))</f>
        <v>1</v>
      </c>
      <c r="BJ177" s="65" t="b">
        <f>IF($F177=0,TRUE,IFERROR(MATCH($F177,'4.1 Expenditure RRP'!$A:$A,0)&gt;0,FALSE))</f>
        <v>1</v>
      </c>
      <c r="BK177" s="66" t="str">
        <f t="shared" si="23"/>
        <v xml:space="preserve">, , </v>
      </c>
    </row>
    <row r="178" spans="1:63">
      <c r="A178" s="121"/>
      <c r="B178" s="122"/>
      <c r="C178" s="122"/>
      <c r="D178" s="42"/>
      <c r="E178" s="42"/>
      <c r="F178" s="122"/>
      <c r="G178" s="41"/>
      <c r="H178" s="41"/>
      <c r="I178" s="41"/>
      <c r="J178" s="42"/>
      <c r="K178" s="42"/>
      <c r="L178" s="41"/>
      <c r="M178" s="120"/>
      <c r="N178" s="41"/>
      <c r="O178" s="41"/>
      <c r="P178" s="93" t="str">
        <f>_xlfn.IFNA(INDEX('1.9 APM lookups'!$B$9:$B$13,MATCH($J178,'1.9 APM lookups'!$A$9:$A$13,0),1),"")</f>
        <v/>
      </c>
      <c r="Q178" s="64">
        <f t="shared" si="16"/>
        <v>0</v>
      </c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50">
        <f t="shared" si="17"/>
        <v>0</v>
      </c>
      <c r="AD178" s="48"/>
      <c r="AE178" s="51">
        <f t="shared" si="18"/>
        <v>0</v>
      </c>
      <c r="AF178" s="51">
        <f t="shared" si="19"/>
        <v>0</v>
      </c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123"/>
      <c r="AS178" s="50">
        <f t="shared" si="20"/>
        <v>0</v>
      </c>
      <c r="AT178" s="48"/>
      <c r="AU178" s="51">
        <f t="shared" si="21"/>
        <v>0</v>
      </c>
      <c r="AV178" s="51">
        <f t="shared" si="22"/>
        <v>0</v>
      </c>
      <c r="AW178" s="48"/>
      <c r="AX178" s="48"/>
      <c r="AY178" s="48"/>
      <c r="AZ178" s="48"/>
      <c r="BA178" s="48"/>
      <c r="BB178" s="48"/>
      <c r="BC178" s="48"/>
      <c r="BD178" s="48"/>
      <c r="BE178" s="48"/>
      <c r="BF178" s="48"/>
      <c r="BG178" s="48"/>
      <c r="BH178" s="43"/>
      <c r="BI178" s="65" t="b">
        <f>IF(AND($G178=0,$H178=0,$I178=0),TRUE,IFERROR(MATCH($BK178,'1.9 APM lookups'!$K$2:$K$107,0)&gt;0,FALSE))</f>
        <v>1</v>
      </c>
      <c r="BJ178" s="65" t="b">
        <f>IF($F178=0,TRUE,IFERROR(MATCH($F178,'4.1 Expenditure RRP'!$A:$A,0)&gt;0,FALSE))</f>
        <v>1</v>
      </c>
      <c r="BK178" s="66" t="str">
        <f t="shared" si="23"/>
        <v xml:space="preserve">, , </v>
      </c>
    </row>
    <row r="179" spans="1:63">
      <c r="A179" s="121"/>
      <c r="B179" s="122"/>
      <c r="C179" s="122"/>
      <c r="D179" s="42"/>
      <c r="E179" s="42"/>
      <c r="F179" s="122"/>
      <c r="G179" s="41"/>
      <c r="H179" s="41"/>
      <c r="I179" s="41"/>
      <c r="J179" s="42"/>
      <c r="K179" s="42"/>
      <c r="L179" s="41"/>
      <c r="M179" s="120"/>
      <c r="N179" s="41"/>
      <c r="O179" s="41"/>
      <c r="P179" s="93" t="str">
        <f>_xlfn.IFNA(INDEX('1.9 APM lookups'!$B$9:$B$13,MATCH($J179,'1.9 APM lookups'!$A$9:$A$13,0),1),"")</f>
        <v/>
      </c>
      <c r="Q179" s="64">
        <f t="shared" si="16"/>
        <v>0</v>
      </c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50">
        <f t="shared" si="17"/>
        <v>0</v>
      </c>
      <c r="AD179" s="48"/>
      <c r="AE179" s="51">
        <f t="shared" si="18"/>
        <v>0</v>
      </c>
      <c r="AF179" s="51">
        <f t="shared" si="19"/>
        <v>0</v>
      </c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123"/>
      <c r="AS179" s="50">
        <f t="shared" si="20"/>
        <v>0</v>
      </c>
      <c r="AT179" s="48"/>
      <c r="AU179" s="51">
        <f t="shared" si="21"/>
        <v>0</v>
      </c>
      <c r="AV179" s="51">
        <f t="shared" si="22"/>
        <v>0</v>
      </c>
      <c r="AW179" s="48"/>
      <c r="AX179" s="48"/>
      <c r="AY179" s="48"/>
      <c r="AZ179" s="48"/>
      <c r="BA179" s="48"/>
      <c r="BB179" s="48"/>
      <c r="BC179" s="48"/>
      <c r="BD179" s="48"/>
      <c r="BE179" s="48"/>
      <c r="BF179" s="48"/>
      <c r="BG179" s="48"/>
      <c r="BH179" s="43"/>
      <c r="BI179" s="65" t="b">
        <f>IF(AND($G179=0,$H179=0,$I179=0),TRUE,IFERROR(MATCH($BK179,'1.9 APM lookups'!$K$2:$K$107,0)&gt;0,FALSE))</f>
        <v>1</v>
      </c>
      <c r="BJ179" s="65" t="b">
        <f>IF($F179=0,TRUE,IFERROR(MATCH($F179,'4.1 Expenditure RRP'!$A:$A,0)&gt;0,FALSE))</f>
        <v>1</v>
      </c>
      <c r="BK179" s="66" t="str">
        <f t="shared" si="23"/>
        <v xml:space="preserve">, , </v>
      </c>
    </row>
    <row r="180" spans="1:63">
      <c r="A180" s="121"/>
      <c r="B180" s="122"/>
      <c r="C180" s="122"/>
      <c r="D180" s="42"/>
      <c r="E180" s="42"/>
      <c r="F180" s="122"/>
      <c r="G180" s="41"/>
      <c r="H180" s="41"/>
      <c r="I180" s="41"/>
      <c r="J180" s="42"/>
      <c r="K180" s="42"/>
      <c r="L180" s="41"/>
      <c r="M180" s="120"/>
      <c r="N180" s="41"/>
      <c r="O180" s="41"/>
      <c r="P180" s="93" t="str">
        <f>_xlfn.IFNA(INDEX('1.9 APM lookups'!$B$9:$B$13,MATCH($J180,'1.9 APM lookups'!$A$9:$A$13,0),1),"")</f>
        <v/>
      </c>
      <c r="Q180" s="64">
        <f t="shared" si="16"/>
        <v>0</v>
      </c>
      <c r="R180" s="61"/>
      <c r="S180" s="61"/>
      <c r="T180" s="61"/>
      <c r="U180" s="61"/>
      <c r="V180" s="61"/>
      <c r="W180" s="61"/>
      <c r="X180" s="61"/>
      <c r="Y180" s="61"/>
      <c r="Z180" s="61"/>
      <c r="AA180" s="61"/>
      <c r="AB180" s="61"/>
      <c r="AC180" s="50">
        <f t="shared" si="17"/>
        <v>0</v>
      </c>
      <c r="AD180" s="48"/>
      <c r="AE180" s="51">
        <f t="shared" si="18"/>
        <v>0</v>
      </c>
      <c r="AF180" s="51">
        <f t="shared" si="19"/>
        <v>0</v>
      </c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  <c r="AQ180" s="48"/>
      <c r="AR180" s="123"/>
      <c r="AS180" s="50">
        <f t="shared" si="20"/>
        <v>0</v>
      </c>
      <c r="AT180" s="48"/>
      <c r="AU180" s="51">
        <f t="shared" si="21"/>
        <v>0</v>
      </c>
      <c r="AV180" s="51">
        <f t="shared" si="22"/>
        <v>0</v>
      </c>
      <c r="AW180" s="48"/>
      <c r="AX180" s="48"/>
      <c r="AY180" s="48"/>
      <c r="AZ180" s="48"/>
      <c r="BA180" s="48"/>
      <c r="BB180" s="48"/>
      <c r="BC180" s="48"/>
      <c r="BD180" s="48"/>
      <c r="BE180" s="48"/>
      <c r="BF180" s="48"/>
      <c r="BG180" s="48"/>
      <c r="BH180" s="43"/>
      <c r="BI180" s="65" t="b">
        <f>IF(AND($G180=0,$H180=0,$I180=0),TRUE,IFERROR(MATCH($BK180,'1.9 APM lookups'!$K$2:$K$107,0)&gt;0,FALSE))</f>
        <v>1</v>
      </c>
      <c r="BJ180" s="65" t="b">
        <f>IF($F180=0,TRUE,IFERROR(MATCH($F180,'4.1 Expenditure RRP'!$A:$A,0)&gt;0,FALSE))</f>
        <v>1</v>
      </c>
      <c r="BK180" s="66" t="str">
        <f t="shared" si="23"/>
        <v xml:space="preserve">, , </v>
      </c>
    </row>
    <row r="181" spans="1:63">
      <c r="A181" s="121"/>
      <c r="B181" s="122"/>
      <c r="C181" s="122"/>
      <c r="D181" s="42"/>
      <c r="E181" s="42"/>
      <c r="F181" s="122"/>
      <c r="G181" s="41"/>
      <c r="H181" s="41"/>
      <c r="I181" s="41"/>
      <c r="J181" s="42"/>
      <c r="K181" s="42"/>
      <c r="L181" s="41"/>
      <c r="M181" s="120"/>
      <c r="N181" s="41"/>
      <c r="O181" s="41"/>
      <c r="P181" s="93" t="str">
        <f>_xlfn.IFNA(INDEX('1.9 APM lookups'!$B$9:$B$13,MATCH($J181,'1.9 APM lookups'!$A$9:$A$13,0),1),"")</f>
        <v/>
      </c>
      <c r="Q181" s="64">
        <f t="shared" si="16"/>
        <v>0</v>
      </c>
      <c r="R181" s="61"/>
      <c r="S181" s="61"/>
      <c r="T181" s="61"/>
      <c r="U181" s="61"/>
      <c r="V181" s="61"/>
      <c r="W181" s="61"/>
      <c r="X181" s="61"/>
      <c r="Y181" s="61"/>
      <c r="Z181" s="61"/>
      <c r="AA181" s="61"/>
      <c r="AB181" s="61"/>
      <c r="AC181" s="50">
        <f t="shared" si="17"/>
        <v>0</v>
      </c>
      <c r="AD181" s="48"/>
      <c r="AE181" s="51">
        <f t="shared" si="18"/>
        <v>0</v>
      </c>
      <c r="AF181" s="51">
        <f t="shared" si="19"/>
        <v>0</v>
      </c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123"/>
      <c r="AS181" s="50">
        <f t="shared" si="20"/>
        <v>0</v>
      </c>
      <c r="AT181" s="48"/>
      <c r="AU181" s="51">
        <f t="shared" si="21"/>
        <v>0</v>
      </c>
      <c r="AV181" s="51">
        <f t="shared" si="22"/>
        <v>0</v>
      </c>
      <c r="AW181" s="48"/>
      <c r="AX181" s="48"/>
      <c r="AY181" s="48"/>
      <c r="AZ181" s="48"/>
      <c r="BA181" s="48"/>
      <c r="BB181" s="48"/>
      <c r="BC181" s="48"/>
      <c r="BD181" s="48"/>
      <c r="BE181" s="48"/>
      <c r="BF181" s="48"/>
      <c r="BG181" s="48"/>
      <c r="BH181" s="43"/>
      <c r="BI181" s="65" t="b">
        <f>IF(AND($G181=0,$H181=0,$I181=0),TRUE,IFERROR(MATCH($BK181,'1.9 APM lookups'!$K$2:$K$107,0)&gt;0,FALSE))</f>
        <v>1</v>
      </c>
      <c r="BJ181" s="65" t="b">
        <f>IF($F181=0,TRUE,IFERROR(MATCH($F181,'4.1 Expenditure RRP'!$A:$A,0)&gt;0,FALSE))</f>
        <v>1</v>
      </c>
      <c r="BK181" s="66" t="str">
        <f t="shared" si="23"/>
        <v xml:space="preserve">, , </v>
      </c>
    </row>
    <row r="182" spans="1:63">
      <c r="A182" s="121"/>
      <c r="B182" s="122"/>
      <c r="C182" s="122"/>
      <c r="D182" s="42"/>
      <c r="E182" s="42"/>
      <c r="F182" s="122"/>
      <c r="G182" s="41"/>
      <c r="H182" s="41"/>
      <c r="I182" s="41"/>
      <c r="J182" s="42"/>
      <c r="K182" s="42"/>
      <c r="L182" s="41"/>
      <c r="M182" s="120"/>
      <c r="N182" s="41"/>
      <c r="O182" s="41"/>
      <c r="P182" s="93" t="str">
        <f>_xlfn.IFNA(INDEX('1.9 APM lookups'!$B$9:$B$13,MATCH($J182,'1.9 APM lookups'!$A$9:$A$13,0),1),"")</f>
        <v/>
      </c>
      <c r="Q182" s="64">
        <f t="shared" si="16"/>
        <v>0</v>
      </c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50">
        <f t="shared" si="17"/>
        <v>0</v>
      </c>
      <c r="AD182" s="48"/>
      <c r="AE182" s="51">
        <f t="shared" si="18"/>
        <v>0</v>
      </c>
      <c r="AF182" s="51">
        <f t="shared" si="19"/>
        <v>0</v>
      </c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123"/>
      <c r="AS182" s="50">
        <f t="shared" si="20"/>
        <v>0</v>
      </c>
      <c r="AT182" s="48"/>
      <c r="AU182" s="51">
        <f t="shared" si="21"/>
        <v>0</v>
      </c>
      <c r="AV182" s="51">
        <f t="shared" si="22"/>
        <v>0</v>
      </c>
      <c r="AW182" s="48"/>
      <c r="AX182" s="48"/>
      <c r="AY182" s="48"/>
      <c r="AZ182" s="48"/>
      <c r="BA182" s="48"/>
      <c r="BB182" s="48"/>
      <c r="BC182" s="48"/>
      <c r="BD182" s="48"/>
      <c r="BE182" s="48"/>
      <c r="BF182" s="48"/>
      <c r="BG182" s="48"/>
      <c r="BH182" s="43"/>
      <c r="BI182" s="65" t="b">
        <f>IF(AND($G182=0,$H182=0,$I182=0),TRUE,IFERROR(MATCH($BK182,'1.9 APM lookups'!$K$2:$K$107,0)&gt;0,FALSE))</f>
        <v>1</v>
      </c>
      <c r="BJ182" s="65" t="b">
        <f>IF($F182=0,TRUE,IFERROR(MATCH($F182,'4.1 Expenditure RRP'!$A:$A,0)&gt;0,FALSE))</f>
        <v>1</v>
      </c>
      <c r="BK182" s="66" t="str">
        <f t="shared" si="23"/>
        <v xml:space="preserve">, , </v>
      </c>
    </row>
    <row r="183" spans="1:63">
      <c r="A183" s="121"/>
      <c r="B183" s="122"/>
      <c r="C183" s="122"/>
      <c r="D183" s="42"/>
      <c r="E183" s="42"/>
      <c r="F183" s="122"/>
      <c r="G183" s="41"/>
      <c r="H183" s="41"/>
      <c r="I183" s="41"/>
      <c r="J183" s="42"/>
      <c r="K183" s="42"/>
      <c r="L183" s="41"/>
      <c r="M183" s="120"/>
      <c r="N183" s="41"/>
      <c r="O183" s="41"/>
      <c r="P183" s="93" t="str">
        <f>_xlfn.IFNA(INDEX('1.9 APM lookups'!$B$9:$B$13,MATCH($J183,'1.9 APM lookups'!$A$9:$A$13,0),1),"")</f>
        <v/>
      </c>
      <c r="Q183" s="64">
        <f t="shared" si="16"/>
        <v>0</v>
      </c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50">
        <f t="shared" si="17"/>
        <v>0</v>
      </c>
      <c r="AD183" s="48"/>
      <c r="AE183" s="51">
        <f t="shared" si="18"/>
        <v>0</v>
      </c>
      <c r="AF183" s="51">
        <f t="shared" si="19"/>
        <v>0</v>
      </c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123"/>
      <c r="AS183" s="50">
        <f t="shared" si="20"/>
        <v>0</v>
      </c>
      <c r="AT183" s="48"/>
      <c r="AU183" s="51">
        <f t="shared" si="21"/>
        <v>0</v>
      </c>
      <c r="AV183" s="51">
        <f t="shared" si="22"/>
        <v>0</v>
      </c>
      <c r="AW183" s="48"/>
      <c r="AX183" s="48"/>
      <c r="AY183" s="48"/>
      <c r="AZ183" s="48"/>
      <c r="BA183" s="48"/>
      <c r="BB183" s="48"/>
      <c r="BC183" s="48"/>
      <c r="BD183" s="48"/>
      <c r="BE183" s="48"/>
      <c r="BF183" s="48"/>
      <c r="BG183" s="48"/>
      <c r="BH183" s="43"/>
      <c r="BI183" s="65" t="b">
        <f>IF(AND($G183=0,$H183=0,$I183=0),TRUE,IFERROR(MATCH($BK183,'1.9 APM lookups'!$K$2:$K$107,0)&gt;0,FALSE))</f>
        <v>1</v>
      </c>
      <c r="BJ183" s="65" t="b">
        <f>IF($F183=0,TRUE,IFERROR(MATCH($F183,'4.1 Expenditure RRP'!$A:$A,0)&gt;0,FALSE))</f>
        <v>1</v>
      </c>
      <c r="BK183" s="66" t="str">
        <f t="shared" si="23"/>
        <v xml:space="preserve">, , </v>
      </c>
    </row>
    <row r="184" spans="1:63">
      <c r="A184" s="121"/>
      <c r="B184" s="122"/>
      <c r="C184" s="122"/>
      <c r="D184" s="42"/>
      <c r="E184" s="42"/>
      <c r="F184" s="122"/>
      <c r="G184" s="41"/>
      <c r="H184" s="41"/>
      <c r="I184" s="41"/>
      <c r="J184" s="42"/>
      <c r="K184" s="42"/>
      <c r="L184" s="41"/>
      <c r="M184" s="120"/>
      <c r="N184" s="41"/>
      <c r="O184" s="41"/>
      <c r="P184" s="93" t="str">
        <f>_xlfn.IFNA(INDEX('1.9 APM lookups'!$B$9:$B$13,MATCH($J184,'1.9 APM lookups'!$A$9:$A$13,0),1),"")</f>
        <v/>
      </c>
      <c r="Q184" s="64">
        <f t="shared" si="16"/>
        <v>0</v>
      </c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50">
        <f t="shared" si="17"/>
        <v>0</v>
      </c>
      <c r="AD184" s="48"/>
      <c r="AE184" s="51">
        <f t="shared" si="18"/>
        <v>0</v>
      </c>
      <c r="AF184" s="51">
        <f t="shared" si="19"/>
        <v>0</v>
      </c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123"/>
      <c r="AS184" s="50">
        <f t="shared" si="20"/>
        <v>0</v>
      </c>
      <c r="AT184" s="48"/>
      <c r="AU184" s="51">
        <f t="shared" si="21"/>
        <v>0</v>
      </c>
      <c r="AV184" s="51">
        <f t="shared" si="22"/>
        <v>0</v>
      </c>
      <c r="AW184" s="48"/>
      <c r="AX184" s="48"/>
      <c r="AY184" s="48"/>
      <c r="AZ184" s="48"/>
      <c r="BA184" s="48"/>
      <c r="BB184" s="48"/>
      <c r="BC184" s="48"/>
      <c r="BD184" s="48"/>
      <c r="BE184" s="48"/>
      <c r="BF184" s="48"/>
      <c r="BG184" s="48"/>
      <c r="BH184" s="43"/>
      <c r="BI184" s="65" t="b">
        <f>IF(AND($G184=0,$H184=0,$I184=0),TRUE,IFERROR(MATCH($BK184,'1.9 APM lookups'!$K$2:$K$107,0)&gt;0,FALSE))</f>
        <v>1</v>
      </c>
      <c r="BJ184" s="65" t="b">
        <f>IF($F184=0,TRUE,IFERROR(MATCH($F184,'4.1 Expenditure RRP'!$A:$A,0)&gt;0,FALSE))</f>
        <v>1</v>
      </c>
      <c r="BK184" s="66" t="str">
        <f t="shared" si="23"/>
        <v xml:space="preserve">, , </v>
      </c>
    </row>
    <row r="185" spans="1:63">
      <c r="A185" s="121"/>
      <c r="B185" s="122"/>
      <c r="C185" s="122"/>
      <c r="D185" s="42"/>
      <c r="E185" s="42"/>
      <c r="F185" s="122"/>
      <c r="G185" s="41"/>
      <c r="H185" s="41"/>
      <c r="I185" s="41"/>
      <c r="J185" s="42"/>
      <c r="K185" s="42"/>
      <c r="L185" s="41"/>
      <c r="M185" s="120"/>
      <c r="N185" s="41"/>
      <c r="O185" s="41"/>
      <c r="P185" s="93" t="str">
        <f>_xlfn.IFNA(INDEX('1.9 APM lookups'!$B$9:$B$13,MATCH($J185,'1.9 APM lookups'!$A$9:$A$13,0),1),"")</f>
        <v/>
      </c>
      <c r="Q185" s="64">
        <f t="shared" si="16"/>
        <v>0</v>
      </c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50">
        <f t="shared" si="17"/>
        <v>0</v>
      </c>
      <c r="AD185" s="48"/>
      <c r="AE185" s="51">
        <f t="shared" si="18"/>
        <v>0</v>
      </c>
      <c r="AF185" s="51">
        <f t="shared" si="19"/>
        <v>0</v>
      </c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  <c r="AQ185" s="48"/>
      <c r="AR185" s="123"/>
      <c r="AS185" s="50">
        <f t="shared" si="20"/>
        <v>0</v>
      </c>
      <c r="AT185" s="48"/>
      <c r="AU185" s="51">
        <f t="shared" si="21"/>
        <v>0</v>
      </c>
      <c r="AV185" s="51">
        <f t="shared" si="22"/>
        <v>0</v>
      </c>
      <c r="AW185" s="48"/>
      <c r="AX185" s="48"/>
      <c r="AY185" s="48"/>
      <c r="AZ185" s="48"/>
      <c r="BA185" s="48"/>
      <c r="BB185" s="48"/>
      <c r="BC185" s="48"/>
      <c r="BD185" s="48"/>
      <c r="BE185" s="48"/>
      <c r="BF185" s="48"/>
      <c r="BG185" s="48"/>
      <c r="BH185" s="43"/>
      <c r="BI185" s="65" t="b">
        <f>IF(AND($G185=0,$H185=0,$I185=0),TRUE,IFERROR(MATCH($BK185,'1.9 APM lookups'!$K$2:$K$107,0)&gt;0,FALSE))</f>
        <v>1</v>
      </c>
      <c r="BJ185" s="65" t="b">
        <f>IF($F185=0,TRUE,IFERROR(MATCH($F185,'4.1 Expenditure RRP'!$A:$A,0)&gt;0,FALSE))</f>
        <v>1</v>
      </c>
      <c r="BK185" s="66" t="str">
        <f t="shared" si="23"/>
        <v xml:space="preserve">, , </v>
      </c>
    </row>
    <row r="186" spans="1:63">
      <c r="A186" s="121"/>
      <c r="B186" s="122"/>
      <c r="C186" s="122"/>
      <c r="D186" s="42"/>
      <c r="E186" s="42"/>
      <c r="F186" s="122"/>
      <c r="G186" s="41"/>
      <c r="H186" s="41"/>
      <c r="I186" s="41"/>
      <c r="J186" s="42"/>
      <c r="K186" s="42"/>
      <c r="L186" s="41"/>
      <c r="M186" s="120"/>
      <c r="N186" s="41"/>
      <c r="O186" s="41"/>
      <c r="P186" s="93" t="str">
        <f>_xlfn.IFNA(INDEX('1.9 APM lookups'!$B$9:$B$13,MATCH($J186,'1.9 APM lookups'!$A$9:$A$13,0),1),"")</f>
        <v/>
      </c>
      <c r="Q186" s="64">
        <f t="shared" si="16"/>
        <v>0</v>
      </c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50">
        <f t="shared" si="17"/>
        <v>0</v>
      </c>
      <c r="AD186" s="48"/>
      <c r="AE186" s="51">
        <f t="shared" si="18"/>
        <v>0</v>
      </c>
      <c r="AF186" s="51">
        <f t="shared" si="19"/>
        <v>0</v>
      </c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123"/>
      <c r="AS186" s="50">
        <f t="shared" si="20"/>
        <v>0</v>
      </c>
      <c r="AT186" s="48"/>
      <c r="AU186" s="51">
        <f t="shared" si="21"/>
        <v>0</v>
      </c>
      <c r="AV186" s="51">
        <f t="shared" si="22"/>
        <v>0</v>
      </c>
      <c r="AW186" s="48"/>
      <c r="AX186" s="48"/>
      <c r="AY186" s="48"/>
      <c r="AZ186" s="48"/>
      <c r="BA186" s="48"/>
      <c r="BB186" s="48"/>
      <c r="BC186" s="48"/>
      <c r="BD186" s="48"/>
      <c r="BE186" s="48"/>
      <c r="BF186" s="48"/>
      <c r="BG186" s="48"/>
      <c r="BH186" s="43"/>
      <c r="BI186" s="65" t="b">
        <f>IF(AND($G186=0,$H186=0,$I186=0),TRUE,IFERROR(MATCH($BK186,'1.9 APM lookups'!$K$2:$K$107,0)&gt;0,FALSE))</f>
        <v>1</v>
      </c>
      <c r="BJ186" s="65" t="b">
        <f>IF($F186=0,TRUE,IFERROR(MATCH($F186,'4.1 Expenditure RRP'!$A:$A,0)&gt;0,FALSE))</f>
        <v>1</v>
      </c>
      <c r="BK186" s="66" t="str">
        <f t="shared" si="23"/>
        <v xml:space="preserve">, , </v>
      </c>
    </row>
    <row r="187" spans="1:63">
      <c r="A187" s="121"/>
      <c r="B187" s="122"/>
      <c r="C187" s="122"/>
      <c r="D187" s="42"/>
      <c r="E187" s="42"/>
      <c r="F187" s="122"/>
      <c r="G187" s="41"/>
      <c r="H187" s="41"/>
      <c r="I187" s="41"/>
      <c r="J187" s="42"/>
      <c r="K187" s="42"/>
      <c r="L187" s="41"/>
      <c r="M187" s="120"/>
      <c r="N187" s="41"/>
      <c r="O187" s="41"/>
      <c r="P187" s="93" t="str">
        <f>_xlfn.IFNA(INDEX('1.9 APM lookups'!$B$9:$B$13,MATCH($J187,'1.9 APM lookups'!$A$9:$A$13,0),1),"")</f>
        <v/>
      </c>
      <c r="Q187" s="64">
        <f t="shared" si="16"/>
        <v>0</v>
      </c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50">
        <f t="shared" si="17"/>
        <v>0</v>
      </c>
      <c r="AD187" s="48"/>
      <c r="AE187" s="51">
        <f t="shared" si="18"/>
        <v>0</v>
      </c>
      <c r="AF187" s="51">
        <f t="shared" si="19"/>
        <v>0</v>
      </c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123"/>
      <c r="AS187" s="50">
        <f t="shared" si="20"/>
        <v>0</v>
      </c>
      <c r="AT187" s="48"/>
      <c r="AU187" s="51">
        <f t="shared" si="21"/>
        <v>0</v>
      </c>
      <c r="AV187" s="51">
        <f t="shared" si="22"/>
        <v>0</v>
      </c>
      <c r="AW187" s="48"/>
      <c r="AX187" s="48"/>
      <c r="AY187" s="48"/>
      <c r="AZ187" s="48"/>
      <c r="BA187" s="48"/>
      <c r="BB187" s="48"/>
      <c r="BC187" s="48"/>
      <c r="BD187" s="48"/>
      <c r="BE187" s="48"/>
      <c r="BF187" s="48"/>
      <c r="BG187" s="48"/>
      <c r="BH187" s="43"/>
      <c r="BI187" s="65" t="b">
        <f>IF(AND($G187=0,$H187=0,$I187=0),TRUE,IFERROR(MATCH($BK187,'1.9 APM lookups'!$K$2:$K$107,0)&gt;0,FALSE))</f>
        <v>1</v>
      </c>
      <c r="BJ187" s="65" t="b">
        <f>IF($F187=0,TRUE,IFERROR(MATCH($F187,'4.1 Expenditure RRP'!$A:$A,0)&gt;0,FALSE))</f>
        <v>1</v>
      </c>
      <c r="BK187" s="66" t="str">
        <f t="shared" si="23"/>
        <v xml:space="preserve">, , </v>
      </c>
    </row>
    <row r="188" spans="1:63">
      <c r="A188" s="121"/>
      <c r="B188" s="122"/>
      <c r="C188" s="122"/>
      <c r="D188" s="42"/>
      <c r="E188" s="42"/>
      <c r="F188" s="122"/>
      <c r="G188" s="41"/>
      <c r="H188" s="41"/>
      <c r="I188" s="41"/>
      <c r="J188" s="42"/>
      <c r="K188" s="42"/>
      <c r="L188" s="41"/>
      <c r="M188" s="120"/>
      <c r="N188" s="41"/>
      <c r="O188" s="41"/>
      <c r="P188" s="93" t="str">
        <f>_xlfn.IFNA(INDEX('1.9 APM lookups'!$B$9:$B$13,MATCH($J188,'1.9 APM lookups'!$A$9:$A$13,0),1),"")</f>
        <v/>
      </c>
      <c r="Q188" s="64">
        <f t="shared" si="16"/>
        <v>0</v>
      </c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50">
        <f t="shared" si="17"/>
        <v>0</v>
      </c>
      <c r="AD188" s="48"/>
      <c r="AE188" s="51">
        <f t="shared" si="18"/>
        <v>0</v>
      </c>
      <c r="AF188" s="51">
        <f t="shared" si="19"/>
        <v>0</v>
      </c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123"/>
      <c r="AS188" s="50">
        <f t="shared" si="20"/>
        <v>0</v>
      </c>
      <c r="AT188" s="48"/>
      <c r="AU188" s="51">
        <f t="shared" si="21"/>
        <v>0</v>
      </c>
      <c r="AV188" s="51">
        <f t="shared" si="22"/>
        <v>0</v>
      </c>
      <c r="AW188" s="48"/>
      <c r="AX188" s="48"/>
      <c r="AY188" s="48"/>
      <c r="AZ188" s="48"/>
      <c r="BA188" s="48"/>
      <c r="BB188" s="48"/>
      <c r="BC188" s="48"/>
      <c r="BD188" s="48"/>
      <c r="BE188" s="48"/>
      <c r="BF188" s="48"/>
      <c r="BG188" s="48"/>
      <c r="BH188" s="43"/>
      <c r="BI188" s="65" t="b">
        <f>IF(AND($G188=0,$H188=0,$I188=0),TRUE,IFERROR(MATCH($BK188,'1.9 APM lookups'!$K$2:$K$107,0)&gt;0,FALSE))</f>
        <v>1</v>
      </c>
      <c r="BJ188" s="65" t="b">
        <f>IF($F188=0,TRUE,IFERROR(MATCH($F188,'4.1 Expenditure RRP'!$A:$A,0)&gt;0,FALSE))</f>
        <v>1</v>
      </c>
      <c r="BK188" s="66" t="str">
        <f t="shared" si="23"/>
        <v xml:space="preserve">, , </v>
      </c>
    </row>
    <row r="189" spans="1:63">
      <c r="A189" s="121"/>
      <c r="B189" s="122"/>
      <c r="C189" s="122"/>
      <c r="D189" s="42"/>
      <c r="E189" s="42"/>
      <c r="F189" s="122"/>
      <c r="G189" s="41"/>
      <c r="H189" s="41"/>
      <c r="I189" s="41"/>
      <c r="J189" s="42"/>
      <c r="K189" s="42"/>
      <c r="L189" s="41"/>
      <c r="M189" s="120"/>
      <c r="N189" s="41"/>
      <c r="O189" s="41"/>
      <c r="P189" s="93" t="str">
        <f>_xlfn.IFNA(INDEX('1.9 APM lookups'!$B$9:$B$13,MATCH($J189,'1.9 APM lookups'!$A$9:$A$13,0),1),"")</f>
        <v/>
      </c>
      <c r="Q189" s="64">
        <f t="shared" si="16"/>
        <v>0</v>
      </c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50">
        <f t="shared" si="17"/>
        <v>0</v>
      </c>
      <c r="AD189" s="48"/>
      <c r="AE189" s="51">
        <f t="shared" si="18"/>
        <v>0</v>
      </c>
      <c r="AF189" s="51">
        <f t="shared" si="19"/>
        <v>0</v>
      </c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123"/>
      <c r="AS189" s="50">
        <f t="shared" si="20"/>
        <v>0</v>
      </c>
      <c r="AT189" s="48"/>
      <c r="AU189" s="51">
        <f t="shared" si="21"/>
        <v>0</v>
      </c>
      <c r="AV189" s="51">
        <f t="shared" si="22"/>
        <v>0</v>
      </c>
      <c r="AW189" s="48"/>
      <c r="AX189" s="48"/>
      <c r="AY189" s="48"/>
      <c r="AZ189" s="48"/>
      <c r="BA189" s="48"/>
      <c r="BB189" s="48"/>
      <c r="BC189" s="48"/>
      <c r="BD189" s="48"/>
      <c r="BE189" s="48"/>
      <c r="BF189" s="48"/>
      <c r="BG189" s="48"/>
      <c r="BH189" s="43"/>
      <c r="BI189" s="65" t="b">
        <f>IF(AND($G189=0,$H189=0,$I189=0),TRUE,IFERROR(MATCH($BK189,'1.9 APM lookups'!$K$2:$K$107,0)&gt;0,FALSE))</f>
        <v>1</v>
      </c>
      <c r="BJ189" s="65" t="b">
        <f>IF($F189=0,TRUE,IFERROR(MATCH($F189,'4.1 Expenditure RRP'!$A:$A,0)&gt;0,FALSE))</f>
        <v>1</v>
      </c>
      <c r="BK189" s="66" t="str">
        <f t="shared" si="23"/>
        <v xml:space="preserve">, , </v>
      </c>
    </row>
    <row r="190" spans="1:63">
      <c r="A190" s="121"/>
      <c r="B190" s="122"/>
      <c r="C190" s="122"/>
      <c r="D190" s="42"/>
      <c r="E190" s="42"/>
      <c r="F190" s="122"/>
      <c r="G190" s="41"/>
      <c r="H190" s="41"/>
      <c r="I190" s="41"/>
      <c r="J190" s="42"/>
      <c r="K190" s="42"/>
      <c r="L190" s="41"/>
      <c r="M190" s="120"/>
      <c r="N190" s="41"/>
      <c r="O190" s="41"/>
      <c r="P190" s="93" t="str">
        <f>_xlfn.IFNA(INDEX('1.9 APM lookups'!$B$9:$B$13,MATCH($J190,'1.9 APM lookups'!$A$9:$A$13,0),1),"")</f>
        <v/>
      </c>
      <c r="Q190" s="64">
        <f t="shared" si="16"/>
        <v>0</v>
      </c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50">
        <f t="shared" si="17"/>
        <v>0</v>
      </c>
      <c r="AD190" s="48"/>
      <c r="AE190" s="51">
        <f t="shared" si="18"/>
        <v>0</v>
      </c>
      <c r="AF190" s="51">
        <f t="shared" si="19"/>
        <v>0</v>
      </c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123"/>
      <c r="AS190" s="50">
        <f t="shared" si="20"/>
        <v>0</v>
      </c>
      <c r="AT190" s="48"/>
      <c r="AU190" s="51">
        <f t="shared" si="21"/>
        <v>0</v>
      </c>
      <c r="AV190" s="51">
        <f t="shared" si="22"/>
        <v>0</v>
      </c>
      <c r="AW190" s="48"/>
      <c r="AX190" s="48"/>
      <c r="AY190" s="48"/>
      <c r="AZ190" s="48"/>
      <c r="BA190" s="48"/>
      <c r="BB190" s="48"/>
      <c r="BC190" s="48"/>
      <c r="BD190" s="48"/>
      <c r="BE190" s="48"/>
      <c r="BF190" s="48"/>
      <c r="BG190" s="48"/>
      <c r="BH190" s="43"/>
      <c r="BI190" s="65" t="b">
        <f>IF(AND($G190=0,$H190=0,$I190=0),TRUE,IFERROR(MATCH($BK190,'1.9 APM lookups'!$K$2:$K$107,0)&gt;0,FALSE))</f>
        <v>1</v>
      </c>
      <c r="BJ190" s="65" t="b">
        <f>IF($F190=0,TRUE,IFERROR(MATCH($F190,'4.1 Expenditure RRP'!$A:$A,0)&gt;0,FALSE))</f>
        <v>1</v>
      </c>
      <c r="BK190" s="66" t="str">
        <f t="shared" si="23"/>
        <v xml:space="preserve">, , </v>
      </c>
    </row>
    <row r="191" spans="1:63">
      <c r="A191" s="121"/>
      <c r="B191" s="122"/>
      <c r="C191" s="122"/>
      <c r="D191" s="42"/>
      <c r="E191" s="42"/>
      <c r="F191" s="122"/>
      <c r="G191" s="41"/>
      <c r="H191" s="41"/>
      <c r="I191" s="41"/>
      <c r="J191" s="42"/>
      <c r="K191" s="42"/>
      <c r="L191" s="41"/>
      <c r="M191" s="120"/>
      <c r="N191" s="41"/>
      <c r="O191" s="41"/>
      <c r="P191" s="93" t="str">
        <f>_xlfn.IFNA(INDEX('1.9 APM lookups'!$B$9:$B$13,MATCH($J191,'1.9 APM lookups'!$A$9:$A$13,0),1),"")</f>
        <v/>
      </c>
      <c r="Q191" s="64">
        <f t="shared" si="16"/>
        <v>0</v>
      </c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50">
        <f t="shared" si="17"/>
        <v>0</v>
      </c>
      <c r="AD191" s="48"/>
      <c r="AE191" s="51">
        <f t="shared" si="18"/>
        <v>0</v>
      </c>
      <c r="AF191" s="51">
        <f t="shared" si="19"/>
        <v>0</v>
      </c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123"/>
      <c r="AS191" s="50">
        <f t="shared" si="20"/>
        <v>0</v>
      </c>
      <c r="AT191" s="48"/>
      <c r="AU191" s="51">
        <f t="shared" si="21"/>
        <v>0</v>
      </c>
      <c r="AV191" s="51">
        <f t="shared" si="22"/>
        <v>0</v>
      </c>
      <c r="AW191" s="48"/>
      <c r="AX191" s="48"/>
      <c r="AY191" s="48"/>
      <c r="AZ191" s="48"/>
      <c r="BA191" s="48"/>
      <c r="BB191" s="48"/>
      <c r="BC191" s="48"/>
      <c r="BD191" s="48"/>
      <c r="BE191" s="48"/>
      <c r="BF191" s="48"/>
      <c r="BG191" s="48"/>
      <c r="BH191" s="43"/>
      <c r="BI191" s="65" t="b">
        <f>IF(AND($G191=0,$H191=0,$I191=0),TRUE,IFERROR(MATCH($BK191,'1.9 APM lookups'!$K$2:$K$107,0)&gt;0,FALSE))</f>
        <v>1</v>
      </c>
      <c r="BJ191" s="65" t="b">
        <f>IF($F191=0,TRUE,IFERROR(MATCH($F191,'4.1 Expenditure RRP'!$A:$A,0)&gt;0,FALSE))</f>
        <v>1</v>
      </c>
      <c r="BK191" s="66" t="str">
        <f t="shared" si="23"/>
        <v xml:space="preserve">, , </v>
      </c>
    </row>
    <row r="192" spans="1:63">
      <c r="A192" s="121"/>
      <c r="B192" s="122"/>
      <c r="C192" s="122"/>
      <c r="D192" s="42"/>
      <c r="E192" s="42"/>
      <c r="F192" s="122"/>
      <c r="G192" s="41"/>
      <c r="H192" s="41"/>
      <c r="I192" s="41"/>
      <c r="J192" s="42"/>
      <c r="K192" s="42"/>
      <c r="L192" s="41"/>
      <c r="M192" s="120"/>
      <c r="N192" s="41"/>
      <c r="O192" s="41"/>
      <c r="P192" s="93" t="str">
        <f>_xlfn.IFNA(INDEX('1.9 APM lookups'!$B$9:$B$13,MATCH($J192,'1.9 APM lookups'!$A$9:$A$13,0),1),"")</f>
        <v/>
      </c>
      <c r="Q192" s="64">
        <f t="shared" si="16"/>
        <v>0</v>
      </c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50">
        <f t="shared" si="17"/>
        <v>0</v>
      </c>
      <c r="AD192" s="48"/>
      <c r="AE192" s="51">
        <f t="shared" si="18"/>
        <v>0</v>
      </c>
      <c r="AF192" s="51">
        <f t="shared" si="19"/>
        <v>0</v>
      </c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123"/>
      <c r="AS192" s="50">
        <f t="shared" si="20"/>
        <v>0</v>
      </c>
      <c r="AT192" s="48"/>
      <c r="AU192" s="51">
        <f t="shared" si="21"/>
        <v>0</v>
      </c>
      <c r="AV192" s="51">
        <f t="shared" si="22"/>
        <v>0</v>
      </c>
      <c r="AW192" s="48"/>
      <c r="AX192" s="48"/>
      <c r="AY192" s="48"/>
      <c r="AZ192" s="48"/>
      <c r="BA192" s="48"/>
      <c r="BB192" s="48"/>
      <c r="BC192" s="48"/>
      <c r="BD192" s="48"/>
      <c r="BE192" s="48"/>
      <c r="BF192" s="48"/>
      <c r="BG192" s="48"/>
      <c r="BH192" s="43"/>
      <c r="BI192" s="65" t="b">
        <f>IF(AND($G192=0,$H192=0,$I192=0),TRUE,IFERROR(MATCH($BK192,'1.9 APM lookups'!$K$2:$K$107,0)&gt;0,FALSE))</f>
        <v>1</v>
      </c>
      <c r="BJ192" s="65" t="b">
        <f>IF($F192=0,TRUE,IFERROR(MATCH($F192,'4.1 Expenditure RRP'!$A:$A,0)&gt;0,FALSE))</f>
        <v>1</v>
      </c>
      <c r="BK192" s="66" t="str">
        <f t="shared" si="23"/>
        <v xml:space="preserve">, , </v>
      </c>
    </row>
    <row r="193" spans="1:63">
      <c r="A193" s="121"/>
      <c r="B193" s="122"/>
      <c r="C193" s="122"/>
      <c r="D193" s="42"/>
      <c r="E193" s="42"/>
      <c r="F193" s="122"/>
      <c r="G193" s="41"/>
      <c r="H193" s="41"/>
      <c r="I193" s="41"/>
      <c r="J193" s="42"/>
      <c r="K193" s="42"/>
      <c r="L193" s="41"/>
      <c r="M193" s="120"/>
      <c r="N193" s="41"/>
      <c r="O193" s="41"/>
      <c r="P193" s="93" t="str">
        <f>_xlfn.IFNA(INDEX('1.9 APM lookups'!$B$9:$B$13,MATCH($J193,'1.9 APM lookups'!$A$9:$A$13,0),1),"")</f>
        <v/>
      </c>
      <c r="Q193" s="64">
        <f t="shared" si="16"/>
        <v>0</v>
      </c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50">
        <f t="shared" si="17"/>
        <v>0</v>
      </c>
      <c r="AD193" s="48"/>
      <c r="AE193" s="51">
        <f t="shared" si="18"/>
        <v>0</v>
      </c>
      <c r="AF193" s="51">
        <f t="shared" si="19"/>
        <v>0</v>
      </c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123"/>
      <c r="AS193" s="50">
        <f t="shared" si="20"/>
        <v>0</v>
      </c>
      <c r="AT193" s="48"/>
      <c r="AU193" s="51">
        <f t="shared" si="21"/>
        <v>0</v>
      </c>
      <c r="AV193" s="51">
        <f t="shared" si="22"/>
        <v>0</v>
      </c>
      <c r="AW193" s="48"/>
      <c r="AX193" s="48"/>
      <c r="AY193" s="48"/>
      <c r="AZ193" s="48"/>
      <c r="BA193" s="48"/>
      <c r="BB193" s="48"/>
      <c r="BC193" s="48"/>
      <c r="BD193" s="48"/>
      <c r="BE193" s="48"/>
      <c r="BF193" s="48"/>
      <c r="BG193" s="48"/>
      <c r="BH193" s="43"/>
      <c r="BI193" s="65" t="b">
        <f>IF(AND($G193=0,$H193=0,$I193=0),TRUE,IFERROR(MATCH($BK193,'1.9 APM lookups'!$K$2:$K$107,0)&gt;0,FALSE))</f>
        <v>1</v>
      </c>
      <c r="BJ193" s="65" t="b">
        <f>IF($F193=0,TRUE,IFERROR(MATCH($F193,'4.1 Expenditure RRP'!$A:$A,0)&gt;0,FALSE))</f>
        <v>1</v>
      </c>
      <c r="BK193" s="66" t="str">
        <f t="shared" si="23"/>
        <v xml:space="preserve">, , </v>
      </c>
    </row>
    <row r="194" spans="1:63">
      <c r="A194" s="121"/>
      <c r="B194" s="122"/>
      <c r="C194" s="122"/>
      <c r="D194" s="42"/>
      <c r="E194" s="42"/>
      <c r="F194" s="122"/>
      <c r="G194" s="41"/>
      <c r="H194" s="41"/>
      <c r="I194" s="41"/>
      <c r="J194" s="42"/>
      <c r="K194" s="42"/>
      <c r="L194" s="41"/>
      <c r="M194" s="120"/>
      <c r="N194" s="41"/>
      <c r="O194" s="41"/>
      <c r="P194" s="93" t="str">
        <f>_xlfn.IFNA(INDEX('1.9 APM lookups'!$B$9:$B$13,MATCH($J194,'1.9 APM lookups'!$A$9:$A$13,0),1),"")</f>
        <v/>
      </c>
      <c r="Q194" s="64">
        <f t="shared" si="16"/>
        <v>0</v>
      </c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50">
        <f t="shared" si="17"/>
        <v>0</v>
      </c>
      <c r="AD194" s="48"/>
      <c r="AE194" s="51">
        <f t="shared" si="18"/>
        <v>0</v>
      </c>
      <c r="AF194" s="51">
        <f t="shared" si="19"/>
        <v>0</v>
      </c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123"/>
      <c r="AS194" s="50">
        <f t="shared" si="20"/>
        <v>0</v>
      </c>
      <c r="AT194" s="48"/>
      <c r="AU194" s="51">
        <f t="shared" si="21"/>
        <v>0</v>
      </c>
      <c r="AV194" s="51">
        <f t="shared" si="22"/>
        <v>0</v>
      </c>
      <c r="AW194" s="48"/>
      <c r="AX194" s="48"/>
      <c r="AY194" s="48"/>
      <c r="AZ194" s="48"/>
      <c r="BA194" s="48"/>
      <c r="BB194" s="48"/>
      <c r="BC194" s="48"/>
      <c r="BD194" s="48"/>
      <c r="BE194" s="48"/>
      <c r="BF194" s="48"/>
      <c r="BG194" s="48"/>
      <c r="BH194" s="43"/>
      <c r="BI194" s="65" t="b">
        <f>IF(AND($G194=0,$H194=0,$I194=0),TRUE,IFERROR(MATCH($BK194,'1.9 APM lookups'!$K$2:$K$107,0)&gt;0,FALSE))</f>
        <v>1</v>
      </c>
      <c r="BJ194" s="65" t="b">
        <f>IF($F194=0,TRUE,IFERROR(MATCH($F194,'4.1 Expenditure RRP'!$A:$A,0)&gt;0,FALSE))</f>
        <v>1</v>
      </c>
      <c r="BK194" s="66" t="str">
        <f t="shared" si="23"/>
        <v xml:space="preserve">, , </v>
      </c>
    </row>
    <row r="195" spans="1:63">
      <c r="A195" s="121"/>
      <c r="B195" s="122"/>
      <c r="C195" s="122"/>
      <c r="D195" s="42"/>
      <c r="E195" s="42"/>
      <c r="F195" s="122"/>
      <c r="G195" s="41"/>
      <c r="H195" s="41"/>
      <c r="I195" s="41"/>
      <c r="J195" s="42"/>
      <c r="K195" s="42"/>
      <c r="L195" s="41"/>
      <c r="M195" s="120"/>
      <c r="N195" s="41"/>
      <c r="O195" s="41"/>
      <c r="P195" s="93" t="str">
        <f>_xlfn.IFNA(INDEX('1.9 APM lookups'!$B$9:$B$13,MATCH($J195,'1.9 APM lookups'!$A$9:$A$13,0),1),"")</f>
        <v/>
      </c>
      <c r="Q195" s="64">
        <f t="shared" si="16"/>
        <v>0</v>
      </c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50">
        <f t="shared" si="17"/>
        <v>0</v>
      </c>
      <c r="AD195" s="48"/>
      <c r="AE195" s="51">
        <f t="shared" si="18"/>
        <v>0</v>
      </c>
      <c r="AF195" s="51">
        <f t="shared" si="19"/>
        <v>0</v>
      </c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123"/>
      <c r="AS195" s="50">
        <f t="shared" si="20"/>
        <v>0</v>
      </c>
      <c r="AT195" s="48"/>
      <c r="AU195" s="51">
        <f t="shared" si="21"/>
        <v>0</v>
      </c>
      <c r="AV195" s="51">
        <f t="shared" si="22"/>
        <v>0</v>
      </c>
      <c r="AW195" s="48"/>
      <c r="AX195" s="48"/>
      <c r="AY195" s="48"/>
      <c r="AZ195" s="48"/>
      <c r="BA195" s="48"/>
      <c r="BB195" s="48"/>
      <c r="BC195" s="48"/>
      <c r="BD195" s="48"/>
      <c r="BE195" s="48"/>
      <c r="BF195" s="48"/>
      <c r="BG195" s="48"/>
      <c r="BH195" s="43"/>
      <c r="BI195" s="65" t="b">
        <f>IF(AND($G195=0,$H195=0,$I195=0),TRUE,IFERROR(MATCH($BK195,'1.9 APM lookups'!$K$2:$K$107,0)&gt;0,FALSE))</f>
        <v>1</v>
      </c>
      <c r="BJ195" s="65" t="b">
        <f>IF($F195=0,TRUE,IFERROR(MATCH($F195,'4.1 Expenditure RRP'!$A:$A,0)&gt;0,FALSE))</f>
        <v>1</v>
      </c>
      <c r="BK195" s="66" t="str">
        <f t="shared" si="23"/>
        <v xml:space="preserve">, , </v>
      </c>
    </row>
    <row r="196" spans="1:63">
      <c r="A196" s="121"/>
      <c r="B196" s="122"/>
      <c r="C196" s="122"/>
      <c r="D196" s="42"/>
      <c r="E196" s="42"/>
      <c r="F196" s="122"/>
      <c r="G196" s="41"/>
      <c r="H196" s="41"/>
      <c r="I196" s="41"/>
      <c r="J196" s="42"/>
      <c r="K196" s="42"/>
      <c r="L196" s="41"/>
      <c r="M196" s="120"/>
      <c r="N196" s="41"/>
      <c r="O196" s="41"/>
      <c r="P196" s="93" t="str">
        <f>_xlfn.IFNA(INDEX('1.9 APM lookups'!$B$9:$B$13,MATCH($J196,'1.9 APM lookups'!$A$9:$A$13,0),1),"")</f>
        <v/>
      </c>
      <c r="Q196" s="64">
        <f t="shared" si="16"/>
        <v>0</v>
      </c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50">
        <f t="shared" si="17"/>
        <v>0</v>
      </c>
      <c r="AD196" s="48"/>
      <c r="AE196" s="51">
        <f t="shared" si="18"/>
        <v>0</v>
      </c>
      <c r="AF196" s="51">
        <f t="shared" si="19"/>
        <v>0</v>
      </c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123"/>
      <c r="AS196" s="50">
        <f t="shared" si="20"/>
        <v>0</v>
      </c>
      <c r="AT196" s="48"/>
      <c r="AU196" s="51">
        <f t="shared" si="21"/>
        <v>0</v>
      </c>
      <c r="AV196" s="51">
        <f t="shared" si="22"/>
        <v>0</v>
      </c>
      <c r="AW196" s="48"/>
      <c r="AX196" s="48"/>
      <c r="AY196" s="48"/>
      <c r="AZ196" s="48"/>
      <c r="BA196" s="48"/>
      <c r="BB196" s="48"/>
      <c r="BC196" s="48"/>
      <c r="BD196" s="48"/>
      <c r="BE196" s="48"/>
      <c r="BF196" s="48"/>
      <c r="BG196" s="48"/>
      <c r="BH196" s="43"/>
      <c r="BI196" s="65" t="b">
        <f>IF(AND($G196=0,$H196=0,$I196=0),TRUE,IFERROR(MATCH($BK196,'1.9 APM lookups'!$K$2:$K$107,0)&gt;0,FALSE))</f>
        <v>1</v>
      </c>
      <c r="BJ196" s="65" t="b">
        <f>IF($F196=0,TRUE,IFERROR(MATCH($F196,'4.1 Expenditure RRP'!$A:$A,0)&gt;0,FALSE))</f>
        <v>1</v>
      </c>
      <c r="BK196" s="66" t="str">
        <f t="shared" si="23"/>
        <v xml:space="preserve">, , </v>
      </c>
    </row>
    <row r="197" spans="1:63">
      <c r="A197" s="121"/>
      <c r="B197" s="122"/>
      <c r="C197" s="122"/>
      <c r="D197" s="42"/>
      <c r="E197" s="42"/>
      <c r="F197" s="122"/>
      <c r="G197" s="41"/>
      <c r="H197" s="41"/>
      <c r="I197" s="41"/>
      <c r="J197" s="42"/>
      <c r="K197" s="42"/>
      <c r="L197" s="41"/>
      <c r="M197" s="120"/>
      <c r="N197" s="41"/>
      <c r="O197" s="41"/>
      <c r="P197" s="93" t="str">
        <f>_xlfn.IFNA(INDEX('1.9 APM lookups'!$B$9:$B$13,MATCH($J197,'1.9 APM lookups'!$A$9:$A$13,0),1),"")</f>
        <v/>
      </c>
      <c r="Q197" s="64">
        <f t="shared" si="16"/>
        <v>0</v>
      </c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50">
        <f t="shared" si="17"/>
        <v>0</v>
      </c>
      <c r="AD197" s="48"/>
      <c r="AE197" s="51">
        <f t="shared" si="18"/>
        <v>0</v>
      </c>
      <c r="AF197" s="51">
        <f t="shared" si="19"/>
        <v>0</v>
      </c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123"/>
      <c r="AS197" s="50">
        <f t="shared" si="20"/>
        <v>0</v>
      </c>
      <c r="AT197" s="48"/>
      <c r="AU197" s="51">
        <f t="shared" si="21"/>
        <v>0</v>
      </c>
      <c r="AV197" s="51">
        <f t="shared" si="22"/>
        <v>0</v>
      </c>
      <c r="AW197" s="48"/>
      <c r="AX197" s="48"/>
      <c r="AY197" s="48"/>
      <c r="AZ197" s="48"/>
      <c r="BA197" s="48"/>
      <c r="BB197" s="48"/>
      <c r="BC197" s="48"/>
      <c r="BD197" s="48"/>
      <c r="BE197" s="48"/>
      <c r="BF197" s="48"/>
      <c r="BG197" s="48"/>
      <c r="BH197" s="43"/>
      <c r="BI197" s="65" t="b">
        <f>IF(AND($G197=0,$H197=0,$I197=0),TRUE,IFERROR(MATCH($BK197,'1.9 APM lookups'!$K$2:$K$107,0)&gt;0,FALSE))</f>
        <v>1</v>
      </c>
      <c r="BJ197" s="65" t="b">
        <f>IF($F197=0,TRUE,IFERROR(MATCH($F197,'4.1 Expenditure RRP'!$A:$A,0)&gt;0,FALSE))</f>
        <v>1</v>
      </c>
      <c r="BK197" s="66" t="str">
        <f t="shared" si="23"/>
        <v xml:space="preserve">, , </v>
      </c>
    </row>
    <row r="198" spans="1:63">
      <c r="A198" s="121"/>
      <c r="B198" s="122"/>
      <c r="C198" s="122"/>
      <c r="D198" s="42"/>
      <c r="E198" s="42"/>
      <c r="F198" s="122"/>
      <c r="G198" s="41"/>
      <c r="H198" s="41"/>
      <c r="I198" s="41"/>
      <c r="J198" s="42"/>
      <c r="K198" s="42"/>
      <c r="L198" s="41"/>
      <c r="M198" s="120"/>
      <c r="N198" s="41"/>
      <c r="O198" s="41"/>
      <c r="P198" s="93" t="str">
        <f>_xlfn.IFNA(INDEX('1.9 APM lookups'!$B$9:$B$13,MATCH($J198,'1.9 APM lookups'!$A$9:$A$13,0),1),"")</f>
        <v/>
      </c>
      <c r="Q198" s="64">
        <f t="shared" si="16"/>
        <v>0</v>
      </c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50">
        <f t="shared" si="17"/>
        <v>0</v>
      </c>
      <c r="AD198" s="48"/>
      <c r="AE198" s="51">
        <f t="shared" si="18"/>
        <v>0</v>
      </c>
      <c r="AF198" s="51">
        <f t="shared" si="19"/>
        <v>0</v>
      </c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123"/>
      <c r="AS198" s="50">
        <f t="shared" si="20"/>
        <v>0</v>
      </c>
      <c r="AT198" s="48"/>
      <c r="AU198" s="51">
        <f t="shared" si="21"/>
        <v>0</v>
      </c>
      <c r="AV198" s="51">
        <f t="shared" si="22"/>
        <v>0</v>
      </c>
      <c r="AW198" s="48"/>
      <c r="AX198" s="48"/>
      <c r="AY198" s="48"/>
      <c r="AZ198" s="48"/>
      <c r="BA198" s="48"/>
      <c r="BB198" s="48"/>
      <c r="BC198" s="48"/>
      <c r="BD198" s="48"/>
      <c r="BE198" s="48"/>
      <c r="BF198" s="48"/>
      <c r="BG198" s="48"/>
      <c r="BH198" s="43"/>
      <c r="BI198" s="65" t="b">
        <f>IF(AND($G198=0,$H198=0,$I198=0),TRUE,IFERROR(MATCH($BK198,'1.9 APM lookups'!$K$2:$K$107,0)&gt;0,FALSE))</f>
        <v>1</v>
      </c>
      <c r="BJ198" s="65" t="b">
        <f>IF($F198=0,TRUE,IFERROR(MATCH($F198,'4.1 Expenditure RRP'!$A:$A,0)&gt;0,FALSE))</f>
        <v>1</v>
      </c>
      <c r="BK198" s="66" t="str">
        <f t="shared" si="23"/>
        <v xml:space="preserve">, , </v>
      </c>
    </row>
    <row r="199" spans="1:63">
      <c r="A199" s="121"/>
      <c r="B199" s="122"/>
      <c r="C199" s="122"/>
      <c r="D199" s="42"/>
      <c r="E199" s="42"/>
      <c r="F199" s="122"/>
      <c r="G199" s="41"/>
      <c r="H199" s="41"/>
      <c r="I199" s="41"/>
      <c r="J199" s="42"/>
      <c r="K199" s="42"/>
      <c r="L199" s="41"/>
      <c r="M199" s="120"/>
      <c r="N199" s="41"/>
      <c r="O199" s="41"/>
      <c r="P199" s="93" t="str">
        <f>_xlfn.IFNA(INDEX('1.9 APM lookups'!$B$9:$B$13,MATCH($J199,'1.9 APM lookups'!$A$9:$A$13,0),1),"")</f>
        <v/>
      </c>
      <c r="Q199" s="64">
        <f t="shared" si="16"/>
        <v>0</v>
      </c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50">
        <f t="shared" si="17"/>
        <v>0</v>
      </c>
      <c r="AD199" s="48"/>
      <c r="AE199" s="51">
        <f t="shared" si="18"/>
        <v>0</v>
      </c>
      <c r="AF199" s="51">
        <f t="shared" si="19"/>
        <v>0</v>
      </c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123"/>
      <c r="AS199" s="50">
        <f t="shared" si="20"/>
        <v>0</v>
      </c>
      <c r="AT199" s="48"/>
      <c r="AU199" s="51">
        <f t="shared" si="21"/>
        <v>0</v>
      </c>
      <c r="AV199" s="51">
        <f t="shared" si="22"/>
        <v>0</v>
      </c>
      <c r="AW199" s="48"/>
      <c r="AX199" s="48"/>
      <c r="AY199" s="48"/>
      <c r="AZ199" s="48"/>
      <c r="BA199" s="48"/>
      <c r="BB199" s="48"/>
      <c r="BC199" s="48"/>
      <c r="BD199" s="48"/>
      <c r="BE199" s="48"/>
      <c r="BF199" s="48"/>
      <c r="BG199" s="48"/>
      <c r="BH199" s="43"/>
      <c r="BI199" s="65" t="b">
        <f>IF(AND($G199=0,$H199=0,$I199=0),TRUE,IFERROR(MATCH($BK199,'1.9 APM lookups'!$K$2:$K$107,0)&gt;0,FALSE))</f>
        <v>1</v>
      </c>
      <c r="BJ199" s="65" t="b">
        <f>IF($F199=0,TRUE,IFERROR(MATCH($F199,'4.1 Expenditure RRP'!$A:$A,0)&gt;0,FALSE))</f>
        <v>1</v>
      </c>
      <c r="BK199" s="66" t="str">
        <f t="shared" si="23"/>
        <v xml:space="preserve">, , </v>
      </c>
    </row>
    <row r="200" spans="1:63">
      <c r="A200" s="121"/>
      <c r="B200" s="122"/>
      <c r="C200" s="122"/>
      <c r="D200" s="42"/>
      <c r="E200" s="42"/>
      <c r="F200" s="122"/>
      <c r="G200" s="41"/>
      <c r="H200" s="41"/>
      <c r="I200" s="41"/>
      <c r="J200" s="42"/>
      <c r="K200" s="42"/>
      <c r="L200" s="41"/>
      <c r="M200" s="120"/>
      <c r="N200" s="41"/>
      <c r="O200" s="41"/>
      <c r="P200" s="93" t="str">
        <f>_xlfn.IFNA(INDEX('1.9 APM lookups'!$B$9:$B$13,MATCH($J200,'1.9 APM lookups'!$A$9:$A$13,0),1),"")</f>
        <v/>
      </c>
      <c r="Q200" s="64">
        <f t="shared" si="16"/>
        <v>0</v>
      </c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50">
        <f t="shared" si="17"/>
        <v>0</v>
      </c>
      <c r="AD200" s="48"/>
      <c r="AE200" s="51">
        <f t="shared" si="18"/>
        <v>0</v>
      </c>
      <c r="AF200" s="51">
        <f t="shared" si="19"/>
        <v>0</v>
      </c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123"/>
      <c r="AS200" s="50">
        <f t="shared" si="20"/>
        <v>0</v>
      </c>
      <c r="AT200" s="48"/>
      <c r="AU200" s="51">
        <f t="shared" si="21"/>
        <v>0</v>
      </c>
      <c r="AV200" s="51">
        <f t="shared" si="22"/>
        <v>0</v>
      </c>
      <c r="AW200" s="48"/>
      <c r="AX200" s="48"/>
      <c r="AY200" s="48"/>
      <c r="AZ200" s="48"/>
      <c r="BA200" s="48"/>
      <c r="BB200" s="48"/>
      <c r="BC200" s="48"/>
      <c r="BD200" s="48"/>
      <c r="BE200" s="48"/>
      <c r="BF200" s="48"/>
      <c r="BG200" s="48"/>
      <c r="BH200" s="43"/>
      <c r="BI200" s="65" t="b">
        <f>IF(AND($G200=0,$H200=0,$I200=0),TRUE,IFERROR(MATCH($BK200,'1.9 APM lookups'!$K$2:$K$107,0)&gt;0,FALSE))</f>
        <v>1</v>
      </c>
      <c r="BJ200" s="65" t="b">
        <f>IF($F200=0,TRUE,IFERROR(MATCH($F200,'4.1 Expenditure RRP'!$A:$A,0)&gt;0,FALSE))</f>
        <v>1</v>
      </c>
      <c r="BK200" s="66" t="str">
        <f t="shared" si="23"/>
        <v xml:space="preserve">, , </v>
      </c>
    </row>
    <row r="201" spans="1:63">
      <c r="A201" s="121"/>
      <c r="B201" s="122"/>
      <c r="C201" s="122"/>
      <c r="D201" s="42"/>
      <c r="E201" s="42"/>
      <c r="F201" s="122"/>
      <c r="G201" s="41"/>
      <c r="H201" s="41"/>
      <c r="I201" s="41"/>
      <c r="J201" s="42"/>
      <c r="K201" s="42"/>
      <c r="L201" s="41"/>
      <c r="M201" s="120"/>
      <c r="N201" s="41"/>
      <c r="O201" s="41"/>
      <c r="P201" s="93" t="str">
        <f>_xlfn.IFNA(INDEX('1.9 APM lookups'!$B$9:$B$13,MATCH($J201,'1.9 APM lookups'!$A$9:$A$13,0),1),"")</f>
        <v/>
      </c>
      <c r="Q201" s="64">
        <f t="shared" si="16"/>
        <v>0</v>
      </c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50">
        <f t="shared" si="17"/>
        <v>0</v>
      </c>
      <c r="AD201" s="48"/>
      <c r="AE201" s="51">
        <f t="shared" si="18"/>
        <v>0</v>
      </c>
      <c r="AF201" s="51">
        <f t="shared" si="19"/>
        <v>0</v>
      </c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123"/>
      <c r="AS201" s="50">
        <f t="shared" si="20"/>
        <v>0</v>
      </c>
      <c r="AT201" s="48"/>
      <c r="AU201" s="51">
        <f t="shared" si="21"/>
        <v>0</v>
      </c>
      <c r="AV201" s="51">
        <f t="shared" si="22"/>
        <v>0</v>
      </c>
      <c r="AW201" s="48"/>
      <c r="AX201" s="48"/>
      <c r="AY201" s="48"/>
      <c r="AZ201" s="48"/>
      <c r="BA201" s="48"/>
      <c r="BB201" s="48"/>
      <c r="BC201" s="48"/>
      <c r="BD201" s="48"/>
      <c r="BE201" s="48"/>
      <c r="BF201" s="48"/>
      <c r="BG201" s="48"/>
      <c r="BH201" s="43"/>
      <c r="BI201" s="65" t="b">
        <f>IF(AND($G201=0,$H201=0,$I201=0),TRUE,IFERROR(MATCH($BK201,'1.9 APM lookups'!$K$2:$K$107,0)&gt;0,FALSE))</f>
        <v>1</v>
      </c>
      <c r="BJ201" s="65" t="b">
        <f>IF($F201=0,TRUE,IFERROR(MATCH($F201,'4.1 Expenditure RRP'!$A:$A,0)&gt;0,FALSE))</f>
        <v>1</v>
      </c>
      <c r="BK201" s="66" t="str">
        <f t="shared" si="23"/>
        <v xml:space="preserve">, , </v>
      </c>
    </row>
    <row r="202" spans="1:63">
      <c r="A202" s="121"/>
      <c r="B202" s="122"/>
      <c r="C202" s="122"/>
      <c r="D202" s="42"/>
      <c r="E202" s="42"/>
      <c r="F202" s="122"/>
      <c r="G202" s="41"/>
      <c r="H202" s="41"/>
      <c r="I202" s="41"/>
      <c r="J202" s="42"/>
      <c r="K202" s="42"/>
      <c r="L202" s="41"/>
      <c r="M202" s="120"/>
      <c r="N202" s="41"/>
      <c r="O202" s="41"/>
      <c r="P202" s="93" t="str">
        <f>_xlfn.IFNA(INDEX('1.9 APM lookups'!$B$9:$B$13,MATCH($J202,'1.9 APM lookups'!$A$9:$A$13,0),1),"")</f>
        <v/>
      </c>
      <c r="Q202" s="64">
        <f t="shared" ref="Q202:Q265" si="24">SUM($R202:$AB202)</f>
        <v>0</v>
      </c>
      <c r="R202" s="61"/>
      <c r="S202" s="61"/>
      <c r="T202" s="61"/>
      <c r="U202" s="61"/>
      <c r="V202" s="61"/>
      <c r="W202" s="61"/>
      <c r="X202" s="61"/>
      <c r="Y202" s="61"/>
      <c r="Z202" s="61"/>
      <c r="AA202" s="61"/>
      <c r="AB202" s="61"/>
      <c r="AC202" s="50">
        <f t="shared" ref="AC202:AC265" si="25">SUM(AD202:AF202)</f>
        <v>0</v>
      </c>
      <c r="AD202" s="48"/>
      <c r="AE202" s="51">
        <f t="shared" ref="AE202:AE265" si="26">SUM(AG202:AK202)</f>
        <v>0</v>
      </c>
      <c r="AF202" s="51">
        <f t="shared" ref="AF202:AF265" si="27">SUM(AL202:AQ202)</f>
        <v>0</v>
      </c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  <c r="AQ202" s="48"/>
      <c r="AR202" s="123"/>
      <c r="AS202" s="50">
        <f t="shared" ref="AS202:AS265" si="28">SUM(AT202:AV202)</f>
        <v>0</v>
      </c>
      <c r="AT202" s="48"/>
      <c r="AU202" s="51">
        <f t="shared" ref="AU202:AU265" si="29">SUM(AW202:BA202)</f>
        <v>0</v>
      </c>
      <c r="AV202" s="51">
        <f t="shared" ref="AV202:AV265" si="30">SUM(BB202:BF202)</f>
        <v>0</v>
      </c>
      <c r="AW202" s="48"/>
      <c r="AX202" s="48"/>
      <c r="AY202" s="48"/>
      <c r="AZ202" s="48"/>
      <c r="BA202" s="48"/>
      <c r="BB202" s="48"/>
      <c r="BC202" s="48"/>
      <c r="BD202" s="48"/>
      <c r="BE202" s="48"/>
      <c r="BF202" s="48"/>
      <c r="BG202" s="48"/>
      <c r="BH202" s="43"/>
      <c r="BI202" s="65" t="b">
        <f>IF(AND($G202=0,$H202=0,$I202=0),TRUE,IFERROR(MATCH($BK202,'1.9 APM lookups'!$K$2:$K$107,0)&gt;0,FALSE))</f>
        <v>1</v>
      </c>
      <c r="BJ202" s="65" t="b">
        <f>IF($F202=0,TRUE,IFERROR(MATCH($F202,'4.1 Expenditure RRP'!$A:$A,0)&gt;0,FALSE))</f>
        <v>1</v>
      </c>
      <c r="BK202" s="66" t="str">
        <f t="shared" ref="BK202:BK265" si="31">G202&amp;", "&amp;H202&amp;", "&amp;I202</f>
        <v xml:space="preserve">, , </v>
      </c>
    </row>
    <row r="203" spans="1:63">
      <c r="A203" s="121"/>
      <c r="B203" s="122"/>
      <c r="C203" s="122"/>
      <c r="D203" s="42"/>
      <c r="E203" s="42"/>
      <c r="F203" s="122"/>
      <c r="G203" s="41"/>
      <c r="H203" s="41"/>
      <c r="I203" s="41"/>
      <c r="J203" s="42"/>
      <c r="K203" s="42"/>
      <c r="L203" s="41"/>
      <c r="M203" s="120"/>
      <c r="N203" s="41"/>
      <c r="O203" s="41"/>
      <c r="P203" s="93" t="str">
        <f>_xlfn.IFNA(INDEX('1.9 APM lookups'!$B$9:$B$13,MATCH($J203,'1.9 APM lookups'!$A$9:$A$13,0),1),"")</f>
        <v/>
      </c>
      <c r="Q203" s="64">
        <f t="shared" si="24"/>
        <v>0</v>
      </c>
      <c r="R203" s="61"/>
      <c r="S203" s="61"/>
      <c r="T203" s="61"/>
      <c r="U203" s="61"/>
      <c r="V203" s="61"/>
      <c r="W203" s="61"/>
      <c r="X203" s="61"/>
      <c r="Y203" s="61"/>
      <c r="Z203" s="61"/>
      <c r="AA203" s="61"/>
      <c r="AB203" s="61"/>
      <c r="AC203" s="50">
        <f t="shared" si="25"/>
        <v>0</v>
      </c>
      <c r="AD203" s="48"/>
      <c r="AE203" s="51">
        <f t="shared" si="26"/>
        <v>0</v>
      </c>
      <c r="AF203" s="51">
        <f t="shared" si="27"/>
        <v>0</v>
      </c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123"/>
      <c r="AS203" s="50">
        <f t="shared" si="28"/>
        <v>0</v>
      </c>
      <c r="AT203" s="48"/>
      <c r="AU203" s="51">
        <f t="shared" si="29"/>
        <v>0</v>
      </c>
      <c r="AV203" s="51">
        <f t="shared" si="30"/>
        <v>0</v>
      </c>
      <c r="AW203" s="48"/>
      <c r="AX203" s="48"/>
      <c r="AY203" s="48"/>
      <c r="AZ203" s="48"/>
      <c r="BA203" s="48"/>
      <c r="BB203" s="48"/>
      <c r="BC203" s="48"/>
      <c r="BD203" s="48"/>
      <c r="BE203" s="48"/>
      <c r="BF203" s="48"/>
      <c r="BG203" s="48"/>
      <c r="BH203" s="43"/>
      <c r="BI203" s="65" t="b">
        <f>IF(AND($G203=0,$H203=0,$I203=0),TRUE,IFERROR(MATCH($BK203,'1.9 APM lookups'!$K$2:$K$107,0)&gt;0,FALSE))</f>
        <v>1</v>
      </c>
      <c r="BJ203" s="65" t="b">
        <f>IF($F203=0,TRUE,IFERROR(MATCH($F203,'4.1 Expenditure RRP'!$A:$A,0)&gt;0,FALSE))</f>
        <v>1</v>
      </c>
      <c r="BK203" s="66" t="str">
        <f t="shared" si="31"/>
        <v xml:space="preserve">, , </v>
      </c>
    </row>
    <row r="204" spans="1:63">
      <c r="A204" s="121"/>
      <c r="B204" s="122"/>
      <c r="C204" s="122"/>
      <c r="D204" s="42"/>
      <c r="E204" s="42"/>
      <c r="F204" s="122"/>
      <c r="G204" s="41"/>
      <c r="H204" s="41"/>
      <c r="I204" s="41"/>
      <c r="J204" s="42"/>
      <c r="K204" s="42"/>
      <c r="L204" s="41"/>
      <c r="M204" s="120"/>
      <c r="N204" s="41"/>
      <c r="O204" s="41"/>
      <c r="P204" s="93" t="str">
        <f>_xlfn.IFNA(INDEX('1.9 APM lookups'!$B$9:$B$13,MATCH($J204,'1.9 APM lookups'!$A$9:$A$13,0),1),"")</f>
        <v/>
      </c>
      <c r="Q204" s="64">
        <f t="shared" si="24"/>
        <v>0</v>
      </c>
      <c r="R204" s="61"/>
      <c r="S204" s="61"/>
      <c r="T204" s="61"/>
      <c r="U204" s="61"/>
      <c r="V204" s="61"/>
      <c r="W204" s="61"/>
      <c r="X204" s="61"/>
      <c r="Y204" s="61"/>
      <c r="Z204" s="61"/>
      <c r="AA204" s="61"/>
      <c r="AB204" s="61"/>
      <c r="AC204" s="50">
        <f t="shared" si="25"/>
        <v>0</v>
      </c>
      <c r="AD204" s="48"/>
      <c r="AE204" s="51">
        <f t="shared" si="26"/>
        <v>0</v>
      </c>
      <c r="AF204" s="51">
        <f t="shared" si="27"/>
        <v>0</v>
      </c>
      <c r="AG204" s="48"/>
      <c r="AH204" s="48"/>
      <c r="AI204" s="48"/>
      <c r="AJ204" s="48"/>
      <c r="AK204" s="48"/>
      <c r="AL204" s="48"/>
      <c r="AM204" s="48"/>
      <c r="AN204" s="48"/>
      <c r="AO204" s="48"/>
      <c r="AP204" s="48"/>
      <c r="AQ204" s="48"/>
      <c r="AR204" s="123"/>
      <c r="AS204" s="50">
        <f t="shared" si="28"/>
        <v>0</v>
      </c>
      <c r="AT204" s="48"/>
      <c r="AU204" s="51">
        <f t="shared" si="29"/>
        <v>0</v>
      </c>
      <c r="AV204" s="51">
        <f t="shared" si="30"/>
        <v>0</v>
      </c>
      <c r="AW204" s="48"/>
      <c r="AX204" s="48"/>
      <c r="AY204" s="48"/>
      <c r="AZ204" s="48"/>
      <c r="BA204" s="48"/>
      <c r="BB204" s="48"/>
      <c r="BC204" s="48"/>
      <c r="BD204" s="48"/>
      <c r="BE204" s="48"/>
      <c r="BF204" s="48"/>
      <c r="BG204" s="48"/>
      <c r="BH204" s="43"/>
      <c r="BI204" s="65" t="b">
        <f>IF(AND($G204=0,$H204=0,$I204=0),TRUE,IFERROR(MATCH($BK204,'1.9 APM lookups'!$K$2:$K$107,0)&gt;0,FALSE))</f>
        <v>1</v>
      </c>
      <c r="BJ204" s="65" t="b">
        <f>IF($F204=0,TRUE,IFERROR(MATCH($F204,'4.1 Expenditure RRP'!$A:$A,0)&gt;0,FALSE))</f>
        <v>1</v>
      </c>
      <c r="BK204" s="66" t="str">
        <f t="shared" si="31"/>
        <v xml:space="preserve">, , </v>
      </c>
    </row>
    <row r="205" spans="1:63">
      <c r="A205" s="121"/>
      <c r="B205" s="122"/>
      <c r="C205" s="122"/>
      <c r="D205" s="42"/>
      <c r="E205" s="42"/>
      <c r="F205" s="122"/>
      <c r="G205" s="41"/>
      <c r="H205" s="41"/>
      <c r="I205" s="41"/>
      <c r="J205" s="42"/>
      <c r="K205" s="42"/>
      <c r="L205" s="41"/>
      <c r="M205" s="120"/>
      <c r="N205" s="41"/>
      <c r="O205" s="41"/>
      <c r="P205" s="93" t="str">
        <f>_xlfn.IFNA(INDEX('1.9 APM lookups'!$B$9:$B$13,MATCH($J205,'1.9 APM lookups'!$A$9:$A$13,0),1),"")</f>
        <v/>
      </c>
      <c r="Q205" s="64">
        <f t="shared" si="24"/>
        <v>0</v>
      </c>
      <c r="R205" s="61"/>
      <c r="S205" s="61"/>
      <c r="T205" s="61"/>
      <c r="U205" s="61"/>
      <c r="V205" s="61"/>
      <c r="W205" s="61"/>
      <c r="X205" s="61"/>
      <c r="Y205" s="61"/>
      <c r="Z205" s="61"/>
      <c r="AA205" s="61"/>
      <c r="AB205" s="61"/>
      <c r="AC205" s="50">
        <f t="shared" si="25"/>
        <v>0</v>
      </c>
      <c r="AD205" s="48"/>
      <c r="AE205" s="51">
        <f t="shared" si="26"/>
        <v>0</v>
      </c>
      <c r="AF205" s="51">
        <f t="shared" si="27"/>
        <v>0</v>
      </c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  <c r="AQ205" s="48"/>
      <c r="AR205" s="123"/>
      <c r="AS205" s="50">
        <f t="shared" si="28"/>
        <v>0</v>
      </c>
      <c r="AT205" s="48"/>
      <c r="AU205" s="51">
        <f t="shared" si="29"/>
        <v>0</v>
      </c>
      <c r="AV205" s="51">
        <f t="shared" si="30"/>
        <v>0</v>
      </c>
      <c r="AW205" s="48"/>
      <c r="AX205" s="48"/>
      <c r="AY205" s="48"/>
      <c r="AZ205" s="48"/>
      <c r="BA205" s="48"/>
      <c r="BB205" s="48"/>
      <c r="BC205" s="48"/>
      <c r="BD205" s="48"/>
      <c r="BE205" s="48"/>
      <c r="BF205" s="48"/>
      <c r="BG205" s="48"/>
      <c r="BH205" s="43"/>
      <c r="BI205" s="65" t="b">
        <f>IF(AND($G205=0,$H205=0,$I205=0),TRUE,IFERROR(MATCH($BK205,'1.9 APM lookups'!$K$2:$K$107,0)&gt;0,FALSE))</f>
        <v>1</v>
      </c>
      <c r="BJ205" s="65" t="b">
        <f>IF($F205=0,TRUE,IFERROR(MATCH($F205,'4.1 Expenditure RRP'!$A:$A,0)&gt;0,FALSE))</f>
        <v>1</v>
      </c>
      <c r="BK205" s="66" t="str">
        <f t="shared" si="31"/>
        <v xml:space="preserve">, , </v>
      </c>
    </row>
    <row r="206" spans="1:63">
      <c r="A206" s="121"/>
      <c r="B206" s="122"/>
      <c r="C206" s="122"/>
      <c r="D206" s="42"/>
      <c r="E206" s="42"/>
      <c r="F206" s="122"/>
      <c r="G206" s="41"/>
      <c r="H206" s="41"/>
      <c r="I206" s="41"/>
      <c r="J206" s="42"/>
      <c r="K206" s="42"/>
      <c r="L206" s="41"/>
      <c r="M206" s="120"/>
      <c r="N206" s="41"/>
      <c r="O206" s="41"/>
      <c r="P206" s="93" t="str">
        <f>_xlfn.IFNA(INDEX('1.9 APM lookups'!$B$9:$B$13,MATCH($J206,'1.9 APM lookups'!$A$9:$A$13,0),1),"")</f>
        <v/>
      </c>
      <c r="Q206" s="64">
        <f t="shared" si="24"/>
        <v>0</v>
      </c>
      <c r="R206" s="61"/>
      <c r="S206" s="61"/>
      <c r="T206" s="61"/>
      <c r="U206" s="61"/>
      <c r="V206" s="61"/>
      <c r="W206" s="61"/>
      <c r="X206" s="61"/>
      <c r="Y206" s="61"/>
      <c r="Z206" s="61"/>
      <c r="AA206" s="61"/>
      <c r="AB206" s="61"/>
      <c r="AC206" s="50">
        <f t="shared" si="25"/>
        <v>0</v>
      </c>
      <c r="AD206" s="48"/>
      <c r="AE206" s="51">
        <f t="shared" si="26"/>
        <v>0</v>
      </c>
      <c r="AF206" s="51">
        <f t="shared" si="27"/>
        <v>0</v>
      </c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  <c r="AQ206" s="48"/>
      <c r="AR206" s="123"/>
      <c r="AS206" s="50">
        <f t="shared" si="28"/>
        <v>0</v>
      </c>
      <c r="AT206" s="48"/>
      <c r="AU206" s="51">
        <f t="shared" si="29"/>
        <v>0</v>
      </c>
      <c r="AV206" s="51">
        <f t="shared" si="30"/>
        <v>0</v>
      </c>
      <c r="AW206" s="48"/>
      <c r="AX206" s="48"/>
      <c r="AY206" s="48"/>
      <c r="AZ206" s="48"/>
      <c r="BA206" s="48"/>
      <c r="BB206" s="48"/>
      <c r="BC206" s="48"/>
      <c r="BD206" s="48"/>
      <c r="BE206" s="48"/>
      <c r="BF206" s="48"/>
      <c r="BG206" s="48"/>
      <c r="BH206" s="43"/>
      <c r="BI206" s="65" t="b">
        <f>IF(AND($G206=0,$H206=0,$I206=0),TRUE,IFERROR(MATCH($BK206,'1.9 APM lookups'!$K$2:$K$107,0)&gt;0,FALSE))</f>
        <v>1</v>
      </c>
      <c r="BJ206" s="65" t="b">
        <f>IF($F206=0,TRUE,IFERROR(MATCH($F206,'4.1 Expenditure RRP'!$A:$A,0)&gt;0,FALSE))</f>
        <v>1</v>
      </c>
      <c r="BK206" s="66" t="str">
        <f t="shared" si="31"/>
        <v xml:space="preserve">, , </v>
      </c>
    </row>
    <row r="207" spans="1:63">
      <c r="A207" s="121"/>
      <c r="B207" s="122"/>
      <c r="C207" s="122"/>
      <c r="D207" s="42"/>
      <c r="E207" s="42"/>
      <c r="F207" s="122"/>
      <c r="G207" s="41"/>
      <c r="H207" s="41"/>
      <c r="I207" s="41"/>
      <c r="J207" s="42"/>
      <c r="K207" s="42"/>
      <c r="L207" s="41"/>
      <c r="M207" s="120"/>
      <c r="N207" s="41"/>
      <c r="O207" s="41"/>
      <c r="P207" s="93" t="str">
        <f>_xlfn.IFNA(INDEX('1.9 APM lookups'!$B$9:$B$13,MATCH($J207,'1.9 APM lookups'!$A$9:$A$13,0),1),"")</f>
        <v/>
      </c>
      <c r="Q207" s="64">
        <f t="shared" si="24"/>
        <v>0</v>
      </c>
      <c r="R207" s="61"/>
      <c r="S207" s="61"/>
      <c r="T207" s="61"/>
      <c r="U207" s="61"/>
      <c r="V207" s="61"/>
      <c r="W207" s="61"/>
      <c r="X207" s="61"/>
      <c r="Y207" s="61"/>
      <c r="Z207" s="61"/>
      <c r="AA207" s="61"/>
      <c r="AB207" s="61"/>
      <c r="AC207" s="50">
        <f t="shared" si="25"/>
        <v>0</v>
      </c>
      <c r="AD207" s="48"/>
      <c r="AE207" s="51">
        <f t="shared" si="26"/>
        <v>0</v>
      </c>
      <c r="AF207" s="51">
        <f t="shared" si="27"/>
        <v>0</v>
      </c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  <c r="AQ207" s="48"/>
      <c r="AR207" s="123"/>
      <c r="AS207" s="50">
        <f t="shared" si="28"/>
        <v>0</v>
      </c>
      <c r="AT207" s="48"/>
      <c r="AU207" s="51">
        <f t="shared" si="29"/>
        <v>0</v>
      </c>
      <c r="AV207" s="51">
        <f t="shared" si="30"/>
        <v>0</v>
      </c>
      <c r="AW207" s="48"/>
      <c r="AX207" s="48"/>
      <c r="AY207" s="48"/>
      <c r="AZ207" s="48"/>
      <c r="BA207" s="48"/>
      <c r="BB207" s="48"/>
      <c r="BC207" s="48"/>
      <c r="BD207" s="48"/>
      <c r="BE207" s="48"/>
      <c r="BF207" s="48"/>
      <c r="BG207" s="48"/>
      <c r="BH207" s="43"/>
      <c r="BI207" s="65" t="b">
        <f>IF(AND($G207=0,$H207=0,$I207=0),TRUE,IFERROR(MATCH($BK207,'1.9 APM lookups'!$K$2:$K$107,0)&gt;0,FALSE))</f>
        <v>1</v>
      </c>
      <c r="BJ207" s="65" t="b">
        <f>IF($F207=0,TRUE,IFERROR(MATCH($F207,'4.1 Expenditure RRP'!$A:$A,0)&gt;0,FALSE))</f>
        <v>1</v>
      </c>
      <c r="BK207" s="66" t="str">
        <f t="shared" si="31"/>
        <v xml:space="preserve">, , </v>
      </c>
    </row>
    <row r="208" spans="1:63">
      <c r="A208" s="121"/>
      <c r="B208" s="122"/>
      <c r="C208" s="122"/>
      <c r="D208" s="42"/>
      <c r="E208" s="42"/>
      <c r="F208" s="122"/>
      <c r="G208" s="41"/>
      <c r="H208" s="41"/>
      <c r="I208" s="41"/>
      <c r="J208" s="42"/>
      <c r="K208" s="42"/>
      <c r="L208" s="41"/>
      <c r="M208" s="120"/>
      <c r="N208" s="41"/>
      <c r="O208" s="41"/>
      <c r="P208" s="93" t="str">
        <f>_xlfn.IFNA(INDEX('1.9 APM lookups'!$B$9:$B$13,MATCH($J208,'1.9 APM lookups'!$A$9:$A$13,0),1),"")</f>
        <v/>
      </c>
      <c r="Q208" s="64">
        <f t="shared" si="24"/>
        <v>0</v>
      </c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  <c r="AC208" s="50">
        <f t="shared" si="25"/>
        <v>0</v>
      </c>
      <c r="AD208" s="48"/>
      <c r="AE208" s="51">
        <f t="shared" si="26"/>
        <v>0</v>
      </c>
      <c r="AF208" s="51">
        <f t="shared" si="27"/>
        <v>0</v>
      </c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123"/>
      <c r="AS208" s="50">
        <f t="shared" si="28"/>
        <v>0</v>
      </c>
      <c r="AT208" s="48"/>
      <c r="AU208" s="51">
        <f t="shared" si="29"/>
        <v>0</v>
      </c>
      <c r="AV208" s="51">
        <f t="shared" si="30"/>
        <v>0</v>
      </c>
      <c r="AW208" s="48"/>
      <c r="AX208" s="48"/>
      <c r="AY208" s="48"/>
      <c r="AZ208" s="48"/>
      <c r="BA208" s="48"/>
      <c r="BB208" s="48"/>
      <c r="BC208" s="48"/>
      <c r="BD208" s="48"/>
      <c r="BE208" s="48"/>
      <c r="BF208" s="48"/>
      <c r="BG208" s="48"/>
      <c r="BH208" s="43"/>
      <c r="BI208" s="65" t="b">
        <f>IF(AND($G208=0,$H208=0,$I208=0),TRUE,IFERROR(MATCH($BK208,'1.9 APM lookups'!$K$2:$K$107,0)&gt;0,FALSE))</f>
        <v>1</v>
      </c>
      <c r="BJ208" s="65" t="b">
        <f>IF($F208=0,TRUE,IFERROR(MATCH($F208,'4.1 Expenditure RRP'!$A:$A,0)&gt;0,FALSE))</f>
        <v>1</v>
      </c>
      <c r="BK208" s="66" t="str">
        <f t="shared" si="31"/>
        <v xml:space="preserve">, , </v>
      </c>
    </row>
    <row r="209" spans="1:63">
      <c r="A209" s="121"/>
      <c r="B209" s="122"/>
      <c r="C209" s="122"/>
      <c r="D209" s="42"/>
      <c r="E209" s="42"/>
      <c r="F209" s="122"/>
      <c r="G209" s="41"/>
      <c r="H209" s="41"/>
      <c r="I209" s="41"/>
      <c r="J209" s="42"/>
      <c r="K209" s="42"/>
      <c r="L209" s="41"/>
      <c r="M209" s="120"/>
      <c r="N209" s="41"/>
      <c r="O209" s="41"/>
      <c r="P209" s="93" t="str">
        <f>_xlfn.IFNA(INDEX('1.9 APM lookups'!$B$9:$B$13,MATCH($J209,'1.9 APM lookups'!$A$9:$A$13,0),1),"")</f>
        <v/>
      </c>
      <c r="Q209" s="64">
        <f t="shared" si="24"/>
        <v>0</v>
      </c>
      <c r="R209" s="61"/>
      <c r="S209" s="61"/>
      <c r="T209" s="61"/>
      <c r="U209" s="61"/>
      <c r="V209" s="61"/>
      <c r="W209" s="61"/>
      <c r="X209" s="61"/>
      <c r="Y209" s="61"/>
      <c r="Z209" s="61"/>
      <c r="AA209" s="61"/>
      <c r="AB209" s="61"/>
      <c r="AC209" s="50">
        <f t="shared" si="25"/>
        <v>0</v>
      </c>
      <c r="AD209" s="48"/>
      <c r="AE209" s="51">
        <f t="shared" si="26"/>
        <v>0</v>
      </c>
      <c r="AF209" s="51">
        <f t="shared" si="27"/>
        <v>0</v>
      </c>
      <c r="AG209" s="48"/>
      <c r="AH209" s="48"/>
      <c r="AI209" s="48"/>
      <c r="AJ209" s="48"/>
      <c r="AK209" s="48"/>
      <c r="AL209" s="48"/>
      <c r="AM209" s="48"/>
      <c r="AN209" s="48"/>
      <c r="AO209" s="48"/>
      <c r="AP209" s="48"/>
      <c r="AQ209" s="48"/>
      <c r="AR209" s="123"/>
      <c r="AS209" s="50">
        <f t="shared" si="28"/>
        <v>0</v>
      </c>
      <c r="AT209" s="48"/>
      <c r="AU209" s="51">
        <f t="shared" si="29"/>
        <v>0</v>
      </c>
      <c r="AV209" s="51">
        <f t="shared" si="30"/>
        <v>0</v>
      </c>
      <c r="AW209" s="48"/>
      <c r="AX209" s="48"/>
      <c r="AY209" s="48"/>
      <c r="AZ209" s="48"/>
      <c r="BA209" s="48"/>
      <c r="BB209" s="48"/>
      <c r="BC209" s="48"/>
      <c r="BD209" s="48"/>
      <c r="BE209" s="48"/>
      <c r="BF209" s="48"/>
      <c r="BG209" s="48"/>
      <c r="BH209" s="43"/>
      <c r="BI209" s="65" t="b">
        <f>IF(AND($G209=0,$H209=0,$I209=0),TRUE,IFERROR(MATCH($BK209,'1.9 APM lookups'!$K$2:$K$107,0)&gt;0,FALSE))</f>
        <v>1</v>
      </c>
      <c r="BJ209" s="65" t="b">
        <f>IF($F209=0,TRUE,IFERROR(MATCH($F209,'4.1 Expenditure RRP'!$A:$A,0)&gt;0,FALSE))</f>
        <v>1</v>
      </c>
      <c r="BK209" s="66" t="str">
        <f t="shared" si="31"/>
        <v xml:space="preserve">, , </v>
      </c>
    </row>
    <row r="210" spans="1:63">
      <c r="A210" s="121"/>
      <c r="B210" s="122"/>
      <c r="C210" s="122"/>
      <c r="D210" s="42"/>
      <c r="E210" s="42"/>
      <c r="F210" s="122"/>
      <c r="G210" s="41"/>
      <c r="H210" s="41"/>
      <c r="I210" s="41"/>
      <c r="J210" s="42"/>
      <c r="K210" s="42"/>
      <c r="L210" s="41"/>
      <c r="M210" s="120"/>
      <c r="N210" s="41"/>
      <c r="O210" s="41"/>
      <c r="P210" s="93" t="str">
        <f>_xlfn.IFNA(INDEX('1.9 APM lookups'!$B$9:$B$13,MATCH($J210,'1.9 APM lookups'!$A$9:$A$13,0),1),"")</f>
        <v/>
      </c>
      <c r="Q210" s="64">
        <f t="shared" si="24"/>
        <v>0</v>
      </c>
      <c r="R210" s="61"/>
      <c r="S210" s="61"/>
      <c r="T210" s="61"/>
      <c r="U210" s="61"/>
      <c r="V210" s="61"/>
      <c r="W210" s="61"/>
      <c r="X210" s="61"/>
      <c r="Y210" s="61"/>
      <c r="Z210" s="61"/>
      <c r="AA210" s="61"/>
      <c r="AB210" s="61"/>
      <c r="AC210" s="50">
        <f t="shared" si="25"/>
        <v>0</v>
      </c>
      <c r="AD210" s="48"/>
      <c r="AE210" s="51">
        <f t="shared" si="26"/>
        <v>0</v>
      </c>
      <c r="AF210" s="51">
        <f t="shared" si="27"/>
        <v>0</v>
      </c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  <c r="AQ210" s="48"/>
      <c r="AR210" s="123"/>
      <c r="AS210" s="50">
        <f t="shared" si="28"/>
        <v>0</v>
      </c>
      <c r="AT210" s="48"/>
      <c r="AU210" s="51">
        <f t="shared" si="29"/>
        <v>0</v>
      </c>
      <c r="AV210" s="51">
        <f t="shared" si="30"/>
        <v>0</v>
      </c>
      <c r="AW210" s="48"/>
      <c r="AX210" s="48"/>
      <c r="AY210" s="48"/>
      <c r="AZ210" s="48"/>
      <c r="BA210" s="48"/>
      <c r="BB210" s="48"/>
      <c r="BC210" s="48"/>
      <c r="BD210" s="48"/>
      <c r="BE210" s="48"/>
      <c r="BF210" s="48"/>
      <c r="BG210" s="48"/>
      <c r="BH210" s="43"/>
      <c r="BI210" s="65" t="b">
        <f>IF(AND($G210=0,$H210=0,$I210=0),TRUE,IFERROR(MATCH($BK210,'1.9 APM lookups'!$K$2:$K$107,0)&gt;0,FALSE))</f>
        <v>1</v>
      </c>
      <c r="BJ210" s="65" t="b">
        <f>IF($F210=0,TRUE,IFERROR(MATCH($F210,'4.1 Expenditure RRP'!$A:$A,0)&gt;0,FALSE))</f>
        <v>1</v>
      </c>
      <c r="BK210" s="66" t="str">
        <f t="shared" si="31"/>
        <v xml:space="preserve">, , </v>
      </c>
    </row>
    <row r="211" spans="1:63">
      <c r="A211" s="121"/>
      <c r="B211" s="122"/>
      <c r="C211" s="122"/>
      <c r="D211" s="42"/>
      <c r="E211" s="42"/>
      <c r="F211" s="122"/>
      <c r="G211" s="41"/>
      <c r="H211" s="41"/>
      <c r="I211" s="41"/>
      <c r="J211" s="42"/>
      <c r="K211" s="42"/>
      <c r="L211" s="41"/>
      <c r="M211" s="120"/>
      <c r="N211" s="41"/>
      <c r="O211" s="41"/>
      <c r="P211" s="93" t="str">
        <f>_xlfn.IFNA(INDEX('1.9 APM lookups'!$B$9:$B$13,MATCH($J211,'1.9 APM lookups'!$A$9:$A$13,0),1),"")</f>
        <v/>
      </c>
      <c r="Q211" s="64">
        <f t="shared" si="24"/>
        <v>0</v>
      </c>
      <c r="R211" s="61"/>
      <c r="S211" s="61"/>
      <c r="T211" s="61"/>
      <c r="U211" s="61"/>
      <c r="V211" s="61"/>
      <c r="W211" s="61"/>
      <c r="X211" s="61"/>
      <c r="Y211" s="61"/>
      <c r="Z211" s="61"/>
      <c r="AA211" s="61"/>
      <c r="AB211" s="61"/>
      <c r="AC211" s="50">
        <f t="shared" si="25"/>
        <v>0</v>
      </c>
      <c r="AD211" s="48"/>
      <c r="AE211" s="51">
        <f t="shared" si="26"/>
        <v>0</v>
      </c>
      <c r="AF211" s="51">
        <f t="shared" si="27"/>
        <v>0</v>
      </c>
      <c r="AG211" s="48"/>
      <c r="AH211" s="48"/>
      <c r="AI211" s="48"/>
      <c r="AJ211" s="48"/>
      <c r="AK211" s="48"/>
      <c r="AL211" s="48"/>
      <c r="AM211" s="48"/>
      <c r="AN211" s="48"/>
      <c r="AO211" s="48"/>
      <c r="AP211" s="48"/>
      <c r="AQ211" s="48"/>
      <c r="AR211" s="123"/>
      <c r="AS211" s="50">
        <f t="shared" si="28"/>
        <v>0</v>
      </c>
      <c r="AT211" s="48"/>
      <c r="AU211" s="51">
        <f t="shared" si="29"/>
        <v>0</v>
      </c>
      <c r="AV211" s="51">
        <f t="shared" si="30"/>
        <v>0</v>
      </c>
      <c r="AW211" s="48"/>
      <c r="AX211" s="48"/>
      <c r="AY211" s="48"/>
      <c r="AZ211" s="48"/>
      <c r="BA211" s="48"/>
      <c r="BB211" s="48"/>
      <c r="BC211" s="48"/>
      <c r="BD211" s="48"/>
      <c r="BE211" s="48"/>
      <c r="BF211" s="48"/>
      <c r="BG211" s="48"/>
      <c r="BH211" s="43"/>
      <c r="BI211" s="65" t="b">
        <f>IF(AND($G211=0,$H211=0,$I211=0),TRUE,IFERROR(MATCH($BK211,'1.9 APM lookups'!$K$2:$K$107,0)&gt;0,FALSE))</f>
        <v>1</v>
      </c>
      <c r="BJ211" s="65" t="b">
        <f>IF($F211=0,TRUE,IFERROR(MATCH($F211,'4.1 Expenditure RRP'!$A:$A,0)&gt;0,FALSE))</f>
        <v>1</v>
      </c>
      <c r="BK211" s="66" t="str">
        <f t="shared" si="31"/>
        <v xml:space="preserve">, , </v>
      </c>
    </row>
    <row r="212" spans="1:63">
      <c r="A212" s="121"/>
      <c r="B212" s="122"/>
      <c r="C212" s="122"/>
      <c r="D212" s="42"/>
      <c r="E212" s="42"/>
      <c r="F212" s="122"/>
      <c r="G212" s="41"/>
      <c r="H212" s="41"/>
      <c r="I212" s="41"/>
      <c r="J212" s="42"/>
      <c r="K212" s="42"/>
      <c r="L212" s="41"/>
      <c r="M212" s="120"/>
      <c r="N212" s="41"/>
      <c r="O212" s="41"/>
      <c r="P212" s="93" t="str">
        <f>_xlfn.IFNA(INDEX('1.9 APM lookups'!$B$9:$B$13,MATCH($J212,'1.9 APM lookups'!$A$9:$A$13,0),1),"")</f>
        <v/>
      </c>
      <c r="Q212" s="64">
        <f t="shared" si="24"/>
        <v>0</v>
      </c>
      <c r="R212" s="61"/>
      <c r="S212" s="61"/>
      <c r="T212" s="61"/>
      <c r="U212" s="61"/>
      <c r="V212" s="61"/>
      <c r="W212" s="61"/>
      <c r="X212" s="61"/>
      <c r="Y212" s="61"/>
      <c r="Z212" s="61"/>
      <c r="AA212" s="61"/>
      <c r="AB212" s="61"/>
      <c r="AC212" s="50">
        <f t="shared" si="25"/>
        <v>0</v>
      </c>
      <c r="AD212" s="48"/>
      <c r="AE212" s="51">
        <f t="shared" si="26"/>
        <v>0</v>
      </c>
      <c r="AF212" s="51">
        <f t="shared" si="27"/>
        <v>0</v>
      </c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123"/>
      <c r="AS212" s="50">
        <f t="shared" si="28"/>
        <v>0</v>
      </c>
      <c r="AT212" s="48"/>
      <c r="AU212" s="51">
        <f t="shared" si="29"/>
        <v>0</v>
      </c>
      <c r="AV212" s="51">
        <f t="shared" si="30"/>
        <v>0</v>
      </c>
      <c r="AW212" s="48"/>
      <c r="AX212" s="48"/>
      <c r="AY212" s="48"/>
      <c r="AZ212" s="48"/>
      <c r="BA212" s="48"/>
      <c r="BB212" s="48"/>
      <c r="BC212" s="48"/>
      <c r="BD212" s="48"/>
      <c r="BE212" s="48"/>
      <c r="BF212" s="48"/>
      <c r="BG212" s="48"/>
      <c r="BH212" s="43"/>
      <c r="BI212" s="65" t="b">
        <f>IF(AND($G212=0,$H212=0,$I212=0),TRUE,IFERROR(MATCH($BK212,'1.9 APM lookups'!$K$2:$K$107,0)&gt;0,FALSE))</f>
        <v>1</v>
      </c>
      <c r="BJ212" s="65" t="b">
        <f>IF($F212=0,TRUE,IFERROR(MATCH($F212,'4.1 Expenditure RRP'!$A:$A,0)&gt;0,FALSE))</f>
        <v>1</v>
      </c>
      <c r="BK212" s="66" t="str">
        <f t="shared" si="31"/>
        <v xml:space="preserve">, , </v>
      </c>
    </row>
    <row r="213" spans="1:63">
      <c r="A213" s="121"/>
      <c r="B213" s="122"/>
      <c r="C213" s="122"/>
      <c r="D213" s="42"/>
      <c r="E213" s="42"/>
      <c r="F213" s="122"/>
      <c r="G213" s="41"/>
      <c r="H213" s="41"/>
      <c r="I213" s="41"/>
      <c r="J213" s="42"/>
      <c r="K213" s="42"/>
      <c r="L213" s="41"/>
      <c r="M213" s="120"/>
      <c r="N213" s="41"/>
      <c r="O213" s="41"/>
      <c r="P213" s="93" t="str">
        <f>_xlfn.IFNA(INDEX('1.9 APM lookups'!$B$9:$B$13,MATCH($J213,'1.9 APM lookups'!$A$9:$A$13,0),1),"")</f>
        <v/>
      </c>
      <c r="Q213" s="64">
        <f t="shared" si="24"/>
        <v>0</v>
      </c>
      <c r="R213" s="61"/>
      <c r="S213" s="61"/>
      <c r="T213" s="61"/>
      <c r="U213" s="61"/>
      <c r="V213" s="61"/>
      <c r="W213" s="61"/>
      <c r="X213" s="61"/>
      <c r="Y213" s="61"/>
      <c r="Z213" s="61"/>
      <c r="AA213" s="61"/>
      <c r="AB213" s="61"/>
      <c r="AC213" s="50">
        <f t="shared" si="25"/>
        <v>0</v>
      </c>
      <c r="AD213" s="48"/>
      <c r="AE213" s="51">
        <f t="shared" si="26"/>
        <v>0</v>
      </c>
      <c r="AF213" s="51">
        <f t="shared" si="27"/>
        <v>0</v>
      </c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123"/>
      <c r="AS213" s="50">
        <f t="shared" si="28"/>
        <v>0</v>
      </c>
      <c r="AT213" s="48"/>
      <c r="AU213" s="51">
        <f t="shared" si="29"/>
        <v>0</v>
      </c>
      <c r="AV213" s="51">
        <f t="shared" si="30"/>
        <v>0</v>
      </c>
      <c r="AW213" s="48"/>
      <c r="AX213" s="48"/>
      <c r="AY213" s="48"/>
      <c r="AZ213" s="48"/>
      <c r="BA213" s="48"/>
      <c r="BB213" s="48"/>
      <c r="BC213" s="48"/>
      <c r="BD213" s="48"/>
      <c r="BE213" s="48"/>
      <c r="BF213" s="48"/>
      <c r="BG213" s="48"/>
      <c r="BH213" s="43"/>
      <c r="BI213" s="65" t="b">
        <f>IF(AND($G213=0,$H213=0,$I213=0),TRUE,IFERROR(MATCH($BK213,'1.9 APM lookups'!$K$2:$K$107,0)&gt;0,FALSE))</f>
        <v>1</v>
      </c>
      <c r="BJ213" s="65" t="b">
        <f>IF($F213=0,TRUE,IFERROR(MATCH($F213,'4.1 Expenditure RRP'!$A:$A,0)&gt;0,FALSE))</f>
        <v>1</v>
      </c>
      <c r="BK213" s="66" t="str">
        <f t="shared" si="31"/>
        <v xml:space="preserve">, , </v>
      </c>
    </row>
    <row r="214" spans="1:63">
      <c r="A214" s="121"/>
      <c r="B214" s="122"/>
      <c r="C214" s="122"/>
      <c r="D214" s="42"/>
      <c r="E214" s="42"/>
      <c r="F214" s="122"/>
      <c r="G214" s="41"/>
      <c r="H214" s="41"/>
      <c r="I214" s="41"/>
      <c r="J214" s="42"/>
      <c r="K214" s="42"/>
      <c r="L214" s="41"/>
      <c r="M214" s="120"/>
      <c r="N214" s="41"/>
      <c r="O214" s="41"/>
      <c r="P214" s="93" t="str">
        <f>_xlfn.IFNA(INDEX('1.9 APM lookups'!$B$9:$B$13,MATCH($J214,'1.9 APM lookups'!$A$9:$A$13,0),1),"")</f>
        <v/>
      </c>
      <c r="Q214" s="64">
        <f t="shared" si="24"/>
        <v>0</v>
      </c>
      <c r="R214" s="61"/>
      <c r="S214" s="61"/>
      <c r="T214" s="61"/>
      <c r="U214" s="61"/>
      <c r="V214" s="61"/>
      <c r="W214" s="61"/>
      <c r="X214" s="61"/>
      <c r="Y214" s="61"/>
      <c r="Z214" s="61"/>
      <c r="AA214" s="61"/>
      <c r="AB214" s="61"/>
      <c r="AC214" s="50">
        <f t="shared" si="25"/>
        <v>0</v>
      </c>
      <c r="AD214" s="48"/>
      <c r="AE214" s="51">
        <f t="shared" si="26"/>
        <v>0</v>
      </c>
      <c r="AF214" s="51">
        <f t="shared" si="27"/>
        <v>0</v>
      </c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123"/>
      <c r="AS214" s="50">
        <f t="shared" si="28"/>
        <v>0</v>
      </c>
      <c r="AT214" s="48"/>
      <c r="AU214" s="51">
        <f t="shared" si="29"/>
        <v>0</v>
      </c>
      <c r="AV214" s="51">
        <f t="shared" si="30"/>
        <v>0</v>
      </c>
      <c r="AW214" s="48"/>
      <c r="AX214" s="48"/>
      <c r="AY214" s="48"/>
      <c r="AZ214" s="48"/>
      <c r="BA214" s="48"/>
      <c r="BB214" s="48"/>
      <c r="BC214" s="48"/>
      <c r="BD214" s="48"/>
      <c r="BE214" s="48"/>
      <c r="BF214" s="48"/>
      <c r="BG214" s="48"/>
      <c r="BH214" s="43"/>
      <c r="BI214" s="65" t="b">
        <f>IF(AND($G214=0,$H214=0,$I214=0),TRUE,IFERROR(MATCH($BK214,'1.9 APM lookups'!$K$2:$K$107,0)&gt;0,FALSE))</f>
        <v>1</v>
      </c>
      <c r="BJ214" s="65" t="b">
        <f>IF($F214=0,TRUE,IFERROR(MATCH($F214,'4.1 Expenditure RRP'!$A:$A,0)&gt;0,FALSE))</f>
        <v>1</v>
      </c>
      <c r="BK214" s="66" t="str">
        <f t="shared" si="31"/>
        <v xml:space="preserve">, , </v>
      </c>
    </row>
    <row r="215" spans="1:63">
      <c r="A215" s="121"/>
      <c r="B215" s="122"/>
      <c r="C215" s="122"/>
      <c r="D215" s="42"/>
      <c r="E215" s="42"/>
      <c r="F215" s="122"/>
      <c r="G215" s="41"/>
      <c r="H215" s="41"/>
      <c r="I215" s="41"/>
      <c r="J215" s="42"/>
      <c r="K215" s="42"/>
      <c r="L215" s="41"/>
      <c r="M215" s="120"/>
      <c r="N215" s="41"/>
      <c r="O215" s="41"/>
      <c r="P215" s="93" t="str">
        <f>_xlfn.IFNA(INDEX('1.9 APM lookups'!$B$9:$B$13,MATCH($J215,'1.9 APM lookups'!$A$9:$A$13,0),1),"")</f>
        <v/>
      </c>
      <c r="Q215" s="64">
        <f t="shared" si="24"/>
        <v>0</v>
      </c>
      <c r="R215" s="61"/>
      <c r="S215" s="61"/>
      <c r="T215" s="61"/>
      <c r="U215" s="61"/>
      <c r="V215" s="61"/>
      <c r="W215" s="61"/>
      <c r="X215" s="61"/>
      <c r="Y215" s="61"/>
      <c r="Z215" s="61"/>
      <c r="AA215" s="61"/>
      <c r="AB215" s="61"/>
      <c r="AC215" s="50">
        <f t="shared" si="25"/>
        <v>0</v>
      </c>
      <c r="AD215" s="48"/>
      <c r="AE215" s="51">
        <f t="shared" si="26"/>
        <v>0</v>
      </c>
      <c r="AF215" s="51">
        <f t="shared" si="27"/>
        <v>0</v>
      </c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123"/>
      <c r="AS215" s="50">
        <f t="shared" si="28"/>
        <v>0</v>
      </c>
      <c r="AT215" s="48"/>
      <c r="AU215" s="51">
        <f t="shared" si="29"/>
        <v>0</v>
      </c>
      <c r="AV215" s="51">
        <f t="shared" si="30"/>
        <v>0</v>
      </c>
      <c r="AW215" s="48"/>
      <c r="AX215" s="48"/>
      <c r="AY215" s="48"/>
      <c r="AZ215" s="48"/>
      <c r="BA215" s="48"/>
      <c r="BB215" s="48"/>
      <c r="BC215" s="48"/>
      <c r="BD215" s="48"/>
      <c r="BE215" s="48"/>
      <c r="BF215" s="48"/>
      <c r="BG215" s="48"/>
      <c r="BH215" s="43"/>
      <c r="BI215" s="65" t="b">
        <f>IF(AND($G215=0,$H215=0,$I215=0),TRUE,IFERROR(MATCH($BK215,'1.9 APM lookups'!$K$2:$K$107,0)&gt;0,FALSE))</f>
        <v>1</v>
      </c>
      <c r="BJ215" s="65" t="b">
        <f>IF($F215=0,TRUE,IFERROR(MATCH($F215,'4.1 Expenditure RRP'!$A:$A,0)&gt;0,FALSE))</f>
        <v>1</v>
      </c>
      <c r="BK215" s="66" t="str">
        <f t="shared" si="31"/>
        <v xml:space="preserve">, , </v>
      </c>
    </row>
    <row r="216" spans="1:63">
      <c r="A216" s="121"/>
      <c r="B216" s="122"/>
      <c r="C216" s="122"/>
      <c r="D216" s="42"/>
      <c r="E216" s="42"/>
      <c r="F216" s="122"/>
      <c r="G216" s="41"/>
      <c r="H216" s="41"/>
      <c r="I216" s="41"/>
      <c r="J216" s="42"/>
      <c r="K216" s="42"/>
      <c r="L216" s="41"/>
      <c r="M216" s="120"/>
      <c r="N216" s="41"/>
      <c r="O216" s="41"/>
      <c r="P216" s="93" t="str">
        <f>_xlfn.IFNA(INDEX('1.9 APM lookups'!$B$9:$B$13,MATCH($J216,'1.9 APM lookups'!$A$9:$A$13,0),1),"")</f>
        <v/>
      </c>
      <c r="Q216" s="64">
        <f t="shared" si="24"/>
        <v>0</v>
      </c>
      <c r="R216" s="61"/>
      <c r="S216" s="61"/>
      <c r="T216" s="61"/>
      <c r="U216" s="61"/>
      <c r="V216" s="61"/>
      <c r="W216" s="61"/>
      <c r="X216" s="61"/>
      <c r="Y216" s="61"/>
      <c r="Z216" s="61"/>
      <c r="AA216" s="61"/>
      <c r="AB216" s="61"/>
      <c r="AC216" s="50">
        <f t="shared" si="25"/>
        <v>0</v>
      </c>
      <c r="AD216" s="48"/>
      <c r="AE216" s="51">
        <f t="shared" si="26"/>
        <v>0</v>
      </c>
      <c r="AF216" s="51">
        <f t="shared" si="27"/>
        <v>0</v>
      </c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123"/>
      <c r="AS216" s="50">
        <f t="shared" si="28"/>
        <v>0</v>
      </c>
      <c r="AT216" s="48"/>
      <c r="AU216" s="51">
        <f t="shared" si="29"/>
        <v>0</v>
      </c>
      <c r="AV216" s="51">
        <f t="shared" si="30"/>
        <v>0</v>
      </c>
      <c r="AW216" s="48"/>
      <c r="AX216" s="48"/>
      <c r="AY216" s="48"/>
      <c r="AZ216" s="48"/>
      <c r="BA216" s="48"/>
      <c r="BB216" s="48"/>
      <c r="BC216" s="48"/>
      <c r="BD216" s="48"/>
      <c r="BE216" s="48"/>
      <c r="BF216" s="48"/>
      <c r="BG216" s="48"/>
      <c r="BH216" s="43"/>
      <c r="BI216" s="65" t="b">
        <f>IF(AND($G216=0,$H216=0,$I216=0),TRUE,IFERROR(MATCH($BK216,'1.9 APM lookups'!$K$2:$K$107,0)&gt;0,FALSE))</f>
        <v>1</v>
      </c>
      <c r="BJ216" s="65" t="b">
        <f>IF($F216=0,TRUE,IFERROR(MATCH($F216,'4.1 Expenditure RRP'!$A:$A,0)&gt;0,FALSE))</f>
        <v>1</v>
      </c>
      <c r="BK216" s="66" t="str">
        <f t="shared" si="31"/>
        <v xml:space="preserve">, , </v>
      </c>
    </row>
    <row r="217" spans="1:63">
      <c r="A217" s="121"/>
      <c r="B217" s="122"/>
      <c r="C217" s="122"/>
      <c r="D217" s="42"/>
      <c r="E217" s="42"/>
      <c r="F217" s="122"/>
      <c r="G217" s="41"/>
      <c r="H217" s="41"/>
      <c r="I217" s="41"/>
      <c r="J217" s="42"/>
      <c r="K217" s="42"/>
      <c r="L217" s="41"/>
      <c r="M217" s="120"/>
      <c r="N217" s="41"/>
      <c r="O217" s="41"/>
      <c r="P217" s="93" t="str">
        <f>_xlfn.IFNA(INDEX('1.9 APM lookups'!$B$9:$B$13,MATCH($J217,'1.9 APM lookups'!$A$9:$A$13,0),1),"")</f>
        <v/>
      </c>
      <c r="Q217" s="64">
        <f t="shared" si="24"/>
        <v>0</v>
      </c>
      <c r="R217" s="61"/>
      <c r="S217" s="61"/>
      <c r="T217" s="61"/>
      <c r="U217" s="61"/>
      <c r="V217" s="61"/>
      <c r="W217" s="61"/>
      <c r="X217" s="61"/>
      <c r="Y217" s="61"/>
      <c r="Z217" s="61"/>
      <c r="AA217" s="61"/>
      <c r="AB217" s="61"/>
      <c r="AC217" s="50">
        <f t="shared" si="25"/>
        <v>0</v>
      </c>
      <c r="AD217" s="48"/>
      <c r="AE217" s="51">
        <f t="shared" si="26"/>
        <v>0</v>
      </c>
      <c r="AF217" s="51">
        <f t="shared" si="27"/>
        <v>0</v>
      </c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123"/>
      <c r="AS217" s="50">
        <f t="shared" si="28"/>
        <v>0</v>
      </c>
      <c r="AT217" s="48"/>
      <c r="AU217" s="51">
        <f t="shared" si="29"/>
        <v>0</v>
      </c>
      <c r="AV217" s="51">
        <f t="shared" si="30"/>
        <v>0</v>
      </c>
      <c r="AW217" s="48"/>
      <c r="AX217" s="48"/>
      <c r="AY217" s="48"/>
      <c r="AZ217" s="48"/>
      <c r="BA217" s="48"/>
      <c r="BB217" s="48"/>
      <c r="BC217" s="48"/>
      <c r="BD217" s="48"/>
      <c r="BE217" s="48"/>
      <c r="BF217" s="48"/>
      <c r="BG217" s="48"/>
      <c r="BH217" s="43"/>
      <c r="BI217" s="65" t="b">
        <f>IF(AND($G217=0,$H217=0,$I217=0),TRUE,IFERROR(MATCH($BK217,'1.9 APM lookups'!$K$2:$K$107,0)&gt;0,FALSE))</f>
        <v>1</v>
      </c>
      <c r="BJ217" s="65" t="b">
        <f>IF($F217=0,TRUE,IFERROR(MATCH($F217,'4.1 Expenditure RRP'!$A:$A,0)&gt;0,FALSE))</f>
        <v>1</v>
      </c>
      <c r="BK217" s="66" t="str">
        <f t="shared" si="31"/>
        <v xml:space="preserve">, , </v>
      </c>
    </row>
    <row r="218" spans="1:63">
      <c r="A218" s="121"/>
      <c r="B218" s="122"/>
      <c r="C218" s="122"/>
      <c r="D218" s="42"/>
      <c r="E218" s="42"/>
      <c r="F218" s="122"/>
      <c r="G218" s="41"/>
      <c r="H218" s="41"/>
      <c r="I218" s="41"/>
      <c r="J218" s="42"/>
      <c r="K218" s="42"/>
      <c r="L218" s="41"/>
      <c r="M218" s="120"/>
      <c r="N218" s="41"/>
      <c r="O218" s="41"/>
      <c r="P218" s="93" t="str">
        <f>_xlfn.IFNA(INDEX('1.9 APM lookups'!$B$9:$B$13,MATCH($J218,'1.9 APM lookups'!$A$9:$A$13,0),1),"")</f>
        <v/>
      </c>
      <c r="Q218" s="64">
        <f t="shared" si="24"/>
        <v>0</v>
      </c>
      <c r="R218" s="61"/>
      <c r="S218" s="61"/>
      <c r="T218" s="61"/>
      <c r="U218" s="61"/>
      <c r="V218" s="61"/>
      <c r="W218" s="61"/>
      <c r="X218" s="61"/>
      <c r="Y218" s="61"/>
      <c r="Z218" s="61"/>
      <c r="AA218" s="61"/>
      <c r="AB218" s="61"/>
      <c r="AC218" s="50">
        <f t="shared" si="25"/>
        <v>0</v>
      </c>
      <c r="AD218" s="48"/>
      <c r="AE218" s="51">
        <f t="shared" si="26"/>
        <v>0</v>
      </c>
      <c r="AF218" s="51">
        <f t="shared" si="27"/>
        <v>0</v>
      </c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123"/>
      <c r="AS218" s="50">
        <f t="shared" si="28"/>
        <v>0</v>
      </c>
      <c r="AT218" s="48"/>
      <c r="AU218" s="51">
        <f t="shared" si="29"/>
        <v>0</v>
      </c>
      <c r="AV218" s="51">
        <f t="shared" si="30"/>
        <v>0</v>
      </c>
      <c r="AW218" s="48"/>
      <c r="AX218" s="48"/>
      <c r="AY218" s="48"/>
      <c r="AZ218" s="48"/>
      <c r="BA218" s="48"/>
      <c r="BB218" s="48"/>
      <c r="BC218" s="48"/>
      <c r="BD218" s="48"/>
      <c r="BE218" s="48"/>
      <c r="BF218" s="48"/>
      <c r="BG218" s="48"/>
      <c r="BH218" s="43"/>
      <c r="BI218" s="65" t="b">
        <f>IF(AND($G218=0,$H218=0,$I218=0),TRUE,IFERROR(MATCH($BK218,'1.9 APM lookups'!$K$2:$K$107,0)&gt;0,FALSE))</f>
        <v>1</v>
      </c>
      <c r="BJ218" s="65" t="b">
        <f>IF($F218=0,TRUE,IFERROR(MATCH($F218,'4.1 Expenditure RRP'!$A:$A,0)&gt;0,FALSE))</f>
        <v>1</v>
      </c>
      <c r="BK218" s="66" t="str">
        <f t="shared" si="31"/>
        <v xml:space="preserve">, , </v>
      </c>
    </row>
    <row r="219" spans="1:63">
      <c r="A219" s="121"/>
      <c r="B219" s="122"/>
      <c r="C219" s="122"/>
      <c r="D219" s="42"/>
      <c r="E219" s="42"/>
      <c r="F219" s="122"/>
      <c r="G219" s="41"/>
      <c r="H219" s="41"/>
      <c r="I219" s="41"/>
      <c r="J219" s="42"/>
      <c r="K219" s="42"/>
      <c r="L219" s="41"/>
      <c r="M219" s="120"/>
      <c r="N219" s="41"/>
      <c r="O219" s="41"/>
      <c r="P219" s="93" t="str">
        <f>_xlfn.IFNA(INDEX('1.9 APM lookups'!$B$9:$B$13,MATCH($J219,'1.9 APM lookups'!$A$9:$A$13,0),1),"")</f>
        <v/>
      </c>
      <c r="Q219" s="64">
        <f t="shared" si="24"/>
        <v>0</v>
      </c>
      <c r="R219" s="61"/>
      <c r="S219" s="61"/>
      <c r="T219" s="61"/>
      <c r="U219" s="61"/>
      <c r="V219" s="61"/>
      <c r="W219" s="61"/>
      <c r="X219" s="61"/>
      <c r="Y219" s="61"/>
      <c r="Z219" s="61"/>
      <c r="AA219" s="61"/>
      <c r="AB219" s="61"/>
      <c r="AC219" s="50">
        <f t="shared" si="25"/>
        <v>0</v>
      </c>
      <c r="AD219" s="48"/>
      <c r="AE219" s="51">
        <f t="shared" si="26"/>
        <v>0</v>
      </c>
      <c r="AF219" s="51">
        <f t="shared" si="27"/>
        <v>0</v>
      </c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123"/>
      <c r="AS219" s="50">
        <f t="shared" si="28"/>
        <v>0</v>
      </c>
      <c r="AT219" s="48"/>
      <c r="AU219" s="51">
        <f t="shared" si="29"/>
        <v>0</v>
      </c>
      <c r="AV219" s="51">
        <f t="shared" si="30"/>
        <v>0</v>
      </c>
      <c r="AW219" s="48"/>
      <c r="AX219" s="48"/>
      <c r="AY219" s="48"/>
      <c r="AZ219" s="48"/>
      <c r="BA219" s="48"/>
      <c r="BB219" s="48"/>
      <c r="BC219" s="48"/>
      <c r="BD219" s="48"/>
      <c r="BE219" s="48"/>
      <c r="BF219" s="48"/>
      <c r="BG219" s="48"/>
      <c r="BH219" s="43"/>
      <c r="BI219" s="65" t="b">
        <f>IF(AND($G219=0,$H219=0,$I219=0),TRUE,IFERROR(MATCH($BK219,'1.9 APM lookups'!$K$2:$K$107,0)&gt;0,FALSE))</f>
        <v>1</v>
      </c>
      <c r="BJ219" s="65" t="b">
        <f>IF($F219=0,TRUE,IFERROR(MATCH($F219,'4.1 Expenditure RRP'!$A:$A,0)&gt;0,FALSE))</f>
        <v>1</v>
      </c>
      <c r="BK219" s="66" t="str">
        <f t="shared" si="31"/>
        <v xml:space="preserve">, , </v>
      </c>
    </row>
    <row r="220" spans="1:63">
      <c r="A220" s="121"/>
      <c r="B220" s="122"/>
      <c r="C220" s="122"/>
      <c r="D220" s="42"/>
      <c r="E220" s="42"/>
      <c r="F220" s="122"/>
      <c r="G220" s="41"/>
      <c r="H220" s="41"/>
      <c r="I220" s="41"/>
      <c r="J220" s="42"/>
      <c r="K220" s="42"/>
      <c r="L220" s="41"/>
      <c r="M220" s="120"/>
      <c r="N220" s="41"/>
      <c r="O220" s="41"/>
      <c r="P220" s="93" t="str">
        <f>_xlfn.IFNA(INDEX('1.9 APM lookups'!$B$9:$B$13,MATCH($J220,'1.9 APM lookups'!$A$9:$A$13,0),1),"")</f>
        <v/>
      </c>
      <c r="Q220" s="64">
        <f t="shared" si="24"/>
        <v>0</v>
      </c>
      <c r="R220" s="61"/>
      <c r="S220" s="61"/>
      <c r="T220" s="61"/>
      <c r="U220" s="61"/>
      <c r="V220" s="61"/>
      <c r="W220" s="61"/>
      <c r="X220" s="61"/>
      <c r="Y220" s="61"/>
      <c r="Z220" s="61"/>
      <c r="AA220" s="61"/>
      <c r="AB220" s="61"/>
      <c r="AC220" s="50">
        <f t="shared" si="25"/>
        <v>0</v>
      </c>
      <c r="AD220" s="48"/>
      <c r="AE220" s="51">
        <f t="shared" si="26"/>
        <v>0</v>
      </c>
      <c r="AF220" s="51">
        <f t="shared" si="27"/>
        <v>0</v>
      </c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123"/>
      <c r="AS220" s="50">
        <f t="shared" si="28"/>
        <v>0</v>
      </c>
      <c r="AT220" s="48"/>
      <c r="AU220" s="51">
        <f t="shared" si="29"/>
        <v>0</v>
      </c>
      <c r="AV220" s="51">
        <f t="shared" si="30"/>
        <v>0</v>
      </c>
      <c r="AW220" s="48"/>
      <c r="AX220" s="48"/>
      <c r="AY220" s="48"/>
      <c r="AZ220" s="48"/>
      <c r="BA220" s="48"/>
      <c r="BB220" s="48"/>
      <c r="BC220" s="48"/>
      <c r="BD220" s="48"/>
      <c r="BE220" s="48"/>
      <c r="BF220" s="48"/>
      <c r="BG220" s="48"/>
      <c r="BH220" s="43"/>
      <c r="BI220" s="65" t="b">
        <f>IF(AND($G220=0,$H220=0,$I220=0),TRUE,IFERROR(MATCH($BK220,'1.9 APM lookups'!$K$2:$K$107,0)&gt;0,FALSE))</f>
        <v>1</v>
      </c>
      <c r="BJ220" s="65" t="b">
        <f>IF($F220=0,TRUE,IFERROR(MATCH($F220,'4.1 Expenditure RRP'!$A:$A,0)&gt;0,FALSE))</f>
        <v>1</v>
      </c>
      <c r="BK220" s="66" t="str">
        <f t="shared" si="31"/>
        <v xml:space="preserve">, , </v>
      </c>
    </row>
    <row r="221" spans="1:63">
      <c r="A221" s="121"/>
      <c r="B221" s="122"/>
      <c r="C221" s="122"/>
      <c r="D221" s="42"/>
      <c r="E221" s="42"/>
      <c r="F221" s="122"/>
      <c r="G221" s="41"/>
      <c r="H221" s="41"/>
      <c r="I221" s="41"/>
      <c r="J221" s="42"/>
      <c r="K221" s="42"/>
      <c r="L221" s="41"/>
      <c r="M221" s="120"/>
      <c r="N221" s="41"/>
      <c r="O221" s="41"/>
      <c r="P221" s="93" t="str">
        <f>_xlfn.IFNA(INDEX('1.9 APM lookups'!$B$9:$B$13,MATCH($J221,'1.9 APM lookups'!$A$9:$A$13,0),1),"")</f>
        <v/>
      </c>
      <c r="Q221" s="64">
        <f t="shared" si="24"/>
        <v>0</v>
      </c>
      <c r="R221" s="61"/>
      <c r="S221" s="61"/>
      <c r="T221" s="61"/>
      <c r="U221" s="61"/>
      <c r="V221" s="61"/>
      <c r="W221" s="61"/>
      <c r="X221" s="61"/>
      <c r="Y221" s="61"/>
      <c r="Z221" s="61"/>
      <c r="AA221" s="61"/>
      <c r="AB221" s="61"/>
      <c r="AC221" s="50">
        <f t="shared" si="25"/>
        <v>0</v>
      </c>
      <c r="AD221" s="48"/>
      <c r="AE221" s="51">
        <f t="shared" si="26"/>
        <v>0</v>
      </c>
      <c r="AF221" s="51">
        <f t="shared" si="27"/>
        <v>0</v>
      </c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123"/>
      <c r="AS221" s="50">
        <f t="shared" si="28"/>
        <v>0</v>
      </c>
      <c r="AT221" s="48"/>
      <c r="AU221" s="51">
        <f t="shared" si="29"/>
        <v>0</v>
      </c>
      <c r="AV221" s="51">
        <f t="shared" si="30"/>
        <v>0</v>
      </c>
      <c r="AW221" s="48"/>
      <c r="AX221" s="48"/>
      <c r="AY221" s="48"/>
      <c r="AZ221" s="48"/>
      <c r="BA221" s="48"/>
      <c r="BB221" s="48"/>
      <c r="BC221" s="48"/>
      <c r="BD221" s="48"/>
      <c r="BE221" s="48"/>
      <c r="BF221" s="48"/>
      <c r="BG221" s="48"/>
      <c r="BH221" s="43"/>
      <c r="BI221" s="65" t="b">
        <f>IF(AND($G221=0,$H221=0,$I221=0),TRUE,IFERROR(MATCH($BK221,'1.9 APM lookups'!$K$2:$K$107,0)&gt;0,FALSE))</f>
        <v>1</v>
      </c>
      <c r="BJ221" s="65" t="b">
        <f>IF($F221=0,TRUE,IFERROR(MATCH($F221,'4.1 Expenditure RRP'!$A:$A,0)&gt;0,FALSE))</f>
        <v>1</v>
      </c>
      <c r="BK221" s="66" t="str">
        <f t="shared" si="31"/>
        <v xml:space="preserve">, , </v>
      </c>
    </row>
    <row r="222" spans="1:63">
      <c r="A222" s="121"/>
      <c r="B222" s="122"/>
      <c r="C222" s="122"/>
      <c r="D222" s="42"/>
      <c r="E222" s="42"/>
      <c r="F222" s="122"/>
      <c r="G222" s="41"/>
      <c r="H222" s="41"/>
      <c r="I222" s="41"/>
      <c r="J222" s="42"/>
      <c r="K222" s="42"/>
      <c r="L222" s="41"/>
      <c r="M222" s="120"/>
      <c r="N222" s="41"/>
      <c r="O222" s="41"/>
      <c r="P222" s="93" t="str">
        <f>_xlfn.IFNA(INDEX('1.9 APM lookups'!$B$9:$B$13,MATCH($J222,'1.9 APM lookups'!$A$9:$A$13,0),1),"")</f>
        <v/>
      </c>
      <c r="Q222" s="64">
        <f t="shared" si="24"/>
        <v>0</v>
      </c>
      <c r="R222" s="61"/>
      <c r="S222" s="61"/>
      <c r="T222" s="61"/>
      <c r="U222" s="61"/>
      <c r="V222" s="61"/>
      <c r="W222" s="61"/>
      <c r="X222" s="61"/>
      <c r="Y222" s="61"/>
      <c r="Z222" s="61"/>
      <c r="AA222" s="61"/>
      <c r="AB222" s="61"/>
      <c r="AC222" s="50">
        <f t="shared" si="25"/>
        <v>0</v>
      </c>
      <c r="AD222" s="48"/>
      <c r="AE222" s="51">
        <f t="shared" si="26"/>
        <v>0</v>
      </c>
      <c r="AF222" s="51">
        <f t="shared" si="27"/>
        <v>0</v>
      </c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  <c r="AQ222" s="48"/>
      <c r="AR222" s="123"/>
      <c r="AS222" s="50">
        <f t="shared" si="28"/>
        <v>0</v>
      </c>
      <c r="AT222" s="48"/>
      <c r="AU222" s="51">
        <f t="shared" si="29"/>
        <v>0</v>
      </c>
      <c r="AV222" s="51">
        <f t="shared" si="30"/>
        <v>0</v>
      </c>
      <c r="AW222" s="48"/>
      <c r="AX222" s="48"/>
      <c r="AY222" s="48"/>
      <c r="AZ222" s="48"/>
      <c r="BA222" s="48"/>
      <c r="BB222" s="48"/>
      <c r="BC222" s="48"/>
      <c r="BD222" s="48"/>
      <c r="BE222" s="48"/>
      <c r="BF222" s="48"/>
      <c r="BG222" s="48"/>
      <c r="BH222" s="43"/>
      <c r="BI222" s="65" t="b">
        <f>IF(AND($G222=0,$H222=0,$I222=0),TRUE,IFERROR(MATCH($BK222,'1.9 APM lookups'!$K$2:$K$107,0)&gt;0,FALSE))</f>
        <v>1</v>
      </c>
      <c r="BJ222" s="65" t="b">
        <f>IF($F222=0,TRUE,IFERROR(MATCH($F222,'4.1 Expenditure RRP'!$A:$A,0)&gt;0,FALSE))</f>
        <v>1</v>
      </c>
      <c r="BK222" s="66" t="str">
        <f t="shared" si="31"/>
        <v xml:space="preserve">, , </v>
      </c>
    </row>
    <row r="223" spans="1:63">
      <c r="A223" s="121"/>
      <c r="B223" s="122"/>
      <c r="C223" s="122"/>
      <c r="D223" s="42"/>
      <c r="E223" s="42"/>
      <c r="F223" s="122"/>
      <c r="G223" s="41"/>
      <c r="H223" s="41"/>
      <c r="I223" s="41"/>
      <c r="J223" s="42"/>
      <c r="K223" s="42"/>
      <c r="L223" s="41"/>
      <c r="M223" s="120"/>
      <c r="N223" s="41"/>
      <c r="O223" s="41"/>
      <c r="P223" s="93" t="str">
        <f>_xlfn.IFNA(INDEX('1.9 APM lookups'!$B$9:$B$13,MATCH($J223,'1.9 APM lookups'!$A$9:$A$13,0),1),"")</f>
        <v/>
      </c>
      <c r="Q223" s="64">
        <f t="shared" si="24"/>
        <v>0</v>
      </c>
      <c r="R223" s="61"/>
      <c r="S223" s="61"/>
      <c r="T223" s="61"/>
      <c r="U223" s="61"/>
      <c r="V223" s="61"/>
      <c r="W223" s="61"/>
      <c r="X223" s="61"/>
      <c r="Y223" s="61"/>
      <c r="Z223" s="61"/>
      <c r="AA223" s="61"/>
      <c r="AB223" s="61"/>
      <c r="AC223" s="50">
        <f t="shared" si="25"/>
        <v>0</v>
      </c>
      <c r="AD223" s="48"/>
      <c r="AE223" s="51">
        <f t="shared" si="26"/>
        <v>0</v>
      </c>
      <c r="AF223" s="51">
        <f t="shared" si="27"/>
        <v>0</v>
      </c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123"/>
      <c r="AS223" s="50">
        <f t="shared" si="28"/>
        <v>0</v>
      </c>
      <c r="AT223" s="48"/>
      <c r="AU223" s="51">
        <f t="shared" si="29"/>
        <v>0</v>
      </c>
      <c r="AV223" s="51">
        <f t="shared" si="30"/>
        <v>0</v>
      </c>
      <c r="AW223" s="48"/>
      <c r="AX223" s="48"/>
      <c r="AY223" s="48"/>
      <c r="AZ223" s="48"/>
      <c r="BA223" s="48"/>
      <c r="BB223" s="48"/>
      <c r="BC223" s="48"/>
      <c r="BD223" s="48"/>
      <c r="BE223" s="48"/>
      <c r="BF223" s="48"/>
      <c r="BG223" s="48"/>
      <c r="BH223" s="43"/>
      <c r="BI223" s="65" t="b">
        <f>IF(AND($G223=0,$H223=0,$I223=0),TRUE,IFERROR(MATCH($BK223,'1.9 APM lookups'!$K$2:$K$107,0)&gt;0,FALSE))</f>
        <v>1</v>
      </c>
      <c r="BJ223" s="65" t="b">
        <f>IF($F223=0,TRUE,IFERROR(MATCH($F223,'4.1 Expenditure RRP'!$A:$A,0)&gt;0,FALSE))</f>
        <v>1</v>
      </c>
      <c r="BK223" s="66" t="str">
        <f t="shared" si="31"/>
        <v xml:space="preserve">, , </v>
      </c>
    </row>
    <row r="224" spans="1:63">
      <c r="A224" s="121"/>
      <c r="B224" s="122"/>
      <c r="C224" s="122"/>
      <c r="D224" s="42"/>
      <c r="E224" s="42"/>
      <c r="F224" s="122"/>
      <c r="G224" s="41"/>
      <c r="H224" s="41"/>
      <c r="I224" s="41"/>
      <c r="J224" s="42"/>
      <c r="K224" s="42"/>
      <c r="L224" s="41"/>
      <c r="M224" s="120"/>
      <c r="N224" s="41"/>
      <c r="O224" s="41"/>
      <c r="P224" s="93" t="str">
        <f>_xlfn.IFNA(INDEX('1.9 APM lookups'!$B$9:$B$13,MATCH($J224,'1.9 APM lookups'!$A$9:$A$13,0),1),"")</f>
        <v/>
      </c>
      <c r="Q224" s="64">
        <f t="shared" si="24"/>
        <v>0</v>
      </c>
      <c r="R224" s="61"/>
      <c r="S224" s="61"/>
      <c r="T224" s="61"/>
      <c r="U224" s="61"/>
      <c r="V224" s="61"/>
      <c r="W224" s="61"/>
      <c r="X224" s="61"/>
      <c r="Y224" s="61"/>
      <c r="Z224" s="61"/>
      <c r="AA224" s="61"/>
      <c r="AB224" s="61"/>
      <c r="AC224" s="50">
        <f t="shared" si="25"/>
        <v>0</v>
      </c>
      <c r="AD224" s="48"/>
      <c r="AE224" s="51">
        <f t="shared" si="26"/>
        <v>0</v>
      </c>
      <c r="AF224" s="51">
        <f t="shared" si="27"/>
        <v>0</v>
      </c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123"/>
      <c r="AS224" s="50">
        <f t="shared" si="28"/>
        <v>0</v>
      </c>
      <c r="AT224" s="48"/>
      <c r="AU224" s="51">
        <f t="shared" si="29"/>
        <v>0</v>
      </c>
      <c r="AV224" s="51">
        <f t="shared" si="30"/>
        <v>0</v>
      </c>
      <c r="AW224" s="48"/>
      <c r="AX224" s="48"/>
      <c r="AY224" s="48"/>
      <c r="AZ224" s="48"/>
      <c r="BA224" s="48"/>
      <c r="BB224" s="48"/>
      <c r="BC224" s="48"/>
      <c r="BD224" s="48"/>
      <c r="BE224" s="48"/>
      <c r="BF224" s="48"/>
      <c r="BG224" s="48"/>
      <c r="BH224" s="43"/>
      <c r="BI224" s="65" t="b">
        <f>IF(AND($G224=0,$H224=0,$I224=0),TRUE,IFERROR(MATCH($BK224,'1.9 APM lookups'!$K$2:$K$107,0)&gt;0,FALSE))</f>
        <v>1</v>
      </c>
      <c r="BJ224" s="65" t="b">
        <f>IF($F224=0,TRUE,IFERROR(MATCH($F224,'4.1 Expenditure RRP'!$A:$A,0)&gt;0,FALSE))</f>
        <v>1</v>
      </c>
      <c r="BK224" s="66" t="str">
        <f t="shared" si="31"/>
        <v xml:space="preserve">, , </v>
      </c>
    </row>
    <row r="225" spans="1:63">
      <c r="A225" s="121"/>
      <c r="B225" s="122"/>
      <c r="C225" s="122"/>
      <c r="D225" s="42"/>
      <c r="E225" s="42"/>
      <c r="F225" s="122"/>
      <c r="G225" s="41"/>
      <c r="H225" s="41"/>
      <c r="I225" s="41"/>
      <c r="J225" s="42"/>
      <c r="K225" s="42"/>
      <c r="L225" s="41"/>
      <c r="M225" s="120"/>
      <c r="N225" s="41"/>
      <c r="O225" s="41"/>
      <c r="P225" s="93" t="str">
        <f>_xlfn.IFNA(INDEX('1.9 APM lookups'!$B$9:$B$13,MATCH($J225,'1.9 APM lookups'!$A$9:$A$13,0),1),"")</f>
        <v/>
      </c>
      <c r="Q225" s="64">
        <f t="shared" si="24"/>
        <v>0</v>
      </c>
      <c r="R225" s="61"/>
      <c r="S225" s="61"/>
      <c r="T225" s="61"/>
      <c r="U225" s="61"/>
      <c r="V225" s="61"/>
      <c r="W225" s="61"/>
      <c r="X225" s="61"/>
      <c r="Y225" s="61"/>
      <c r="Z225" s="61"/>
      <c r="AA225" s="61"/>
      <c r="AB225" s="61"/>
      <c r="AC225" s="50">
        <f t="shared" si="25"/>
        <v>0</v>
      </c>
      <c r="AD225" s="48"/>
      <c r="AE225" s="51">
        <f t="shared" si="26"/>
        <v>0</v>
      </c>
      <c r="AF225" s="51">
        <f t="shared" si="27"/>
        <v>0</v>
      </c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123"/>
      <c r="AS225" s="50">
        <f t="shared" si="28"/>
        <v>0</v>
      </c>
      <c r="AT225" s="48"/>
      <c r="AU225" s="51">
        <f t="shared" si="29"/>
        <v>0</v>
      </c>
      <c r="AV225" s="51">
        <f t="shared" si="30"/>
        <v>0</v>
      </c>
      <c r="AW225" s="48"/>
      <c r="AX225" s="48"/>
      <c r="AY225" s="48"/>
      <c r="AZ225" s="48"/>
      <c r="BA225" s="48"/>
      <c r="BB225" s="48"/>
      <c r="BC225" s="48"/>
      <c r="BD225" s="48"/>
      <c r="BE225" s="48"/>
      <c r="BF225" s="48"/>
      <c r="BG225" s="48"/>
      <c r="BH225" s="43"/>
      <c r="BI225" s="65" t="b">
        <f>IF(AND($G225=0,$H225=0,$I225=0),TRUE,IFERROR(MATCH($BK225,'1.9 APM lookups'!$K$2:$K$107,0)&gt;0,FALSE))</f>
        <v>1</v>
      </c>
      <c r="BJ225" s="65" t="b">
        <f>IF($F225=0,TRUE,IFERROR(MATCH($F225,'4.1 Expenditure RRP'!$A:$A,0)&gt;0,FALSE))</f>
        <v>1</v>
      </c>
      <c r="BK225" s="66" t="str">
        <f t="shared" si="31"/>
        <v xml:space="preserve">, , </v>
      </c>
    </row>
    <row r="226" spans="1:63">
      <c r="A226" s="121"/>
      <c r="B226" s="122"/>
      <c r="C226" s="122"/>
      <c r="D226" s="42"/>
      <c r="E226" s="42"/>
      <c r="F226" s="122"/>
      <c r="G226" s="41"/>
      <c r="H226" s="41"/>
      <c r="I226" s="41"/>
      <c r="J226" s="42"/>
      <c r="K226" s="42"/>
      <c r="L226" s="41"/>
      <c r="M226" s="120"/>
      <c r="N226" s="41"/>
      <c r="O226" s="41"/>
      <c r="P226" s="93" t="str">
        <f>_xlfn.IFNA(INDEX('1.9 APM lookups'!$B$9:$B$13,MATCH($J226,'1.9 APM lookups'!$A$9:$A$13,0),1),"")</f>
        <v/>
      </c>
      <c r="Q226" s="64">
        <f t="shared" si="24"/>
        <v>0</v>
      </c>
      <c r="R226" s="61"/>
      <c r="S226" s="61"/>
      <c r="T226" s="61"/>
      <c r="U226" s="61"/>
      <c r="V226" s="61"/>
      <c r="W226" s="61"/>
      <c r="X226" s="61"/>
      <c r="Y226" s="61"/>
      <c r="Z226" s="61"/>
      <c r="AA226" s="61"/>
      <c r="AB226" s="61"/>
      <c r="AC226" s="50">
        <f t="shared" si="25"/>
        <v>0</v>
      </c>
      <c r="AD226" s="48"/>
      <c r="AE226" s="51">
        <f t="shared" si="26"/>
        <v>0</v>
      </c>
      <c r="AF226" s="51">
        <f t="shared" si="27"/>
        <v>0</v>
      </c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123"/>
      <c r="AS226" s="50">
        <f t="shared" si="28"/>
        <v>0</v>
      </c>
      <c r="AT226" s="48"/>
      <c r="AU226" s="51">
        <f t="shared" si="29"/>
        <v>0</v>
      </c>
      <c r="AV226" s="51">
        <f t="shared" si="30"/>
        <v>0</v>
      </c>
      <c r="AW226" s="48"/>
      <c r="AX226" s="48"/>
      <c r="AY226" s="48"/>
      <c r="AZ226" s="48"/>
      <c r="BA226" s="48"/>
      <c r="BB226" s="48"/>
      <c r="BC226" s="48"/>
      <c r="BD226" s="48"/>
      <c r="BE226" s="48"/>
      <c r="BF226" s="48"/>
      <c r="BG226" s="48"/>
      <c r="BH226" s="43"/>
      <c r="BI226" s="65" t="b">
        <f>IF(AND($G226=0,$H226=0,$I226=0),TRUE,IFERROR(MATCH($BK226,'1.9 APM lookups'!$K$2:$K$107,0)&gt;0,FALSE))</f>
        <v>1</v>
      </c>
      <c r="BJ226" s="65" t="b">
        <f>IF($F226=0,TRUE,IFERROR(MATCH($F226,'4.1 Expenditure RRP'!$A:$A,0)&gt;0,FALSE))</f>
        <v>1</v>
      </c>
      <c r="BK226" s="66" t="str">
        <f t="shared" si="31"/>
        <v xml:space="preserve">, , </v>
      </c>
    </row>
    <row r="227" spans="1:63">
      <c r="A227" s="121"/>
      <c r="B227" s="122"/>
      <c r="C227" s="122"/>
      <c r="D227" s="42"/>
      <c r="E227" s="42"/>
      <c r="F227" s="122"/>
      <c r="G227" s="41"/>
      <c r="H227" s="41"/>
      <c r="I227" s="41"/>
      <c r="J227" s="42"/>
      <c r="K227" s="42"/>
      <c r="L227" s="41"/>
      <c r="M227" s="120"/>
      <c r="N227" s="41"/>
      <c r="O227" s="41"/>
      <c r="P227" s="93" t="str">
        <f>_xlfn.IFNA(INDEX('1.9 APM lookups'!$B$9:$B$13,MATCH($J227,'1.9 APM lookups'!$A$9:$A$13,0),1),"")</f>
        <v/>
      </c>
      <c r="Q227" s="64">
        <f t="shared" si="24"/>
        <v>0</v>
      </c>
      <c r="R227" s="61"/>
      <c r="S227" s="61"/>
      <c r="T227" s="61"/>
      <c r="U227" s="61"/>
      <c r="V227" s="61"/>
      <c r="W227" s="61"/>
      <c r="X227" s="61"/>
      <c r="Y227" s="61"/>
      <c r="Z227" s="61"/>
      <c r="AA227" s="61"/>
      <c r="AB227" s="61"/>
      <c r="AC227" s="50">
        <f t="shared" si="25"/>
        <v>0</v>
      </c>
      <c r="AD227" s="48"/>
      <c r="AE227" s="51">
        <f t="shared" si="26"/>
        <v>0</v>
      </c>
      <c r="AF227" s="51">
        <f t="shared" si="27"/>
        <v>0</v>
      </c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123"/>
      <c r="AS227" s="50">
        <f t="shared" si="28"/>
        <v>0</v>
      </c>
      <c r="AT227" s="48"/>
      <c r="AU227" s="51">
        <f t="shared" si="29"/>
        <v>0</v>
      </c>
      <c r="AV227" s="51">
        <f t="shared" si="30"/>
        <v>0</v>
      </c>
      <c r="AW227" s="48"/>
      <c r="AX227" s="48"/>
      <c r="AY227" s="48"/>
      <c r="AZ227" s="48"/>
      <c r="BA227" s="48"/>
      <c r="BB227" s="48"/>
      <c r="BC227" s="48"/>
      <c r="BD227" s="48"/>
      <c r="BE227" s="48"/>
      <c r="BF227" s="48"/>
      <c r="BG227" s="48"/>
      <c r="BH227" s="43"/>
      <c r="BI227" s="65" t="b">
        <f>IF(AND($G227=0,$H227=0,$I227=0),TRUE,IFERROR(MATCH($BK227,'1.9 APM lookups'!$K$2:$K$107,0)&gt;0,FALSE))</f>
        <v>1</v>
      </c>
      <c r="BJ227" s="65" t="b">
        <f>IF($F227=0,TRUE,IFERROR(MATCH($F227,'4.1 Expenditure RRP'!$A:$A,0)&gt;0,FALSE))</f>
        <v>1</v>
      </c>
      <c r="BK227" s="66" t="str">
        <f t="shared" si="31"/>
        <v xml:space="preserve">, , </v>
      </c>
    </row>
    <row r="228" spans="1:63">
      <c r="A228" s="121"/>
      <c r="B228" s="122"/>
      <c r="C228" s="122"/>
      <c r="D228" s="42"/>
      <c r="E228" s="42"/>
      <c r="F228" s="122"/>
      <c r="G228" s="41"/>
      <c r="H228" s="41"/>
      <c r="I228" s="41"/>
      <c r="J228" s="42"/>
      <c r="K228" s="42"/>
      <c r="L228" s="41"/>
      <c r="M228" s="120"/>
      <c r="N228" s="41"/>
      <c r="O228" s="41"/>
      <c r="P228" s="93" t="str">
        <f>_xlfn.IFNA(INDEX('1.9 APM lookups'!$B$9:$B$13,MATCH($J228,'1.9 APM lookups'!$A$9:$A$13,0),1),"")</f>
        <v/>
      </c>
      <c r="Q228" s="64">
        <f t="shared" si="24"/>
        <v>0</v>
      </c>
      <c r="R228" s="61"/>
      <c r="S228" s="61"/>
      <c r="T228" s="61"/>
      <c r="U228" s="61"/>
      <c r="V228" s="61"/>
      <c r="W228" s="61"/>
      <c r="X228" s="61"/>
      <c r="Y228" s="61"/>
      <c r="Z228" s="61"/>
      <c r="AA228" s="61"/>
      <c r="AB228" s="61"/>
      <c r="AC228" s="50">
        <f t="shared" si="25"/>
        <v>0</v>
      </c>
      <c r="AD228" s="48"/>
      <c r="AE228" s="51">
        <f t="shared" si="26"/>
        <v>0</v>
      </c>
      <c r="AF228" s="51">
        <f t="shared" si="27"/>
        <v>0</v>
      </c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123"/>
      <c r="AS228" s="50">
        <f t="shared" si="28"/>
        <v>0</v>
      </c>
      <c r="AT228" s="48"/>
      <c r="AU228" s="51">
        <f t="shared" si="29"/>
        <v>0</v>
      </c>
      <c r="AV228" s="51">
        <f t="shared" si="30"/>
        <v>0</v>
      </c>
      <c r="AW228" s="48"/>
      <c r="AX228" s="48"/>
      <c r="AY228" s="48"/>
      <c r="AZ228" s="48"/>
      <c r="BA228" s="48"/>
      <c r="BB228" s="48"/>
      <c r="BC228" s="48"/>
      <c r="BD228" s="48"/>
      <c r="BE228" s="48"/>
      <c r="BF228" s="48"/>
      <c r="BG228" s="48"/>
      <c r="BH228" s="43"/>
      <c r="BI228" s="65" t="b">
        <f>IF(AND($G228=0,$H228=0,$I228=0),TRUE,IFERROR(MATCH($BK228,'1.9 APM lookups'!$K$2:$K$107,0)&gt;0,FALSE))</f>
        <v>1</v>
      </c>
      <c r="BJ228" s="65" t="b">
        <f>IF($F228=0,TRUE,IFERROR(MATCH($F228,'4.1 Expenditure RRP'!$A:$A,0)&gt;0,FALSE))</f>
        <v>1</v>
      </c>
      <c r="BK228" s="66" t="str">
        <f t="shared" si="31"/>
        <v xml:space="preserve">, , </v>
      </c>
    </row>
    <row r="229" spans="1:63">
      <c r="A229" s="121"/>
      <c r="B229" s="122"/>
      <c r="C229" s="122"/>
      <c r="D229" s="42"/>
      <c r="E229" s="42"/>
      <c r="F229" s="122"/>
      <c r="G229" s="41"/>
      <c r="H229" s="41"/>
      <c r="I229" s="41"/>
      <c r="J229" s="42"/>
      <c r="K229" s="42"/>
      <c r="L229" s="41"/>
      <c r="M229" s="120"/>
      <c r="N229" s="41"/>
      <c r="O229" s="41"/>
      <c r="P229" s="93" t="str">
        <f>_xlfn.IFNA(INDEX('1.9 APM lookups'!$B$9:$B$13,MATCH($J229,'1.9 APM lookups'!$A$9:$A$13,0),1),"")</f>
        <v/>
      </c>
      <c r="Q229" s="64">
        <f t="shared" si="24"/>
        <v>0</v>
      </c>
      <c r="R229" s="61"/>
      <c r="S229" s="61"/>
      <c r="T229" s="61"/>
      <c r="U229" s="61"/>
      <c r="V229" s="61"/>
      <c r="W229" s="61"/>
      <c r="X229" s="61"/>
      <c r="Y229" s="61"/>
      <c r="Z229" s="61"/>
      <c r="AA229" s="61"/>
      <c r="AB229" s="61"/>
      <c r="AC229" s="50">
        <f t="shared" si="25"/>
        <v>0</v>
      </c>
      <c r="AD229" s="48"/>
      <c r="AE229" s="51">
        <f t="shared" si="26"/>
        <v>0</v>
      </c>
      <c r="AF229" s="51">
        <f t="shared" si="27"/>
        <v>0</v>
      </c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  <c r="AQ229" s="48"/>
      <c r="AR229" s="123"/>
      <c r="AS229" s="50">
        <f t="shared" si="28"/>
        <v>0</v>
      </c>
      <c r="AT229" s="48"/>
      <c r="AU229" s="51">
        <f t="shared" si="29"/>
        <v>0</v>
      </c>
      <c r="AV229" s="51">
        <f t="shared" si="30"/>
        <v>0</v>
      </c>
      <c r="AW229" s="48"/>
      <c r="AX229" s="48"/>
      <c r="AY229" s="48"/>
      <c r="AZ229" s="48"/>
      <c r="BA229" s="48"/>
      <c r="BB229" s="48"/>
      <c r="BC229" s="48"/>
      <c r="BD229" s="48"/>
      <c r="BE229" s="48"/>
      <c r="BF229" s="48"/>
      <c r="BG229" s="48"/>
      <c r="BH229" s="43"/>
      <c r="BI229" s="65" t="b">
        <f>IF(AND($G229=0,$H229=0,$I229=0),TRUE,IFERROR(MATCH($BK229,'1.9 APM lookups'!$K$2:$K$107,0)&gt;0,FALSE))</f>
        <v>1</v>
      </c>
      <c r="BJ229" s="65" t="b">
        <f>IF($F229=0,TRUE,IFERROR(MATCH($F229,'4.1 Expenditure RRP'!$A:$A,0)&gt;0,FALSE))</f>
        <v>1</v>
      </c>
      <c r="BK229" s="66" t="str">
        <f t="shared" si="31"/>
        <v xml:space="preserve">, , </v>
      </c>
    </row>
    <row r="230" spans="1:63">
      <c r="A230" s="121"/>
      <c r="B230" s="122"/>
      <c r="C230" s="122"/>
      <c r="D230" s="42"/>
      <c r="E230" s="42"/>
      <c r="F230" s="122"/>
      <c r="G230" s="41"/>
      <c r="H230" s="41"/>
      <c r="I230" s="41"/>
      <c r="J230" s="42"/>
      <c r="K230" s="42"/>
      <c r="L230" s="41"/>
      <c r="M230" s="120"/>
      <c r="N230" s="41"/>
      <c r="O230" s="41"/>
      <c r="P230" s="93" t="str">
        <f>_xlfn.IFNA(INDEX('1.9 APM lookups'!$B$9:$B$13,MATCH($J230,'1.9 APM lookups'!$A$9:$A$13,0),1),"")</f>
        <v/>
      </c>
      <c r="Q230" s="64">
        <f t="shared" si="24"/>
        <v>0</v>
      </c>
      <c r="R230" s="61"/>
      <c r="S230" s="61"/>
      <c r="T230" s="61"/>
      <c r="U230" s="61"/>
      <c r="V230" s="61"/>
      <c r="W230" s="61"/>
      <c r="X230" s="61"/>
      <c r="Y230" s="61"/>
      <c r="Z230" s="61"/>
      <c r="AA230" s="61"/>
      <c r="AB230" s="61"/>
      <c r="AC230" s="50">
        <f t="shared" si="25"/>
        <v>0</v>
      </c>
      <c r="AD230" s="48"/>
      <c r="AE230" s="51">
        <f t="shared" si="26"/>
        <v>0</v>
      </c>
      <c r="AF230" s="51">
        <f t="shared" si="27"/>
        <v>0</v>
      </c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  <c r="AQ230" s="48"/>
      <c r="AR230" s="123"/>
      <c r="AS230" s="50">
        <f t="shared" si="28"/>
        <v>0</v>
      </c>
      <c r="AT230" s="48"/>
      <c r="AU230" s="51">
        <f t="shared" si="29"/>
        <v>0</v>
      </c>
      <c r="AV230" s="51">
        <f t="shared" si="30"/>
        <v>0</v>
      </c>
      <c r="AW230" s="48"/>
      <c r="AX230" s="48"/>
      <c r="AY230" s="48"/>
      <c r="AZ230" s="48"/>
      <c r="BA230" s="48"/>
      <c r="BB230" s="48"/>
      <c r="BC230" s="48"/>
      <c r="BD230" s="48"/>
      <c r="BE230" s="48"/>
      <c r="BF230" s="48"/>
      <c r="BG230" s="48"/>
      <c r="BH230" s="43"/>
      <c r="BI230" s="65" t="b">
        <f>IF(AND($G230=0,$H230=0,$I230=0),TRUE,IFERROR(MATCH($BK230,'1.9 APM lookups'!$K$2:$K$107,0)&gt;0,FALSE))</f>
        <v>1</v>
      </c>
      <c r="BJ230" s="65" t="b">
        <f>IF($F230=0,TRUE,IFERROR(MATCH($F230,'4.1 Expenditure RRP'!$A:$A,0)&gt;0,FALSE))</f>
        <v>1</v>
      </c>
      <c r="BK230" s="66" t="str">
        <f t="shared" si="31"/>
        <v xml:space="preserve">, , </v>
      </c>
    </row>
    <row r="231" spans="1:63">
      <c r="A231" s="121"/>
      <c r="B231" s="122"/>
      <c r="C231" s="122"/>
      <c r="D231" s="42"/>
      <c r="E231" s="42"/>
      <c r="F231" s="122"/>
      <c r="G231" s="41"/>
      <c r="H231" s="41"/>
      <c r="I231" s="41"/>
      <c r="J231" s="42"/>
      <c r="K231" s="42"/>
      <c r="L231" s="41"/>
      <c r="M231" s="120"/>
      <c r="N231" s="41"/>
      <c r="O231" s="41"/>
      <c r="P231" s="93" t="str">
        <f>_xlfn.IFNA(INDEX('1.9 APM lookups'!$B$9:$B$13,MATCH($J231,'1.9 APM lookups'!$A$9:$A$13,0),1),"")</f>
        <v/>
      </c>
      <c r="Q231" s="64">
        <f t="shared" si="24"/>
        <v>0</v>
      </c>
      <c r="R231" s="61"/>
      <c r="S231" s="61"/>
      <c r="T231" s="61"/>
      <c r="U231" s="61"/>
      <c r="V231" s="61"/>
      <c r="W231" s="61"/>
      <c r="X231" s="61"/>
      <c r="Y231" s="61"/>
      <c r="Z231" s="61"/>
      <c r="AA231" s="61"/>
      <c r="AB231" s="61"/>
      <c r="AC231" s="50">
        <f t="shared" si="25"/>
        <v>0</v>
      </c>
      <c r="AD231" s="48"/>
      <c r="AE231" s="51">
        <f t="shared" si="26"/>
        <v>0</v>
      </c>
      <c r="AF231" s="51">
        <f t="shared" si="27"/>
        <v>0</v>
      </c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  <c r="AQ231" s="48"/>
      <c r="AR231" s="123"/>
      <c r="AS231" s="50">
        <f t="shared" si="28"/>
        <v>0</v>
      </c>
      <c r="AT231" s="48"/>
      <c r="AU231" s="51">
        <f t="shared" si="29"/>
        <v>0</v>
      </c>
      <c r="AV231" s="51">
        <f t="shared" si="30"/>
        <v>0</v>
      </c>
      <c r="AW231" s="48"/>
      <c r="AX231" s="48"/>
      <c r="AY231" s="48"/>
      <c r="AZ231" s="48"/>
      <c r="BA231" s="48"/>
      <c r="BB231" s="48"/>
      <c r="BC231" s="48"/>
      <c r="BD231" s="48"/>
      <c r="BE231" s="48"/>
      <c r="BF231" s="48"/>
      <c r="BG231" s="48"/>
      <c r="BH231" s="43"/>
      <c r="BI231" s="65" t="b">
        <f>IF(AND($G231=0,$H231=0,$I231=0),TRUE,IFERROR(MATCH($BK231,'1.9 APM lookups'!$K$2:$K$107,0)&gt;0,FALSE))</f>
        <v>1</v>
      </c>
      <c r="BJ231" s="65" t="b">
        <f>IF($F231=0,TRUE,IFERROR(MATCH($F231,'4.1 Expenditure RRP'!$A:$A,0)&gt;0,FALSE))</f>
        <v>1</v>
      </c>
      <c r="BK231" s="66" t="str">
        <f t="shared" si="31"/>
        <v xml:space="preserve">, , </v>
      </c>
    </row>
    <row r="232" spans="1:63">
      <c r="A232" s="121"/>
      <c r="B232" s="122"/>
      <c r="C232" s="122"/>
      <c r="D232" s="42"/>
      <c r="E232" s="42"/>
      <c r="F232" s="122"/>
      <c r="G232" s="41"/>
      <c r="H232" s="41"/>
      <c r="I232" s="41"/>
      <c r="J232" s="42"/>
      <c r="K232" s="42"/>
      <c r="L232" s="41"/>
      <c r="M232" s="120"/>
      <c r="N232" s="41"/>
      <c r="O232" s="41"/>
      <c r="P232" s="93" t="str">
        <f>_xlfn.IFNA(INDEX('1.9 APM lookups'!$B$9:$B$13,MATCH($J232,'1.9 APM lookups'!$A$9:$A$13,0),1),"")</f>
        <v/>
      </c>
      <c r="Q232" s="64">
        <f t="shared" si="24"/>
        <v>0</v>
      </c>
      <c r="R232" s="61"/>
      <c r="S232" s="61"/>
      <c r="T232" s="61"/>
      <c r="U232" s="61"/>
      <c r="V232" s="61"/>
      <c r="W232" s="61"/>
      <c r="X232" s="61"/>
      <c r="Y232" s="61"/>
      <c r="Z232" s="61"/>
      <c r="AA232" s="61"/>
      <c r="AB232" s="61"/>
      <c r="AC232" s="50">
        <f t="shared" si="25"/>
        <v>0</v>
      </c>
      <c r="AD232" s="48"/>
      <c r="AE232" s="51">
        <f t="shared" si="26"/>
        <v>0</v>
      </c>
      <c r="AF232" s="51">
        <f t="shared" si="27"/>
        <v>0</v>
      </c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123"/>
      <c r="AS232" s="50">
        <f t="shared" si="28"/>
        <v>0</v>
      </c>
      <c r="AT232" s="48"/>
      <c r="AU232" s="51">
        <f t="shared" si="29"/>
        <v>0</v>
      </c>
      <c r="AV232" s="51">
        <f t="shared" si="30"/>
        <v>0</v>
      </c>
      <c r="AW232" s="48"/>
      <c r="AX232" s="48"/>
      <c r="AY232" s="48"/>
      <c r="AZ232" s="48"/>
      <c r="BA232" s="48"/>
      <c r="BB232" s="48"/>
      <c r="BC232" s="48"/>
      <c r="BD232" s="48"/>
      <c r="BE232" s="48"/>
      <c r="BF232" s="48"/>
      <c r="BG232" s="48"/>
      <c r="BH232" s="43"/>
      <c r="BI232" s="65" t="b">
        <f>IF(AND($G232=0,$H232=0,$I232=0),TRUE,IFERROR(MATCH($BK232,'1.9 APM lookups'!$K$2:$K$107,0)&gt;0,FALSE))</f>
        <v>1</v>
      </c>
      <c r="BJ232" s="65" t="b">
        <f>IF($F232=0,TRUE,IFERROR(MATCH($F232,'4.1 Expenditure RRP'!$A:$A,0)&gt;0,FALSE))</f>
        <v>1</v>
      </c>
      <c r="BK232" s="66" t="str">
        <f t="shared" si="31"/>
        <v xml:space="preserve">, , </v>
      </c>
    </row>
    <row r="233" spans="1:63">
      <c r="A233" s="121"/>
      <c r="B233" s="122"/>
      <c r="C233" s="122"/>
      <c r="D233" s="42"/>
      <c r="E233" s="42"/>
      <c r="F233" s="122"/>
      <c r="G233" s="41"/>
      <c r="H233" s="41"/>
      <c r="I233" s="41"/>
      <c r="J233" s="42"/>
      <c r="K233" s="42"/>
      <c r="L233" s="41"/>
      <c r="M233" s="120"/>
      <c r="N233" s="41"/>
      <c r="O233" s="41"/>
      <c r="P233" s="93" t="str">
        <f>_xlfn.IFNA(INDEX('1.9 APM lookups'!$B$9:$B$13,MATCH($J233,'1.9 APM lookups'!$A$9:$A$13,0),1),"")</f>
        <v/>
      </c>
      <c r="Q233" s="64">
        <f t="shared" si="24"/>
        <v>0</v>
      </c>
      <c r="R233" s="61"/>
      <c r="S233" s="61"/>
      <c r="T233" s="61"/>
      <c r="U233" s="61"/>
      <c r="V233" s="61"/>
      <c r="W233" s="61"/>
      <c r="X233" s="61"/>
      <c r="Y233" s="61"/>
      <c r="Z233" s="61"/>
      <c r="AA233" s="61"/>
      <c r="AB233" s="61"/>
      <c r="AC233" s="50">
        <f t="shared" si="25"/>
        <v>0</v>
      </c>
      <c r="AD233" s="48"/>
      <c r="AE233" s="51">
        <f t="shared" si="26"/>
        <v>0</v>
      </c>
      <c r="AF233" s="51">
        <f t="shared" si="27"/>
        <v>0</v>
      </c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123"/>
      <c r="AS233" s="50">
        <f t="shared" si="28"/>
        <v>0</v>
      </c>
      <c r="AT233" s="48"/>
      <c r="AU233" s="51">
        <f t="shared" si="29"/>
        <v>0</v>
      </c>
      <c r="AV233" s="51">
        <f t="shared" si="30"/>
        <v>0</v>
      </c>
      <c r="AW233" s="48"/>
      <c r="AX233" s="48"/>
      <c r="AY233" s="48"/>
      <c r="AZ233" s="48"/>
      <c r="BA233" s="48"/>
      <c r="BB233" s="48"/>
      <c r="BC233" s="48"/>
      <c r="BD233" s="48"/>
      <c r="BE233" s="48"/>
      <c r="BF233" s="48"/>
      <c r="BG233" s="48"/>
      <c r="BH233" s="43"/>
      <c r="BI233" s="65" t="b">
        <f>IF(AND($G233=0,$H233=0,$I233=0),TRUE,IFERROR(MATCH($BK233,'1.9 APM lookups'!$K$2:$K$107,0)&gt;0,FALSE))</f>
        <v>1</v>
      </c>
      <c r="BJ233" s="65" t="b">
        <f>IF($F233=0,TRUE,IFERROR(MATCH($F233,'4.1 Expenditure RRP'!$A:$A,0)&gt;0,FALSE))</f>
        <v>1</v>
      </c>
      <c r="BK233" s="66" t="str">
        <f t="shared" si="31"/>
        <v xml:space="preserve">, , </v>
      </c>
    </row>
    <row r="234" spans="1:63">
      <c r="A234" s="121"/>
      <c r="B234" s="122"/>
      <c r="C234" s="122"/>
      <c r="D234" s="42"/>
      <c r="E234" s="42"/>
      <c r="F234" s="122"/>
      <c r="G234" s="41"/>
      <c r="H234" s="41"/>
      <c r="I234" s="41"/>
      <c r="J234" s="42"/>
      <c r="K234" s="42"/>
      <c r="L234" s="41"/>
      <c r="M234" s="120"/>
      <c r="N234" s="41"/>
      <c r="O234" s="41"/>
      <c r="P234" s="93" t="str">
        <f>_xlfn.IFNA(INDEX('1.9 APM lookups'!$B$9:$B$13,MATCH($J234,'1.9 APM lookups'!$A$9:$A$13,0),1),"")</f>
        <v/>
      </c>
      <c r="Q234" s="64">
        <f t="shared" si="24"/>
        <v>0</v>
      </c>
      <c r="R234" s="61"/>
      <c r="S234" s="61"/>
      <c r="T234" s="61"/>
      <c r="U234" s="61"/>
      <c r="V234" s="61"/>
      <c r="W234" s="61"/>
      <c r="X234" s="61"/>
      <c r="Y234" s="61"/>
      <c r="Z234" s="61"/>
      <c r="AA234" s="61"/>
      <c r="AB234" s="61"/>
      <c r="AC234" s="50">
        <f t="shared" si="25"/>
        <v>0</v>
      </c>
      <c r="AD234" s="48"/>
      <c r="AE234" s="51">
        <f t="shared" si="26"/>
        <v>0</v>
      </c>
      <c r="AF234" s="51">
        <f t="shared" si="27"/>
        <v>0</v>
      </c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48"/>
      <c r="AR234" s="123"/>
      <c r="AS234" s="50">
        <f t="shared" si="28"/>
        <v>0</v>
      </c>
      <c r="AT234" s="48"/>
      <c r="AU234" s="51">
        <f t="shared" si="29"/>
        <v>0</v>
      </c>
      <c r="AV234" s="51">
        <f t="shared" si="30"/>
        <v>0</v>
      </c>
      <c r="AW234" s="48"/>
      <c r="AX234" s="48"/>
      <c r="AY234" s="48"/>
      <c r="AZ234" s="48"/>
      <c r="BA234" s="48"/>
      <c r="BB234" s="48"/>
      <c r="BC234" s="48"/>
      <c r="BD234" s="48"/>
      <c r="BE234" s="48"/>
      <c r="BF234" s="48"/>
      <c r="BG234" s="48"/>
      <c r="BH234" s="43"/>
      <c r="BI234" s="65" t="b">
        <f>IF(AND($G234=0,$H234=0,$I234=0),TRUE,IFERROR(MATCH($BK234,'1.9 APM lookups'!$K$2:$K$107,0)&gt;0,FALSE))</f>
        <v>1</v>
      </c>
      <c r="BJ234" s="65" t="b">
        <f>IF($F234=0,TRUE,IFERROR(MATCH($F234,'4.1 Expenditure RRP'!$A:$A,0)&gt;0,FALSE))</f>
        <v>1</v>
      </c>
      <c r="BK234" s="66" t="str">
        <f t="shared" si="31"/>
        <v xml:space="preserve">, , </v>
      </c>
    </row>
    <row r="235" spans="1:63">
      <c r="A235" s="121"/>
      <c r="B235" s="122"/>
      <c r="C235" s="122"/>
      <c r="D235" s="42"/>
      <c r="E235" s="42"/>
      <c r="F235" s="122"/>
      <c r="G235" s="41"/>
      <c r="H235" s="41"/>
      <c r="I235" s="41"/>
      <c r="J235" s="42"/>
      <c r="K235" s="42"/>
      <c r="L235" s="41"/>
      <c r="M235" s="120"/>
      <c r="N235" s="41"/>
      <c r="O235" s="41"/>
      <c r="P235" s="93" t="str">
        <f>_xlfn.IFNA(INDEX('1.9 APM lookups'!$B$9:$B$13,MATCH($J235,'1.9 APM lookups'!$A$9:$A$13,0),1),"")</f>
        <v/>
      </c>
      <c r="Q235" s="64">
        <f t="shared" si="24"/>
        <v>0</v>
      </c>
      <c r="R235" s="61"/>
      <c r="S235" s="61"/>
      <c r="T235" s="61"/>
      <c r="U235" s="61"/>
      <c r="V235" s="61"/>
      <c r="W235" s="61"/>
      <c r="X235" s="61"/>
      <c r="Y235" s="61"/>
      <c r="Z235" s="61"/>
      <c r="AA235" s="61"/>
      <c r="AB235" s="61"/>
      <c r="AC235" s="50">
        <f t="shared" si="25"/>
        <v>0</v>
      </c>
      <c r="AD235" s="48"/>
      <c r="AE235" s="51">
        <f t="shared" si="26"/>
        <v>0</v>
      </c>
      <c r="AF235" s="51">
        <f t="shared" si="27"/>
        <v>0</v>
      </c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123"/>
      <c r="AS235" s="50">
        <f t="shared" si="28"/>
        <v>0</v>
      </c>
      <c r="AT235" s="48"/>
      <c r="AU235" s="51">
        <f t="shared" si="29"/>
        <v>0</v>
      </c>
      <c r="AV235" s="51">
        <f t="shared" si="30"/>
        <v>0</v>
      </c>
      <c r="AW235" s="48"/>
      <c r="AX235" s="48"/>
      <c r="AY235" s="48"/>
      <c r="AZ235" s="48"/>
      <c r="BA235" s="48"/>
      <c r="BB235" s="48"/>
      <c r="BC235" s="48"/>
      <c r="BD235" s="48"/>
      <c r="BE235" s="48"/>
      <c r="BF235" s="48"/>
      <c r="BG235" s="48"/>
      <c r="BH235" s="43"/>
      <c r="BI235" s="65" t="b">
        <f>IF(AND($G235=0,$H235=0,$I235=0),TRUE,IFERROR(MATCH($BK235,'1.9 APM lookups'!$K$2:$K$107,0)&gt;0,FALSE))</f>
        <v>1</v>
      </c>
      <c r="BJ235" s="65" t="b">
        <f>IF($F235=0,TRUE,IFERROR(MATCH($F235,'4.1 Expenditure RRP'!$A:$A,0)&gt;0,FALSE))</f>
        <v>1</v>
      </c>
      <c r="BK235" s="66" t="str">
        <f t="shared" si="31"/>
        <v xml:space="preserve">, , </v>
      </c>
    </row>
    <row r="236" spans="1:63">
      <c r="A236" s="121"/>
      <c r="B236" s="122"/>
      <c r="C236" s="122"/>
      <c r="D236" s="42"/>
      <c r="E236" s="42"/>
      <c r="F236" s="122"/>
      <c r="G236" s="41"/>
      <c r="H236" s="41"/>
      <c r="I236" s="41"/>
      <c r="J236" s="42"/>
      <c r="K236" s="42"/>
      <c r="L236" s="41"/>
      <c r="M236" s="120"/>
      <c r="N236" s="41"/>
      <c r="O236" s="41"/>
      <c r="P236" s="93" t="str">
        <f>_xlfn.IFNA(INDEX('1.9 APM lookups'!$B$9:$B$13,MATCH($J236,'1.9 APM lookups'!$A$9:$A$13,0),1),"")</f>
        <v/>
      </c>
      <c r="Q236" s="64">
        <f t="shared" si="24"/>
        <v>0</v>
      </c>
      <c r="R236" s="61"/>
      <c r="S236" s="61"/>
      <c r="T236" s="61"/>
      <c r="U236" s="61"/>
      <c r="V236" s="61"/>
      <c r="W236" s="61"/>
      <c r="X236" s="61"/>
      <c r="Y236" s="61"/>
      <c r="Z236" s="61"/>
      <c r="AA236" s="61"/>
      <c r="AB236" s="61"/>
      <c r="AC236" s="50">
        <f t="shared" si="25"/>
        <v>0</v>
      </c>
      <c r="AD236" s="48"/>
      <c r="AE236" s="51">
        <f t="shared" si="26"/>
        <v>0</v>
      </c>
      <c r="AF236" s="51">
        <f t="shared" si="27"/>
        <v>0</v>
      </c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  <c r="AQ236" s="48"/>
      <c r="AR236" s="123"/>
      <c r="AS236" s="50">
        <f t="shared" si="28"/>
        <v>0</v>
      </c>
      <c r="AT236" s="48"/>
      <c r="AU236" s="51">
        <f t="shared" si="29"/>
        <v>0</v>
      </c>
      <c r="AV236" s="51">
        <f t="shared" si="30"/>
        <v>0</v>
      </c>
      <c r="AW236" s="48"/>
      <c r="AX236" s="48"/>
      <c r="AY236" s="48"/>
      <c r="AZ236" s="48"/>
      <c r="BA236" s="48"/>
      <c r="BB236" s="48"/>
      <c r="BC236" s="48"/>
      <c r="BD236" s="48"/>
      <c r="BE236" s="48"/>
      <c r="BF236" s="48"/>
      <c r="BG236" s="48"/>
      <c r="BH236" s="43"/>
      <c r="BI236" s="65" t="b">
        <f>IF(AND($G236=0,$H236=0,$I236=0),TRUE,IFERROR(MATCH($BK236,'1.9 APM lookups'!$K$2:$K$107,0)&gt;0,FALSE))</f>
        <v>1</v>
      </c>
      <c r="BJ236" s="65" t="b">
        <f>IF($F236=0,TRUE,IFERROR(MATCH($F236,'4.1 Expenditure RRP'!$A:$A,0)&gt;0,FALSE))</f>
        <v>1</v>
      </c>
      <c r="BK236" s="66" t="str">
        <f t="shared" si="31"/>
        <v xml:space="preserve">, , </v>
      </c>
    </row>
    <row r="237" spans="1:63">
      <c r="A237" s="121"/>
      <c r="B237" s="122"/>
      <c r="C237" s="122"/>
      <c r="D237" s="42"/>
      <c r="E237" s="42"/>
      <c r="F237" s="122"/>
      <c r="G237" s="41"/>
      <c r="H237" s="41"/>
      <c r="I237" s="41"/>
      <c r="J237" s="42"/>
      <c r="K237" s="42"/>
      <c r="L237" s="41"/>
      <c r="M237" s="120"/>
      <c r="N237" s="41"/>
      <c r="O237" s="41"/>
      <c r="P237" s="93" t="str">
        <f>_xlfn.IFNA(INDEX('1.9 APM lookups'!$B$9:$B$13,MATCH($J237,'1.9 APM lookups'!$A$9:$A$13,0),1),"")</f>
        <v/>
      </c>
      <c r="Q237" s="64">
        <f t="shared" si="24"/>
        <v>0</v>
      </c>
      <c r="R237" s="61"/>
      <c r="S237" s="61"/>
      <c r="T237" s="61"/>
      <c r="U237" s="61"/>
      <c r="V237" s="61"/>
      <c r="W237" s="61"/>
      <c r="X237" s="61"/>
      <c r="Y237" s="61"/>
      <c r="Z237" s="61"/>
      <c r="AA237" s="61"/>
      <c r="AB237" s="61"/>
      <c r="AC237" s="50">
        <f t="shared" si="25"/>
        <v>0</v>
      </c>
      <c r="AD237" s="48"/>
      <c r="AE237" s="51">
        <f t="shared" si="26"/>
        <v>0</v>
      </c>
      <c r="AF237" s="51">
        <f t="shared" si="27"/>
        <v>0</v>
      </c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123"/>
      <c r="AS237" s="50">
        <f t="shared" si="28"/>
        <v>0</v>
      </c>
      <c r="AT237" s="48"/>
      <c r="AU237" s="51">
        <f t="shared" si="29"/>
        <v>0</v>
      </c>
      <c r="AV237" s="51">
        <f t="shared" si="30"/>
        <v>0</v>
      </c>
      <c r="AW237" s="48"/>
      <c r="AX237" s="48"/>
      <c r="AY237" s="48"/>
      <c r="AZ237" s="48"/>
      <c r="BA237" s="48"/>
      <c r="BB237" s="48"/>
      <c r="BC237" s="48"/>
      <c r="BD237" s="48"/>
      <c r="BE237" s="48"/>
      <c r="BF237" s="48"/>
      <c r="BG237" s="48"/>
      <c r="BH237" s="43"/>
      <c r="BI237" s="65" t="b">
        <f>IF(AND($G237=0,$H237=0,$I237=0),TRUE,IFERROR(MATCH($BK237,'1.9 APM lookups'!$K$2:$K$107,0)&gt;0,FALSE))</f>
        <v>1</v>
      </c>
      <c r="BJ237" s="65" t="b">
        <f>IF($F237=0,TRUE,IFERROR(MATCH($F237,'4.1 Expenditure RRP'!$A:$A,0)&gt;0,FALSE))</f>
        <v>1</v>
      </c>
      <c r="BK237" s="66" t="str">
        <f t="shared" si="31"/>
        <v xml:space="preserve">, , </v>
      </c>
    </row>
    <row r="238" spans="1:63">
      <c r="A238" s="121"/>
      <c r="B238" s="122"/>
      <c r="C238" s="122"/>
      <c r="D238" s="42"/>
      <c r="E238" s="42"/>
      <c r="F238" s="122"/>
      <c r="G238" s="41"/>
      <c r="H238" s="41"/>
      <c r="I238" s="41"/>
      <c r="J238" s="42"/>
      <c r="K238" s="42"/>
      <c r="L238" s="41"/>
      <c r="M238" s="120"/>
      <c r="N238" s="41"/>
      <c r="O238" s="41"/>
      <c r="P238" s="93" t="str">
        <f>_xlfn.IFNA(INDEX('1.9 APM lookups'!$B$9:$B$13,MATCH($J238,'1.9 APM lookups'!$A$9:$A$13,0),1),"")</f>
        <v/>
      </c>
      <c r="Q238" s="64">
        <f t="shared" si="24"/>
        <v>0</v>
      </c>
      <c r="R238" s="61"/>
      <c r="S238" s="61"/>
      <c r="T238" s="61"/>
      <c r="U238" s="61"/>
      <c r="V238" s="61"/>
      <c r="W238" s="61"/>
      <c r="X238" s="61"/>
      <c r="Y238" s="61"/>
      <c r="Z238" s="61"/>
      <c r="AA238" s="61"/>
      <c r="AB238" s="61"/>
      <c r="AC238" s="50">
        <f t="shared" si="25"/>
        <v>0</v>
      </c>
      <c r="AD238" s="48"/>
      <c r="AE238" s="51">
        <f t="shared" si="26"/>
        <v>0</v>
      </c>
      <c r="AF238" s="51">
        <f t="shared" si="27"/>
        <v>0</v>
      </c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123"/>
      <c r="AS238" s="50">
        <f t="shared" si="28"/>
        <v>0</v>
      </c>
      <c r="AT238" s="48"/>
      <c r="AU238" s="51">
        <f t="shared" si="29"/>
        <v>0</v>
      </c>
      <c r="AV238" s="51">
        <f t="shared" si="30"/>
        <v>0</v>
      </c>
      <c r="AW238" s="48"/>
      <c r="AX238" s="48"/>
      <c r="AY238" s="48"/>
      <c r="AZ238" s="48"/>
      <c r="BA238" s="48"/>
      <c r="BB238" s="48"/>
      <c r="BC238" s="48"/>
      <c r="BD238" s="48"/>
      <c r="BE238" s="48"/>
      <c r="BF238" s="48"/>
      <c r="BG238" s="48"/>
      <c r="BH238" s="43"/>
      <c r="BI238" s="65" t="b">
        <f>IF(AND($G238=0,$H238=0,$I238=0),TRUE,IFERROR(MATCH($BK238,'1.9 APM lookups'!$K$2:$K$107,0)&gt;0,FALSE))</f>
        <v>1</v>
      </c>
      <c r="BJ238" s="65" t="b">
        <f>IF($F238=0,TRUE,IFERROR(MATCH($F238,'4.1 Expenditure RRP'!$A:$A,0)&gt;0,FALSE))</f>
        <v>1</v>
      </c>
      <c r="BK238" s="66" t="str">
        <f t="shared" si="31"/>
        <v xml:space="preserve">, , </v>
      </c>
    </row>
    <row r="239" spans="1:63">
      <c r="A239" s="121"/>
      <c r="B239" s="122"/>
      <c r="C239" s="122"/>
      <c r="D239" s="42"/>
      <c r="E239" s="42"/>
      <c r="F239" s="122"/>
      <c r="G239" s="41"/>
      <c r="H239" s="41"/>
      <c r="I239" s="41"/>
      <c r="J239" s="42"/>
      <c r="K239" s="42"/>
      <c r="L239" s="41"/>
      <c r="M239" s="120"/>
      <c r="N239" s="41"/>
      <c r="O239" s="41"/>
      <c r="P239" s="93" t="str">
        <f>_xlfn.IFNA(INDEX('1.9 APM lookups'!$B$9:$B$13,MATCH($J239,'1.9 APM lookups'!$A$9:$A$13,0),1),"")</f>
        <v/>
      </c>
      <c r="Q239" s="64">
        <f t="shared" si="24"/>
        <v>0</v>
      </c>
      <c r="R239" s="61"/>
      <c r="S239" s="61"/>
      <c r="T239" s="61"/>
      <c r="U239" s="61"/>
      <c r="V239" s="61"/>
      <c r="W239" s="61"/>
      <c r="X239" s="61"/>
      <c r="Y239" s="61"/>
      <c r="Z239" s="61"/>
      <c r="AA239" s="61"/>
      <c r="AB239" s="61"/>
      <c r="AC239" s="50">
        <f t="shared" si="25"/>
        <v>0</v>
      </c>
      <c r="AD239" s="48"/>
      <c r="AE239" s="51">
        <f t="shared" si="26"/>
        <v>0</v>
      </c>
      <c r="AF239" s="51">
        <f t="shared" si="27"/>
        <v>0</v>
      </c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  <c r="AQ239" s="48"/>
      <c r="AR239" s="123"/>
      <c r="AS239" s="50">
        <f t="shared" si="28"/>
        <v>0</v>
      </c>
      <c r="AT239" s="48"/>
      <c r="AU239" s="51">
        <f t="shared" si="29"/>
        <v>0</v>
      </c>
      <c r="AV239" s="51">
        <f t="shared" si="30"/>
        <v>0</v>
      </c>
      <c r="AW239" s="48"/>
      <c r="AX239" s="48"/>
      <c r="AY239" s="48"/>
      <c r="AZ239" s="48"/>
      <c r="BA239" s="48"/>
      <c r="BB239" s="48"/>
      <c r="BC239" s="48"/>
      <c r="BD239" s="48"/>
      <c r="BE239" s="48"/>
      <c r="BF239" s="48"/>
      <c r="BG239" s="48"/>
      <c r="BH239" s="43"/>
      <c r="BI239" s="65" t="b">
        <f>IF(AND($G239=0,$H239=0,$I239=0),TRUE,IFERROR(MATCH($BK239,'1.9 APM lookups'!$K$2:$K$107,0)&gt;0,FALSE))</f>
        <v>1</v>
      </c>
      <c r="BJ239" s="65" t="b">
        <f>IF($F239=0,TRUE,IFERROR(MATCH($F239,'4.1 Expenditure RRP'!$A:$A,0)&gt;0,FALSE))</f>
        <v>1</v>
      </c>
      <c r="BK239" s="66" t="str">
        <f t="shared" si="31"/>
        <v xml:space="preserve">, , </v>
      </c>
    </row>
    <row r="240" spans="1:63">
      <c r="A240" s="121"/>
      <c r="B240" s="122"/>
      <c r="C240" s="122"/>
      <c r="D240" s="42"/>
      <c r="E240" s="42"/>
      <c r="F240" s="122"/>
      <c r="G240" s="41"/>
      <c r="H240" s="41"/>
      <c r="I240" s="41"/>
      <c r="J240" s="42"/>
      <c r="K240" s="42"/>
      <c r="L240" s="41"/>
      <c r="M240" s="120"/>
      <c r="N240" s="41"/>
      <c r="O240" s="41"/>
      <c r="P240" s="93" t="str">
        <f>_xlfn.IFNA(INDEX('1.9 APM lookups'!$B$9:$B$13,MATCH($J240,'1.9 APM lookups'!$A$9:$A$13,0),1),"")</f>
        <v/>
      </c>
      <c r="Q240" s="64">
        <f t="shared" si="24"/>
        <v>0</v>
      </c>
      <c r="R240" s="61"/>
      <c r="S240" s="61"/>
      <c r="T240" s="61"/>
      <c r="U240" s="61"/>
      <c r="V240" s="61"/>
      <c r="W240" s="61"/>
      <c r="X240" s="61"/>
      <c r="Y240" s="61"/>
      <c r="Z240" s="61"/>
      <c r="AA240" s="61"/>
      <c r="AB240" s="61"/>
      <c r="AC240" s="50">
        <f t="shared" si="25"/>
        <v>0</v>
      </c>
      <c r="AD240" s="48"/>
      <c r="AE240" s="51">
        <f t="shared" si="26"/>
        <v>0</v>
      </c>
      <c r="AF240" s="51">
        <f t="shared" si="27"/>
        <v>0</v>
      </c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123"/>
      <c r="AS240" s="50">
        <f t="shared" si="28"/>
        <v>0</v>
      </c>
      <c r="AT240" s="48"/>
      <c r="AU240" s="51">
        <f t="shared" si="29"/>
        <v>0</v>
      </c>
      <c r="AV240" s="51">
        <f t="shared" si="30"/>
        <v>0</v>
      </c>
      <c r="AW240" s="48"/>
      <c r="AX240" s="48"/>
      <c r="AY240" s="48"/>
      <c r="AZ240" s="48"/>
      <c r="BA240" s="48"/>
      <c r="BB240" s="48"/>
      <c r="BC240" s="48"/>
      <c r="BD240" s="48"/>
      <c r="BE240" s="48"/>
      <c r="BF240" s="48"/>
      <c r="BG240" s="48"/>
      <c r="BH240" s="43"/>
      <c r="BI240" s="65" t="b">
        <f>IF(AND($G240=0,$H240=0,$I240=0),TRUE,IFERROR(MATCH($BK240,'1.9 APM lookups'!$K$2:$K$107,0)&gt;0,FALSE))</f>
        <v>1</v>
      </c>
      <c r="BJ240" s="65" t="b">
        <f>IF($F240=0,TRUE,IFERROR(MATCH($F240,'4.1 Expenditure RRP'!$A:$A,0)&gt;0,FALSE))</f>
        <v>1</v>
      </c>
      <c r="BK240" s="66" t="str">
        <f t="shared" si="31"/>
        <v xml:space="preserve">, , </v>
      </c>
    </row>
    <row r="241" spans="1:63">
      <c r="A241" s="121"/>
      <c r="B241" s="122"/>
      <c r="C241" s="122"/>
      <c r="D241" s="42"/>
      <c r="E241" s="42"/>
      <c r="F241" s="122"/>
      <c r="G241" s="41"/>
      <c r="H241" s="41"/>
      <c r="I241" s="41"/>
      <c r="J241" s="42"/>
      <c r="K241" s="42"/>
      <c r="L241" s="41"/>
      <c r="M241" s="120"/>
      <c r="N241" s="41"/>
      <c r="O241" s="41"/>
      <c r="P241" s="93" t="str">
        <f>_xlfn.IFNA(INDEX('1.9 APM lookups'!$B$9:$B$13,MATCH($J241,'1.9 APM lookups'!$A$9:$A$13,0),1),"")</f>
        <v/>
      </c>
      <c r="Q241" s="64">
        <f t="shared" si="24"/>
        <v>0</v>
      </c>
      <c r="R241" s="61"/>
      <c r="S241" s="61"/>
      <c r="T241" s="61"/>
      <c r="U241" s="61"/>
      <c r="V241" s="61"/>
      <c r="W241" s="61"/>
      <c r="X241" s="61"/>
      <c r="Y241" s="61"/>
      <c r="Z241" s="61"/>
      <c r="AA241" s="61"/>
      <c r="AB241" s="61"/>
      <c r="AC241" s="50">
        <f t="shared" si="25"/>
        <v>0</v>
      </c>
      <c r="AD241" s="48"/>
      <c r="AE241" s="51">
        <f t="shared" si="26"/>
        <v>0</v>
      </c>
      <c r="AF241" s="51">
        <f t="shared" si="27"/>
        <v>0</v>
      </c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123"/>
      <c r="AS241" s="50">
        <f t="shared" si="28"/>
        <v>0</v>
      </c>
      <c r="AT241" s="48"/>
      <c r="AU241" s="51">
        <f t="shared" si="29"/>
        <v>0</v>
      </c>
      <c r="AV241" s="51">
        <f t="shared" si="30"/>
        <v>0</v>
      </c>
      <c r="AW241" s="48"/>
      <c r="AX241" s="48"/>
      <c r="AY241" s="48"/>
      <c r="AZ241" s="48"/>
      <c r="BA241" s="48"/>
      <c r="BB241" s="48"/>
      <c r="BC241" s="48"/>
      <c r="BD241" s="48"/>
      <c r="BE241" s="48"/>
      <c r="BF241" s="48"/>
      <c r="BG241" s="48"/>
      <c r="BH241" s="43"/>
      <c r="BI241" s="65" t="b">
        <f>IF(AND($G241=0,$H241=0,$I241=0),TRUE,IFERROR(MATCH($BK241,'1.9 APM lookups'!$K$2:$K$107,0)&gt;0,FALSE))</f>
        <v>1</v>
      </c>
      <c r="BJ241" s="65" t="b">
        <f>IF($F241=0,TRUE,IFERROR(MATCH($F241,'4.1 Expenditure RRP'!$A:$A,0)&gt;0,FALSE))</f>
        <v>1</v>
      </c>
      <c r="BK241" s="66" t="str">
        <f t="shared" si="31"/>
        <v xml:space="preserve">, , </v>
      </c>
    </row>
    <row r="242" spans="1:63">
      <c r="A242" s="121"/>
      <c r="B242" s="122"/>
      <c r="C242" s="122"/>
      <c r="D242" s="42"/>
      <c r="E242" s="42"/>
      <c r="F242" s="122"/>
      <c r="G242" s="41"/>
      <c r="H242" s="41"/>
      <c r="I242" s="41"/>
      <c r="J242" s="42"/>
      <c r="K242" s="42"/>
      <c r="L242" s="41"/>
      <c r="M242" s="120"/>
      <c r="N242" s="41"/>
      <c r="O242" s="41"/>
      <c r="P242" s="93" t="str">
        <f>_xlfn.IFNA(INDEX('1.9 APM lookups'!$B$9:$B$13,MATCH($J242,'1.9 APM lookups'!$A$9:$A$13,0),1),"")</f>
        <v/>
      </c>
      <c r="Q242" s="64">
        <f t="shared" si="24"/>
        <v>0</v>
      </c>
      <c r="R242" s="61"/>
      <c r="S242" s="61"/>
      <c r="T242" s="61"/>
      <c r="U242" s="61"/>
      <c r="V242" s="61"/>
      <c r="W242" s="61"/>
      <c r="X242" s="61"/>
      <c r="Y242" s="61"/>
      <c r="Z242" s="61"/>
      <c r="AA242" s="61"/>
      <c r="AB242" s="61"/>
      <c r="AC242" s="50">
        <f t="shared" si="25"/>
        <v>0</v>
      </c>
      <c r="AD242" s="48"/>
      <c r="AE242" s="51">
        <f t="shared" si="26"/>
        <v>0</v>
      </c>
      <c r="AF242" s="51">
        <f t="shared" si="27"/>
        <v>0</v>
      </c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  <c r="AQ242" s="48"/>
      <c r="AR242" s="123"/>
      <c r="AS242" s="50">
        <f t="shared" si="28"/>
        <v>0</v>
      </c>
      <c r="AT242" s="48"/>
      <c r="AU242" s="51">
        <f t="shared" si="29"/>
        <v>0</v>
      </c>
      <c r="AV242" s="51">
        <f t="shared" si="30"/>
        <v>0</v>
      </c>
      <c r="AW242" s="48"/>
      <c r="AX242" s="48"/>
      <c r="AY242" s="48"/>
      <c r="AZ242" s="48"/>
      <c r="BA242" s="48"/>
      <c r="BB242" s="48"/>
      <c r="BC242" s="48"/>
      <c r="BD242" s="48"/>
      <c r="BE242" s="48"/>
      <c r="BF242" s="48"/>
      <c r="BG242" s="48"/>
      <c r="BH242" s="43"/>
      <c r="BI242" s="65" t="b">
        <f>IF(AND($G242=0,$H242=0,$I242=0),TRUE,IFERROR(MATCH($BK242,'1.9 APM lookups'!$K$2:$K$107,0)&gt;0,FALSE))</f>
        <v>1</v>
      </c>
      <c r="BJ242" s="65" t="b">
        <f>IF($F242=0,TRUE,IFERROR(MATCH($F242,'4.1 Expenditure RRP'!$A:$A,0)&gt;0,FALSE))</f>
        <v>1</v>
      </c>
      <c r="BK242" s="66" t="str">
        <f t="shared" si="31"/>
        <v xml:space="preserve">, , </v>
      </c>
    </row>
    <row r="243" spans="1:63">
      <c r="A243" s="121"/>
      <c r="B243" s="122"/>
      <c r="C243" s="122"/>
      <c r="D243" s="42"/>
      <c r="E243" s="42"/>
      <c r="F243" s="122"/>
      <c r="G243" s="41"/>
      <c r="H243" s="41"/>
      <c r="I243" s="41"/>
      <c r="J243" s="42"/>
      <c r="K243" s="42"/>
      <c r="L243" s="41"/>
      <c r="M243" s="120"/>
      <c r="N243" s="41"/>
      <c r="O243" s="41"/>
      <c r="P243" s="93" t="str">
        <f>_xlfn.IFNA(INDEX('1.9 APM lookups'!$B$9:$B$13,MATCH($J243,'1.9 APM lookups'!$A$9:$A$13,0),1),"")</f>
        <v/>
      </c>
      <c r="Q243" s="64">
        <f t="shared" si="24"/>
        <v>0</v>
      </c>
      <c r="R243" s="61"/>
      <c r="S243" s="61"/>
      <c r="T243" s="61"/>
      <c r="U243" s="61"/>
      <c r="V243" s="61"/>
      <c r="W243" s="61"/>
      <c r="X243" s="61"/>
      <c r="Y243" s="61"/>
      <c r="Z243" s="61"/>
      <c r="AA243" s="61"/>
      <c r="AB243" s="61"/>
      <c r="AC243" s="50">
        <f t="shared" si="25"/>
        <v>0</v>
      </c>
      <c r="AD243" s="48"/>
      <c r="AE243" s="51">
        <f t="shared" si="26"/>
        <v>0</v>
      </c>
      <c r="AF243" s="51">
        <f t="shared" si="27"/>
        <v>0</v>
      </c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  <c r="AQ243" s="48"/>
      <c r="AR243" s="123"/>
      <c r="AS243" s="50">
        <f t="shared" si="28"/>
        <v>0</v>
      </c>
      <c r="AT243" s="48"/>
      <c r="AU243" s="51">
        <f t="shared" si="29"/>
        <v>0</v>
      </c>
      <c r="AV243" s="51">
        <f t="shared" si="30"/>
        <v>0</v>
      </c>
      <c r="AW243" s="48"/>
      <c r="AX243" s="48"/>
      <c r="AY243" s="48"/>
      <c r="AZ243" s="48"/>
      <c r="BA243" s="48"/>
      <c r="BB243" s="48"/>
      <c r="BC243" s="48"/>
      <c r="BD243" s="48"/>
      <c r="BE243" s="48"/>
      <c r="BF243" s="48"/>
      <c r="BG243" s="48"/>
      <c r="BH243" s="43"/>
      <c r="BI243" s="65" t="b">
        <f>IF(AND($G243=0,$H243=0,$I243=0),TRUE,IFERROR(MATCH($BK243,'1.9 APM lookups'!$K$2:$K$107,0)&gt;0,FALSE))</f>
        <v>1</v>
      </c>
      <c r="BJ243" s="65" t="b">
        <f>IF($F243=0,TRUE,IFERROR(MATCH($F243,'4.1 Expenditure RRP'!$A:$A,0)&gt;0,FALSE))</f>
        <v>1</v>
      </c>
      <c r="BK243" s="66" t="str">
        <f t="shared" si="31"/>
        <v xml:space="preserve">, , </v>
      </c>
    </row>
    <row r="244" spans="1:63">
      <c r="A244" s="121"/>
      <c r="B244" s="122"/>
      <c r="C244" s="122"/>
      <c r="D244" s="42"/>
      <c r="E244" s="42"/>
      <c r="F244" s="122"/>
      <c r="G244" s="41"/>
      <c r="H244" s="41"/>
      <c r="I244" s="41"/>
      <c r="J244" s="42"/>
      <c r="K244" s="42"/>
      <c r="L244" s="41"/>
      <c r="M244" s="120"/>
      <c r="N244" s="41"/>
      <c r="O244" s="41"/>
      <c r="P244" s="93" t="str">
        <f>_xlfn.IFNA(INDEX('1.9 APM lookups'!$B$9:$B$13,MATCH($J244,'1.9 APM lookups'!$A$9:$A$13,0),1),"")</f>
        <v/>
      </c>
      <c r="Q244" s="64">
        <f t="shared" si="24"/>
        <v>0</v>
      </c>
      <c r="R244" s="61"/>
      <c r="S244" s="61"/>
      <c r="T244" s="61"/>
      <c r="U244" s="61"/>
      <c r="V244" s="61"/>
      <c r="W244" s="61"/>
      <c r="X244" s="61"/>
      <c r="Y244" s="61"/>
      <c r="Z244" s="61"/>
      <c r="AA244" s="61"/>
      <c r="AB244" s="61"/>
      <c r="AC244" s="50">
        <f t="shared" si="25"/>
        <v>0</v>
      </c>
      <c r="AD244" s="48"/>
      <c r="AE244" s="51">
        <f t="shared" si="26"/>
        <v>0</v>
      </c>
      <c r="AF244" s="51">
        <f t="shared" si="27"/>
        <v>0</v>
      </c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  <c r="AQ244" s="48"/>
      <c r="AR244" s="123"/>
      <c r="AS244" s="50">
        <f t="shared" si="28"/>
        <v>0</v>
      </c>
      <c r="AT244" s="48"/>
      <c r="AU244" s="51">
        <f t="shared" si="29"/>
        <v>0</v>
      </c>
      <c r="AV244" s="51">
        <f t="shared" si="30"/>
        <v>0</v>
      </c>
      <c r="AW244" s="48"/>
      <c r="AX244" s="48"/>
      <c r="AY244" s="48"/>
      <c r="AZ244" s="48"/>
      <c r="BA244" s="48"/>
      <c r="BB244" s="48"/>
      <c r="BC244" s="48"/>
      <c r="BD244" s="48"/>
      <c r="BE244" s="48"/>
      <c r="BF244" s="48"/>
      <c r="BG244" s="48"/>
      <c r="BH244" s="43"/>
      <c r="BI244" s="65" t="b">
        <f>IF(AND($G244=0,$H244=0,$I244=0),TRUE,IFERROR(MATCH($BK244,'1.9 APM lookups'!$K$2:$K$107,0)&gt;0,FALSE))</f>
        <v>1</v>
      </c>
      <c r="BJ244" s="65" t="b">
        <f>IF($F244=0,TRUE,IFERROR(MATCH($F244,'4.1 Expenditure RRP'!$A:$A,0)&gt;0,FALSE))</f>
        <v>1</v>
      </c>
      <c r="BK244" s="66" t="str">
        <f t="shared" si="31"/>
        <v xml:space="preserve">, , </v>
      </c>
    </row>
    <row r="245" spans="1:63">
      <c r="A245" s="121"/>
      <c r="B245" s="122"/>
      <c r="C245" s="122"/>
      <c r="D245" s="42"/>
      <c r="E245" s="42"/>
      <c r="F245" s="122"/>
      <c r="G245" s="41"/>
      <c r="H245" s="41"/>
      <c r="I245" s="41"/>
      <c r="J245" s="42"/>
      <c r="K245" s="42"/>
      <c r="L245" s="41"/>
      <c r="M245" s="120"/>
      <c r="N245" s="41"/>
      <c r="O245" s="41"/>
      <c r="P245" s="93" t="str">
        <f>_xlfn.IFNA(INDEX('1.9 APM lookups'!$B$9:$B$13,MATCH($J245,'1.9 APM lookups'!$A$9:$A$13,0),1),"")</f>
        <v/>
      </c>
      <c r="Q245" s="64">
        <f t="shared" si="24"/>
        <v>0</v>
      </c>
      <c r="R245" s="61"/>
      <c r="S245" s="61"/>
      <c r="T245" s="61"/>
      <c r="U245" s="61"/>
      <c r="V245" s="61"/>
      <c r="W245" s="61"/>
      <c r="X245" s="61"/>
      <c r="Y245" s="61"/>
      <c r="Z245" s="61"/>
      <c r="AA245" s="61"/>
      <c r="AB245" s="61"/>
      <c r="AC245" s="50">
        <f t="shared" si="25"/>
        <v>0</v>
      </c>
      <c r="AD245" s="48"/>
      <c r="AE245" s="51">
        <f t="shared" si="26"/>
        <v>0</v>
      </c>
      <c r="AF245" s="51">
        <f t="shared" si="27"/>
        <v>0</v>
      </c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  <c r="AQ245" s="48"/>
      <c r="AR245" s="123"/>
      <c r="AS245" s="50">
        <f t="shared" si="28"/>
        <v>0</v>
      </c>
      <c r="AT245" s="48"/>
      <c r="AU245" s="51">
        <f t="shared" si="29"/>
        <v>0</v>
      </c>
      <c r="AV245" s="51">
        <f t="shared" si="30"/>
        <v>0</v>
      </c>
      <c r="AW245" s="48"/>
      <c r="AX245" s="48"/>
      <c r="AY245" s="48"/>
      <c r="AZ245" s="48"/>
      <c r="BA245" s="48"/>
      <c r="BB245" s="48"/>
      <c r="BC245" s="48"/>
      <c r="BD245" s="48"/>
      <c r="BE245" s="48"/>
      <c r="BF245" s="48"/>
      <c r="BG245" s="48"/>
      <c r="BH245" s="43"/>
      <c r="BI245" s="65" t="b">
        <f>IF(AND($G245=0,$H245=0,$I245=0),TRUE,IFERROR(MATCH($BK245,'1.9 APM lookups'!$K$2:$K$107,0)&gt;0,FALSE))</f>
        <v>1</v>
      </c>
      <c r="BJ245" s="65" t="b">
        <f>IF($F245=0,TRUE,IFERROR(MATCH($F245,'4.1 Expenditure RRP'!$A:$A,0)&gt;0,FALSE))</f>
        <v>1</v>
      </c>
      <c r="BK245" s="66" t="str">
        <f t="shared" si="31"/>
        <v xml:space="preserve">, , </v>
      </c>
    </row>
    <row r="246" spans="1:63">
      <c r="A246" s="121"/>
      <c r="B246" s="122"/>
      <c r="C246" s="122"/>
      <c r="D246" s="42"/>
      <c r="E246" s="42"/>
      <c r="F246" s="122"/>
      <c r="G246" s="41"/>
      <c r="H246" s="41"/>
      <c r="I246" s="41"/>
      <c r="J246" s="42"/>
      <c r="K246" s="42"/>
      <c r="L246" s="41"/>
      <c r="M246" s="120"/>
      <c r="N246" s="41"/>
      <c r="O246" s="41"/>
      <c r="P246" s="93" t="str">
        <f>_xlfn.IFNA(INDEX('1.9 APM lookups'!$B$9:$B$13,MATCH($J246,'1.9 APM lookups'!$A$9:$A$13,0),1),"")</f>
        <v/>
      </c>
      <c r="Q246" s="64">
        <f t="shared" si="24"/>
        <v>0</v>
      </c>
      <c r="R246" s="61"/>
      <c r="S246" s="61"/>
      <c r="T246" s="61"/>
      <c r="U246" s="61"/>
      <c r="V246" s="61"/>
      <c r="W246" s="61"/>
      <c r="X246" s="61"/>
      <c r="Y246" s="61"/>
      <c r="Z246" s="61"/>
      <c r="AA246" s="61"/>
      <c r="AB246" s="61"/>
      <c r="AC246" s="50">
        <f t="shared" si="25"/>
        <v>0</v>
      </c>
      <c r="AD246" s="48"/>
      <c r="AE246" s="51">
        <f t="shared" si="26"/>
        <v>0</v>
      </c>
      <c r="AF246" s="51">
        <f t="shared" si="27"/>
        <v>0</v>
      </c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123"/>
      <c r="AS246" s="50">
        <f t="shared" si="28"/>
        <v>0</v>
      </c>
      <c r="AT246" s="48"/>
      <c r="AU246" s="51">
        <f t="shared" si="29"/>
        <v>0</v>
      </c>
      <c r="AV246" s="51">
        <f t="shared" si="30"/>
        <v>0</v>
      </c>
      <c r="AW246" s="48"/>
      <c r="AX246" s="48"/>
      <c r="AY246" s="48"/>
      <c r="AZ246" s="48"/>
      <c r="BA246" s="48"/>
      <c r="BB246" s="48"/>
      <c r="BC246" s="48"/>
      <c r="BD246" s="48"/>
      <c r="BE246" s="48"/>
      <c r="BF246" s="48"/>
      <c r="BG246" s="48"/>
      <c r="BH246" s="43"/>
      <c r="BI246" s="65" t="b">
        <f>IF(AND($G246=0,$H246=0,$I246=0),TRUE,IFERROR(MATCH($BK246,'1.9 APM lookups'!$K$2:$K$107,0)&gt;0,FALSE))</f>
        <v>1</v>
      </c>
      <c r="BJ246" s="65" t="b">
        <f>IF($F246=0,TRUE,IFERROR(MATCH($F246,'4.1 Expenditure RRP'!$A:$A,0)&gt;0,FALSE))</f>
        <v>1</v>
      </c>
      <c r="BK246" s="66" t="str">
        <f t="shared" si="31"/>
        <v xml:space="preserve">, , </v>
      </c>
    </row>
    <row r="247" spans="1:63">
      <c r="A247" s="121"/>
      <c r="B247" s="122"/>
      <c r="C247" s="122"/>
      <c r="D247" s="42"/>
      <c r="E247" s="42"/>
      <c r="F247" s="122"/>
      <c r="G247" s="41"/>
      <c r="H247" s="41"/>
      <c r="I247" s="41"/>
      <c r="J247" s="42"/>
      <c r="K247" s="42"/>
      <c r="L247" s="41"/>
      <c r="M247" s="120"/>
      <c r="N247" s="41"/>
      <c r="O247" s="41"/>
      <c r="P247" s="93" t="str">
        <f>_xlfn.IFNA(INDEX('1.9 APM lookups'!$B$9:$B$13,MATCH($J247,'1.9 APM lookups'!$A$9:$A$13,0),1),"")</f>
        <v/>
      </c>
      <c r="Q247" s="64">
        <f t="shared" si="24"/>
        <v>0</v>
      </c>
      <c r="R247" s="61"/>
      <c r="S247" s="61"/>
      <c r="T247" s="61"/>
      <c r="U247" s="61"/>
      <c r="V247" s="61"/>
      <c r="W247" s="61"/>
      <c r="X247" s="61"/>
      <c r="Y247" s="61"/>
      <c r="Z247" s="61"/>
      <c r="AA247" s="61"/>
      <c r="AB247" s="61"/>
      <c r="AC247" s="50">
        <f t="shared" si="25"/>
        <v>0</v>
      </c>
      <c r="AD247" s="48"/>
      <c r="AE247" s="51">
        <f t="shared" si="26"/>
        <v>0</v>
      </c>
      <c r="AF247" s="51">
        <f t="shared" si="27"/>
        <v>0</v>
      </c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123"/>
      <c r="AS247" s="50">
        <f t="shared" si="28"/>
        <v>0</v>
      </c>
      <c r="AT247" s="48"/>
      <c r="AU247" s="51">
        <f t="shared" si="29"/>
        <v>0</v>
      </c>
      <c r="AV247" s="51">
        <f t="shared" si="30"/>
        <v>0</v>
      </c>
      <c r="AW247" s="48"/>
      <c r="AX247" s="48"/>
      <c r="AY247" s="48"/>
      <c r="AZ247" s="48"/>
      <c r="BA247" s="48"/>
      <c r="BB247" s="48"/>
      <c r="BC247" s="48"/>
      <c r="BD247" s="48"/>
      <c r="BE247" s="48"/>
      <c r="BF247" s="48"/>
      <c r="BG247" s="48"/>
      <c r="BH247" s="43"/>
      <c r="BI247" s="65" t="b">
        <f>IF(AND($G247=0,$H247=0,$I247=0),TRUE,IFERROR(MATCH($BK247,'1.9 APM lookups'!$K$2:$K$107,0)&gt;0,FALSE))</f>
        <v>1</v>
      </c>
      <c r="BJ247" s="65" t="b">
        <f>IF($F247=0,TRUE,IFERROR(MATCH($F247,'4.1 Expenditure RRP'!$A:$A,0)&gt;0,FALSE))</f>
        <v>1</v>
      </c>
      <c r="BK247" s="66" t="str">
        <f t="shared" si="31"/>
        <v xml:space="preserve">, , </v>
      </c>
    </row>
    <row r="248" spans="1:63">
      <c r="A248" s="121"/>
      <c r="B248" s="122"/>
      <c r="C248" s="122"/>
      <c r="D248" s="42"/>
      <c r="E248" s="42"/>
      <c r="F248" s="122"/>
      <c r="G248" s="41"/>
      <c r="H248" s="41"/>
      <c r="I248" s="41"/>
      <c r="J248" s="42"/>
      <c r="K248" s="42"/>
      <c r="L248" s="41"/>
      <c r="M248" s="120"/>
      <c r="N248" s="41"/>
      <c r="O248" s="41"/>
      <c r="P248" s="93" t="str">
        <f>_xlfn.IFNA(INDEX('1.9 APM lookups'!$B$9:$B$13,MATCH($J248,'1.9 APM lookups'!$A$9:$A$13,0),1),"")</f>
        <v/>
      </c>
      <c r="Q248" s="64">
        <f t="shared" si="24"/>
        <v>0</v>
      </c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50">
        <f t="shared" si="25"/>
        <v>0</v>
      </c>
      <c r="AD248" s="48"/>
      <c r="AE248" s="51">
        <f t="shared" si="26"/>
        <v>0</v>
      </c>
      <c r="AF248" s="51">
        <f t="shared" si="27"/>
        <v>0</v>
      </c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123"/>
      <c r="AS248" s="50">
        <f t="shared" si="28"/>
        <v>0</v>
      </c>
      <c r="AT248" s="48"/>
      <c r="AU248" s="51">
        <f t="shared" si="29"/>
        <v>0</v>
      </c>
      <c r="AV248" s="51">
        <f t="shared" si="30"/>
        <v>0</v>
      </c>
      <c r="AW248" s="48"/>
      <c r="AX248" s="48"/>
      <c r="AY248" s="48"/>
      <c r="AZ248" s="48"/>
      <c r="BA248" s="48"/>
      <c r="BB248" s="48"/>
      <c r="BC248" s="48"/>
      <c r="BD248" s="48"/>
      <c r="BE248" s="48"/>
      <c r="BF248" s="48"/>
      <c r="BG248" s="48"/>
      <c r="BH248" s="43"/>
      <c r="BI248" s="65" t="b">
        <f>IF(AND($G248=0,$H248=0,$I248=0),TRUE,IFERROR(MATCH($BK248,'1.9 APM lookups'!$K$2:$K$107,0)&gt;0,FALSE))</f>
        <v>1</v>
      </c>
      <c r="BJ248" s="65" t="b">
        <f>IF($F248=0,TRUE,IFERROR(MATCH($F248,'4.1 Expenditure RRP'!$A:$A,0)&gt;0,FALSE))</f>
        <v>1</v>
      </c>
      <c r="BK248" s="66" t="str">
        <f t="shared" si="31"/>
        <v xml:space="preserve">, , </v>
      </c>
    </row>
    <row r="249" spans="1:63">
      <c r="A249" s="121"/>
      <c r="B249" s="122"/>
      <c r="C249" s="122"/>
      <c r="D249" s="42"/>
      <c r="E249" s="42"/>
      <c r="F249" s="122"/>
      <c r="G249" s="41"/>
      <c r="H249" s="41"/>
      <c r="I249" s="41"/>
      <c r="J249" s="42"/>
      <c r="K249" s="42"/>
      <c r="L249" s="41"/>
      <c r="M249" s="120"/>
      <c r="N249" s="41"/>
      <c r="O249" s="41"/>
      <c r="P249" s="93" t="str">
        <f>_xlfn.IFNA(INDEX('1.9 APM lookups'!$B$9:$B$13,MATCH($J249,'1.9 APM lookups'!$A$9:$A$13,0),1),"")</f>
        <v/>
      </c>
      <c r="Q249" s="64">
        <f t="shared" si="24"/>
        <v>0</v>
      </c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50">
        <f t="shared" si="25"/>
        <v>0</v>
      </c>
      <c r="AD249" s="48"/>
      <c r="AE249" s="51">
        <f t="shared" si="26"/>
        <v>0</v>
      </c>
      <c r="AF249" s="51">
        <f t="shared" si="27"/>
        <v>0</v>
      </c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123"/>
      <c r="AS249" s="50">
        <f t="shared" si="28"/>
        <v>0</v>
      </c>
      <c r="AT249" s="48"/>
      <c r="AU249" s="51">
        <f t="shared" si="29"/>
        <v>0</v>
      </c>
      <c r="AV249" s="51">
        <f t="shared" si="30"/>
        <v>0</v>
      </c>
      <c r="AW249" s="48"/>
      <c r="AX249" s="48"/>
      <c r="AY249" s="48"/>
      <c r="AZ249" s="48"/>
      <c r="BA249" s="48"/>
      <c r="BB249" s="48"/>
      <c r="BC249" s="48"/>
      <c r="BD249" s="48"/>
      <c r="BE249" s="48"/>
      <c r="BF249" s="48"/>
      <c r="BG249" s="48"/>
      <c r="BH249" s="43"/>
      <c r="BI249" s="65" t="b">
        <f>IF(AND($G249=0,$H249=0,$I249=0),TRUE,IFERROR(MATCH($BK249,'1.9 APM lookups'!$K$2:$K$107,0)&gt;0,FALSE))</f>
        <v>1</v>
      </c>
      <c r="BJ249" s="65" t="b">
        <f>IF($F249=0,TRUE,IFERROR(MATCH($F249,'4.1 Expenditure RRP'!$A:$A,0)&gt;0,FALSE))</f>
        <v>1</v>
      </c>
      <c r="BK249" s="66" t="str">
        <f t="shared" si="31"/>
        <v xml:space="preserve">, , </v>
      </c>
    </row>
    <row r="250" spans="1:63">
      <c r="A250" s="121"/>
      <c r="B250" s="122"/>
      <c r="C250" s="122"/>
      <c r="D250" s="42"/>
      <c r="E250" s="42"/>
      <c r="F250" s="122"/>
      <c r="G250" s="41"/>
      <c r="H250" s="41"/>
      <c r="I250" s="41"/>
      <c r="J250" s="42"/>
      <c r="K250" s="42"/>
      <c r="L250" s="41"/>
      <c r="M250" s="120"/>
      <c r="N250" s="41"/>
      <c r="O250" s="41"/>
      <c r="P250" s="93" t="str">
        <f>_xlfn.IFNA(INDEX('1.9 APM lookups'!$B$9:$B$13,MATCH($J250,'1.9 APM lookups'!$A$9:$A$13,0),1),"")</f>
        <v/>
      </c>
      <c r="Q250" s="64">
        <f t="shared" si="24"/>
        <v>0</v>
      </c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50">
        <f t="shared" si="25"/>
        <v>0</v>
      </c>
      <c r="AD250" s="48"/>
      <c r="AE250" s="51">
        <f t="shared" si="26"/>
        <v>0</v>
      </c>
      <c r="AF250" s="51">
        <f t="shared" si="27"/>
        <v>0</v>
      </c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123"/>
      <c r="AS250" s="50">
        <f t="shared" si="28"/>
        <v>0</v>
      </c>
      <c r="AT250" s="48"/>
      <c r="AU250" s="51">
        <f t="shared" si="29"/>
        <v>0</v>
      </c>
      <c r="AV250" s="51">
        <f t="shared" si="30"/>
        <v>0</v>
      </c>
      <c r="AW250" s="48"/>
      <c r="AX250" s="48"/>
      <c r="AY250" s="48"/>
      <c r="AZ250" s="48"/>
      <c r="BA250" s="48"/>
      <c r="BB250" s="48"/>
      <c r="BC250" s="48"/>
      <c r="BD250" s="48"/>
      <c r="BE250" s="48"/>
      <c r="BF250" s="48"/>
      <c r="BG250" s="48"/>
      <c r="BH250" s="43"/>
      <c r="BI250" s="65" t="b">
        <f>IF(AND($G250=0,$H250=0,$I250=0),TRUE,IFERROR(MATCH($BK250,'1.9 APM lookups'!$K$2:$K$107,0)&gt;0,FALSE))</f>
        <v>1</v>
      </c>
      <c r="BJ250" s="65" t="b">
        <f>IF($F250=0,TRUE,IFERROR(MATCH($F250,'4.1 Expenditure RRP'!$A:$A,0)&gt;0,FALSE))</f>
        <v>1</v>
      </c>
      <c r="BK250" s="66" t="str">
        <f t="shared" si="31"/>
        <v xml:space="preserve">, , </v>
      </c>
    </row>
    <row r="251" spans="1:63">
      <c r="A251" s="121"/>
      <c r="B251" s="122"/>
      <c r="C251" s="122"/>
      <c r="D251" s="42"/>
      <c r="E251" s="42"/>
      <c r="F251" s="122"/>
      <c r="G251" s="41"/>
      <c r="H251" s="41"/>
      <c r="I251" s="41"/>
      <c r="J251" s="42"/>
      <c r="K251" s="42"/>
      <c r="L251" s="41"/>
      <c r="M251" s="120"/>
      <c r="N251" s="41"/>
      <c r="O251" s="41"/>
      <c r="P251" s="93" t="str">
        <f>_xlfn.IFNA(INDEX('1.9 APM lookups'!$B$9:$B$13,MATCH($J251,'1.9 APM lookups'!$A$9:$A$13,0),1),"")</f>
        <v/>
      </c>
      <c r="Q251" s="64">
        <f t="shared" si="24"/>
        <v>0</v>
      </c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50">
        <f t="shared" si="25"/>
        <v>0</v>
      </c>
      <c r="AD251" s="48"/>
      <c r="AE251" s="51">
        <f t="shared" si="26"/>
        <v>0</v>
      </c>
      <c r="AF251" s="51">
        <f t="shared" si="27"/>
        <v>0</v>
      </c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123"/>
      <c r="AS251" s="50">
        <f t="shared" si="28"/>
        <v>0</v>
      </c>
      <c r="AT251" s="48"/>
      <c r="AU251" s="51">
        <f t="shared" si="29"/>
        <v>0</v>
      </c>
      <c r="AV251" s="51">
        <f t="shared" si="30"/>
        <v>0</v>
      </c>
      <c r="AW251" s="48"/>
      <c r="AX251" s="48"/>
      <c r="AY251" s="48"/>
      <c r="AZ251" s="48"/>
      <c r="BA251" s="48"/>
      <c r="BB251" s="48"/>
      <c r="BC251" s="48"/>
      <c r="BD251" s="48"/>
      <c r="BE251" s="48"/>
      <c r="BF251" s="48"/>
      <c r="BG251" s="48"/>
      <c r="BH251" s="43"/>
      <c r="BI251" s="65" t="b">
        <f>IF(AND($G251=0,$H251=0,$I251=0),TRUE,IFERROR(MATCH($BK251,'1.9 APM lookups'!$K$2:$K$107,0)&gt;0,FALSE))</f>
        <v>1</v>
      </c>
      <c r="BJ251" s="65" t="b">
        <f>IF($F251=0,TRUE,IFERROR(MATCH($F251,'4.1 Expenditure RRP'!$A:$A,0)&gt;0,FALSE))</f>
        <v>1</v>
      </c>
      <c r="BK251" s="66" t="str">
        <f t="shared" si="31"/>
        <v xml:space="preserve">, , </v>
      </c>
    </row>
    <row r="252" spans="1:63">
      <c r="A252" s="121"/>
      <c r="B252" s="122"/>
      <c r="C252" s="122"/>
      <c r="D252" s="42"/>
      <c r="E252" s="42"/>
      <c r="F252" s="122"/>
      <c r="G252" s="41"/>
      <c r="H252" s="41"/>
      <c r="I252" s="41"/>
      <c r="J252" s="42"/>
      <c r="K252" s="42"/>
      <c r="L252" s="41"/>
      <c r="M252" s="120"/>
      <c r="N252" s="41"/>
      <c r="O252" s="41"/>
      <c r="P252" s="93" t="str">
        <f>_xlfn.IFNA(INDEX('1.9 APM lookups'!$B$9:$B$13,MATCH($J252,'1.9 APM lookups'!$A$9:$A$13,0),1),"")</f>
        <v/>
      </c>
      <c r="Q252" s="64">
        <f t="shared" si="24"/>
        <v>0</v>
      </c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50">
        <f t="shared" si="25"/>
        <v>0</v>
      </c>
      <c r="AD252" s="48"/>
      <c r="AE252" s="51">
        <f t="shared" si="26"/>
        <v>0</v>
      </c>
      <c r="AF252" s="51">
        <f t="shared" si="27"/>
        <v>0</v>
      </c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123"/>
      <c r="AS252" s="50">
        <f t="shared" si="28"/>
        <v>0</v>
      </c>
      <c r="AT252" s="48"/>
      <c r="AU252" s="51">
        <f t="shared" si="29"/>
        <v>0</v>
      </c>
      <c r="AV252" s="51">
        <f t="shared" si="30"/>
        <v>0</v>
      </c>
      <c r="AW252" s="48"/>
      <c r="AX252" s="48"/>
      <c r="AY252" s="48"/>
      <c r="AZ252" s="48"/>
      <c r="BA252" s="48"/>
      <c r="BB252" s="48"/>
      <c r="BC252" s="48"/>
      <c r="BD252" s="48"/>
      <c r="BE252" s="48"/>
      <c r="BF252" s="48"/>
      <c r="BG252" s="48"/>
      <c r="BH252" s="43"/>
      <c r="BI252" s="65" t="b">
        <f>IF(AND($G252=0,$H252=0,$I252=0),TRUE,IFERROR(MATCH($BK252,'1.9 APM lookups'!$K$2:$K$107,0)&gt;0,FALSE))</f>
        <v>1</v>
      </c>
      <c r="BJ252" s="65" t="b">
        <f>IF($F252=0,TRUE,IFERROR(MATCH($F252,'4.1 Expenditure RRP'!$A:$A,0)&gt;0,FALSE))</f>
        <v>1</v>
      </c>
      <c r="BK252" s="66" t="str">
        <f t="shared" si="31"/>
        <v xml:space="preserve">, , </v>
      </c>
    </row>
    <row r="253" spans="1:63">
      <c r="A253" s="121"/>
      <c r="B253" s="122"/>
      <c r="C253" s="122"/>
      <c r="D253" s="42"/>
      <c r="E253" s="42"/>
      <c r="F253" s="122"/>
      <c r="G253" s="41"/>
      <c r="H253" s="41"/>
      <c r="I253" s="41"/>
      <c r="J253" s="42"/>
      <c r="K253" s="42"/>
      <c r="L253" s="41"/>
      <c r="M253" s="120"/>
      <c r="N253" s="41"/>
      <c r="O253" s="41"/>
      <c r="P253" s="93" t="str">
        <f>_xlfn.IFNA(INDEX('1.9 APM lookups'!$B$9:$B$13,MATCH($J253,'1.9 APM lookups'!$A$9:$A$13,0),1),"")</f>
        <v/>
      </c>
      <c r="Q253" s="64">
        <f t="shared" si="24"/>
        <v>0</v>
      </c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50">
        <f t="shared" si="25"/>
        <v>0</v>
      </c>
      <c r="AD253" s="48"/>
      <c r="AE253" s="51">
        <f t="shared" si="26"/>
        <v>0</v>
      </c>
      <c r="AF253" s="51">
        <f t="shared" si="27"/>
        <v>0</v>
      </c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123"/>
      <c r="AS253" s="50">
        <f t="shared" si="28"/>
        <v>0</v>
      </c>
      <c r="AT253" s="48"/>
      <c r="AU253" s="51">
        <f t="shared" si="29"/>
        <v>0</v>
      </c>
      <c r="AV253" s="51">
        <f t="shared" si="30"/>
        <v>0</v>
      </c>
      <c r="AW253" s="48"/>
      <c r="AX253" s="48"/>
      <c r="AY253" s="48"/>
      <c r="AZ253" s="48"/>
      <c r="BA253" s="48"/>
      <c r="BB253" s="48"/>
      <c r="BC253" s="48"/>
      <c r="BD253" s="48"/>
      <c r="BE253" s="48"/>
      <c r="BF253" s="48"/>
      <c r="BG253" s="48"/>
      <c r="BH253" s="43"/>
      <c r="BI253" s="65" t="b">
        <f>IF(AND($G253=0,$H253=0,$I253=0),TRUE,IFERROR(MATCH($BK253,'1.9 APM lookups'!$K$2:$K$107,0)&gt;0,FALSE))</f>
        <v>1</v>
      </c>
      <c r="BJ253" s="65" t="b">
        <f>IF($F253=0,TRUE,IFERROR(MATCH($F253,'4.1 Expenditure RRP'!$A:$A,0)&gt;0,FALSE))</f>
        <v>1</v>
      </c>
      <c r="BK253" s="66" t="str">
        <f t="shared" si="31"/>
        <v xml:space="preserve">, , </v>
      </c>
    </row>
    <row r="254" spans="1:63">
      <c r="A254" s="121"/>
      <c r="B254" s="122"/>
      <c r="C254" s="122"/>
      <c r="D254" s="42"/>
      <c r="E254" s="42"/>
      <c r="F254" s="122"/>
      <c r="G254" s="41"/>
      <c r="H254" s="41"/>
      <c r="I254" s="41"/>
      <c r="J254" s="42"/>
      <c r="K254" s="42"/>
      <c r="L254" s="41"/>
      <c r="M254" s="120"/>
      <c r="N254" s="41"/>
      <c r="O254" s="41"/>
      <c r="P254" s="93" t="str">
        <f>_xlfn.IFNA(INDEX('1.9 APM lookups'!$B$9:$B$13,MATCH($J254,'1.9 APM lookups'!$A$9:$A$13,0),1),"")</f>
        <v/>
      </c>
      <c r="Q254" s="64">
        <f t="shared" si="24"/>
        <v>0</v>
      </c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50">
        <f t="shared" si="25"/>
        <v>0</v>
      </c>
      <c r="AD254" s="48"/>
      <c r="AE254" s="51">
        <f t="shared" si="26"/>
        <v>0</v>
      </c>
      <c r="AF254" s="51">
        <f t="shared" si="27"/>
        <v>0</v>
      </c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123"/>
      <c r="AS254" s="50">
        <f t="shared" si="28"/>
        <v>0</v>
      </c>
      <c r="AT254" s="48"/>
      <c r="AU254" s="51">
        <f t="shared" si="29"/>
        <v>0</v>
      </c>
      <c r="AV254" s="51">
        <f t="shared" si="30"/>
        <v>0</v>
      </c>
      <c r="AW254" s="48"/>
      <c r="AX254" s="48"/>
      <c r="AY254" s="48"/>
      <c r="AZ254" s="48"/>
      <c r="BA254" s="48"/>
      <c r="BB254" s="48"/>
      <c r="BC254" s="48"/>
      <c r="BD254" s="48"/>
      <c r="BE254" s="48"/>
      <c r="BF254" s="48"/>
      <c r="BG254" s="48"/>
      <c r="BH254" s="43"/>
      <c r="BI254" s="65" t="b">
        <f>IF(AND($G254=0,$H254=0,$I254=0),TRUE,IFERROR(MATCH($BK254,'1.9 APM lookups'!$K$2:$K$107,0)&gt;0,FALSE))</f>
        <v>1</v>
      </c>
      <c r="BJ254" s="65" t="b">
        <f>IF($F254=0,TRUE,IFERROR(MATCH($F254,'4.1 Expenditure RRP'!$A:$A,0)&gt;0,FALSE))</f>
        <v>1</v>
      </c>
      <c r="BK254" s="66" t="str">
        <f t="shared" si="31"/>
        <v xml:space="preserve">, , </v>
      </c>
    </row>
    <row r="255" spans="1:63">
      <c r="A255" s="121"/>
      <c r="B255" s="122"/>
      <c r="C255" s="122"/>
      <c r="D255" s="42"/>
      <c r="E255" s="42"/>
      <c r="F255" s="122"/>
      <c r="G255" s="41"/>
      <c r="H255" s="41"/>
      <c r="I255" s="41"/>
      <c r="J255" s="42"/>
      <c r="K255" s="42"/>
      <c r="L255" s="41"/>
      <c r="M255" s="120"/>
      <c r="N255" s="41"/>
      <c r="O255" s="41"/>
      <c r="P255" s="93" t="str">
        <f>_xlfn.IFNA(INDEX('1.9 APM lookups'!$B$9:$B$13,MATCH($J255,'1.9 APM lookups'!$A$9:$A$13,0),1),"")</f>
        <v/>
      </c>
      <c r="Q255" s="64">
        <f t="shared" si="24"/>
        <v>0</v>
      </c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  <c r="AC255" s="50">
        <f t="shared" si="25"/>
        <v>0</v>
      </c>
      <c r="AD255" s="48"/>
      <c r="AE255" s="51">
        <f t="shared" si="26"/>
        <v>0</v>
      </c>
      <c r="AF255" s="51">
        <f t="shared" si="27"/>
        <v>0</v>
      </c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123"/>
      <c r="AS255" s="50">
        <f t="shared" si="28"/>
        <v>0</v>
      </c>
      <c r="AT255" s="48"/>
      <c r="AU255" s="51">
        <f t="shared" si="29"/>
        <v>0</v>
      </c>
      <c r="AV255" s="51">
        <f t="shared" si="30"/>
        <v>0</v>
      </c>
      <c r="AW255" s="48"/>
      <c r="AX255" s="48"/>
      <c r="AY255" s="48"/>
      <c r="AZ255" s="48"/>
      <c r="BA255" s="48"/>
      <c r="BB255" s="48"/>
      <c r="BC255" s="48"/>
      <c r="BD255" s="48"/>
      <c r="BE255" s="48"/>
      <c r="BF255" s="48"/>
      <c r="BG255" s="48"/>
      <c r="BH255" s="43"/>
      <c r="BI255" s="65" t="b">
        <f>IF(AND($G255=0,$H255=0,$I255=0),TRUE,IFERROR(MATCH($BK255,'1.9 APM lookups'!$K$2:$K$107,0)&gt;0,FALSE))</f>
        <v>1</v>
      </c>
      <c r="BJ255" s="65" t="b">
        <f>IF($F255=0,TRUE,IFERROR(MATCH($F255,'4.1 Expenditure RRP'!$A:$A,0)&gt;0,FALSE))</f>
        <v>1</v>
      </c>
      <c r="BK255" s="66" t="str">
        <f t="shared" si="31"/>
        <v xml:space="preserve">, , </v>
      </c>
    </row>
    <row r="256" spans="1:63">
      <c r="A256" s="121"/>
      <c r="B256" s="122"/>
      <c r="C256" s="122"/>
      <c r="D256" s="42"/>
      <c r="E256" s="42"/>
      <c r="F256" s="122"/>
      <c r="G256" s="41"/>
      <c r="H256" s="41"/>
      <c r="I256" s="41"/>
      <c r="J256" s="42"/>
      <c r="K256" s="42"/>
      <c r="L256" s="41"/>
      <c r="M256" s="120"/>
      <c r="N256" s="41"/>
      <c r="O256" s="41"/>
      <c r="P256" s="93" t="str">
        <f>_xlfn.IFNA(INDEX('1.9 APM lookups'!$B$9:$B$13,MATCH($J256,'1.9 APM lookups'!$A$9:$A$13,0),1),"")</f>
        <v/>
      </c>
      <c r="Q256" s="64">
        <f t="shared" si="24"/>
        <v>0</v>
      </c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  <c r="AC256" s="50">
        <f t="shared" si="25"/>
        <v>0</v>
      </c>
      <c r="AD256" s="48"/>
      <c r="AE256" s="51">
        <f t="shared" si="26"/>
        <v>0</v>
      </c>
      <c r="AF256" s="51">
        <f t="shared" si="27"/>
        <v>0</v>
      </c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123"/>
      <c r="AS256" s="50">
        <f t="shared" si="28"/>
        <v>0</v>
      </c>
      <c r="AT256" s="48"/>
      <c r="AU256" s="51">
        <f t="shared" si="29"/>
        <v>0</v>
      </c>
      <c r="AV256" s="51">
        <f t="shared" si="30"/>
        <v>0</v>
      </c>
      <c r="AW256" s="48"/>
      <c r="AX256" s="48"/>
      <c r="AY256" s="48"/>
      <c r="AZ256" s="48"/>
      <c r="BA256" s="48"/>
      <c r="BB256" s="48"/>
      <c r="BC256" s="48"/>
      <c r="BD256" s="48"/>
      <c r="BE256" s="48"/>
      <c r="BF256" s="48"/>
      <c r="BG256" s="48"/>
      <c r="BH256" s="43"/>
      <c r="BI256" s="65" t="b">
        <f>IF(AND($G256=0,$H256=0,$I256=0),TRUE,IFERROR(MATCH($BK256,'1.9 APM lookups'!$K$2:$K$107,0)&gt;0,FALSE))</f>
        <v>1</v>
      </c>
      <c r="BJ256" s="65" t="b">
        <f>IF($F256=0,TRUE,IFERROR(MATCH($F256,'4.1 Expenditure RRP'!$A:$A,0)&gt;0,FALSE))</f>
        <v>1</v>
      </c>
      <c r="BK256" s="66" t="str">
        <f t="shared" si="31"/>
        <v xml:space="preserve">, , </v>
      </c>
    </row>
    <row r="257" spans="1:63">
      <c r="A257" s="121"/>
      <c r="B257" s="122"/>
      <c r="C257" s="122"/>
      <c r="D257" s="42"/>
      <c r="E257" s="42"/>
      <c r="F257" s="122"/>
      <c r="G257" s="41"/>
      <c r="H257" s="41"/>
      <c r="I257" s="41"/>
      <c r="J257" s="42"/>
      <c r="K257" s="42"/>
      <c r="L257" s="41"/>
      <c r="M257" s="120"/>
      <c r="N257" s="41"/>
      <c r="O257" s="41"/>
      <c r="P257" s="93" t="str">
        <f>_xlfn.IFNA(INDEX('1.9 APM lookups'!$B$9:$B$13,MATCH($J257,'1.9 APM lookups'!$A$9:$A$13,0),1),"")</f>
        <v/>
      </c>
      <c r="Q257" s="64">
        <f t="shared" si="24"/>
        <v>0</v>
      </c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  <c r="AC257" s="50">
        <f t="shared" si="25"/>
        <v>0</v>
      </c>
      <c r="AD257" s="48"/>
      <c r="AE257" s="51">
        <f t="shared" si="26"/>
        <v>0</v>
      </c>
      <c r="AF257" s="51">
        <f t="shared" si="27"/>
        <v>0</v>
      </c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123"/>
      <c r="AS257" s="50">
        <f t="shared" si="28"/>
        <v>0</v>
      </c>
      <c r="AT257" s="48"/>
      <c r="AU257" s="51">
        <f t="shared" si="29"/>
        <v>0</v>
      </c>
      <c r="AV257" s="51">
        <f t="shared" si="30"/>
        <v>0</v>
      </c>
      <c r="AW257" s="48"/>
      <c r="AX257" s="48"/>
      <c r="AY257" s="48"/>
      <c r="AZ257" s="48"/>
      <c r="BA257" s="48"/>
      <c r="BB257" s="48"/>
      <c r="BC257" s="48"/>
      <c r="BD257" s="48"/>
      <c r="BE257" s="48"/>
      <c r="BF257" s="48"/>
      <c r="BG257" s="48"/>
      <c r="BH257" s="43"/>
      <c r="BI257" s="65" t="b">
        <f>IF(AND($G257=0,$H257=0,$I257=0),TRUE,IFERROR(MATCH($BK257,'1.9 APM lookups'!$K$2:$K$107,0)&gt;0,FALSE))</f>
        <v>1</v>
      </c>
      <c r="BJ257" s="65" t="b">
        <f>IF($F257=0,TRUE,IFERROR(MATCH($F257,'4.1 Expenditure RRP'!$A:$A,0)&gt;0,FALSE))</f>
        <v>1</v>
      </c>
      <c r="BK257" s="66" t="str">
        <f t="shared" si="31"/>
        <v xml:space="preserve">, , </v>
      </c>
    </row>
    <row r="258" spans="1:63">
      <c r="A258" s="121"/>
      <c r="B258" s="122"/>
      <c r="C258" s="122"/>
      <c r="D258" s="42"/>
      <c r="E258" s="42"/>
      <c r="F258" s="122"/>
      <c r="G258" s="41"/>
      <c r="H258" s="41"/>
      <c r="I258" s="41"/>
      <c r="J258" s="42"/>
      <c r="K258" s="42"/>
      <c r="L258" s="41"/>
      <c r="M258" s="120"/>
      <c r="N258" s="41"/>
      <c r="O258" s="41"/>
      <c r="P258" s="93" t="str">
        <f>_xlfn.IFNA(INDEX('1.9 APM lookups'!$B$9:$B$13,MATCH($J258,'1.9 APM lookups'!$A$9:$A$13,0),1),"")</f>
        <v/>
      </c>
      <c r="Q258" s="64">
        <f t="shared" si="24"/>
        <v>0</v>
      </c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  <c r="AC258" s="50">
        <f t="shared" si="25"/>
        <v>0</v>
      </c>
      <c r="AD258" s="48"/>
      <c r="AE258" s="51">
        <f t="shared" si="26"/>
        <v>0</v>
      </c>
      <c r="AF258" s="51">
        <f t="shared" si="27"/>
        <v>0</v>
      </c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123"/>
      <c r="AS258" s="50">
        <f t="shared" si="28"/>
        <v>0</v>
      </c>
      <c r="AT258" s="48"/>
      <c r="AU258" s="51">
        <f t="shared" si="29"/>
        <v>0</v>
      </c>
      <c r="AV258" s="51">
        <f t="shared" si="30"/>
        <v>0</v>
      </c>
      <c r="AW258" s="48"/>
      <c r="AX258" s="48"/>
      <c r="AY258" s="48"/>
      <c r="AZ258" s="48"/>
      <c r="BA258" s="48"/>
      <c r="BB258" s="48"/>
      <c r="BC258" s="48"/>
      <c r="BD258" s="48"/>
      <c r="BE258" s="48"/>
      <c r="BF258" s="48"/>
      <c r="BG258" s="48"/>
      <c r="BH258" s="43"/>
      <c r="BI258" s="65" t="b">
        <f>IF(AND($G258=0,$H258=0,$I258=0),TRUE,IFERROR(MATCH($BK258,'1.9 APM lookups'!$K$2:$K$107,0)&gt;0,FALSE))</f>
        <v>1</v>
      </c>
      <c r="BJ258" s="65" t="b">
        <f>IF($F258=0,TRUE,IFERROR(MATCH($F258,'4.1 Expenditure RRP'!$A:$A,0)&gt;0,FALSE))</f>
        <v>1</v>
      </c>
      <c r="BK258" s="66" t="str">
        <f t="shared" si="31"/>
        <v xml:space="preserve">, , </v>
      </c>
    </row>
    <row r="259" spans="1:63">
      <c r="A259" s="121"/>
      <c r="B259" s="122"/>
      <c r="C259" s="122"/>
      <c r="D259" s="42"/>
      <c r="E259" s="42"/>
      <c r="F259" s="122"/>
      <c r="G259" s="41"/>
      <c r="H259" s="41"/>
      <c r="I259" s="41"/>
      <c r="J259" s="42"/>
      <c r="K259" s="42"/>
      <c r="L259" s="41"/>
      <c r="M259" s="120"/>
      <c r="N259" s="41"/>
      <c r="O259" s="41"/>
      <c r="P259" s="93" t="str">
        <f>_xlfn.IFNA(INDEX('1.9 APM lookups'!$B$9:$B$13,MATCH($J259,'1.9 APM lookups'!$A$9:$A$13,0),1),"")</f>
        <v/>
      </c>
      <c r="Q259" s="64">
        <f t="shared" si="24"/>
        <v>0</v>
      </c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  <c r="AC259" s="50">
        <f t="shared" si="25"/>
        <v>0</v>
      </c>
      <c r="AD259" s="48"/>
      <c r="AE259" s="51">
        <f t="shared" si="26"/>
        <v>0</v>
      </c>
      <c r="AF259" s="51">
        <f t="shared" si="27"/>
        <v>0</v>
      </c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123"/>
      <c r="AS259" s="50">
        <f t="shared" si="28"/>
        <v>0</v>
      </c>
      <c r="AT259" s="48"/>
      <c r="AU259" s="51">
        <f t="shared" si="29"/>
        <v>0</v>
      </c>
      <c r="AV259" s="51">
        <f t="shared" si="30"/>
        <v>0</v>
      </c>
      <c r="AW259" s="48"/>
      <c r="AX259" s="48"/>
      <c r="AY259" s="48"/>
      <c r="AZ259" s="48"/>
      <c r="BA259" s="48"/>
      <c r="BB259" s="48"/>
      <c r="BC259" s="48"/>
      <c r="BD259" s="48"/>
      <c r="BE259" s="48"/>
      <c r="BF259" s="48"/>
      <c r="BG259" s="48"/>
      <c r="BH259" s="43"/>
      <c r="BI259" s="65" t="b">
        <f>IF(AND($G259=0,$H259=0,$I259=0),TRUE,IFERROR(MATCH($BK259,'1.9 APM lookups'!$K$2:$K$107,0)&gt;0,FALSE))</f>
        <v>1</v>
      </c>
      <c r="BJ259" s="65" t="b">
        <f>IF($F259=0,TRUE,IFERROR(MATCH($F259,'4.1 Expenditure RRP'!$A:$A,0)&gt;0,FALSE))</f>
        <v>1</v>
      </c>
      <c r="BK259" s="66" t="str">
        <f t="shared" si="31"/>
        <v xml:space="preserve">, , </v>
      </c>
    </row>
    <row r="260" spans="1:63">
      <c r="A260" s="121"/>
      <c r="B260" s="122"/>
      <c r="C260" s="122"/>
      <c r="D260" s="42"/>
      <c r="E260" s="42"/>
      <c r="F260" s="122"/>
      <c r="G260" s="41"/>
      <c r="H260" s="41"/>
      <c r="I260" s="41"/>
      <c r="J260" s="42"/>
      <c r="K260" s="42"/>
      <c r="L260" s="41"/>
      <c r="M260" s="120"/>
      <c r="N260" s="41"/>
      <c r="O260" s="41"/>
      <c r="P260" s="93" t="str">
        <f>_xlfn.IFNA(INDEX('1.9 APM lookups'!$B$9:$B$13,MATCH($J260,'1.9 APM lookups'!$A$9:$A$13,0),1),"")</f>
        <v/>
      </c>
      <c r="Q260" s="64">
        <f t="shared" si="24"/>
        <v>0</v>
      </c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  <c r="AC260" s="50">
        <f t="shared" si="25"/>
        <v>0</v>
      </c>
      <c r="AD260" s="48"/>
      <c r="AE260" s="51">
        <f t="shared" si="26"/>
        <v>0</v>
      </c>
      <c r="AF260" s="51">
        <f t="shared" si="27"/>
        <v>0</v>
      </c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123"/>
      <c r="AS260" s="50">
        <f t="shared" si="28"/>
        <v>0</v>
      </c>
      <c r="AT260" s="48"/>
      <c r="AU260" s="51">
        <f t="shared" si="29"/>
        <v>0</v>
      </c>
      <c r="AV260" s="51">
        <f t="shared" si="30"/>
        <v>0</v>
      </c>
      <c r="AW260" s="48"/>
      <c r="AX260" s="48"/>
      <c r="AY260" s="48"/>
      <c r="AZ260" s="48"/>
      <c r="BA260" s="48"/>
      <c r="BB260" s="48"/>
      <c r="BC260" s="48"/>
      <c r="BD260" s="48"/>
      <c r="BE260" s="48"/>
      <c r="BF260" s="48"/>
      <c r="BG260" s="48"/>
      <c r="BH260" s="43"/>
      <c r="BI260" s="65" t="b">
        <f>IF(AND($G260=0,$H260=0,$I260=0),TRUE,IFERROR(MATCH($BK260,'1.9 APM lookups'!$K$2:$K$107,0)&gt;0,FALSE))</f>
        <v>1</v>
      </c>
      <c r="BJ260" s="65" t="b">
        <f>IF($F260=0,TRUE,IFERROR(MATCH($F260,'4.1 Expenditure RRP'!$A:$A,0)&gt;0,FALSE))</f>
        <v>1</v>
      </c>
      <c r="BK260" s="66" t="str">
        <f t="shared" si="31"/>
        <v xml:space="preserve">, , </v>
      </c>
    </row>
    <row r="261" spans="1:63">
      <c r="A261" s="121"/>
      <c r="B261" s="122"/>
      <c r="C261" s="122"/>
      <c r="D261" s="42"/>
      <c r="E261" s="42"/>
      <c r="F261" s="122"/>
      <c r="G261" s="41"/>
      <c r="H261" s="41"/>
      <c r="I261" s="41"/>
      <c r="J261" s="42"/>
      <c r="K261" s="42"/>
      <c r="L261" s="41"/>
      <c r="M261" s="120"/>
      <c r="N261" s="41"/>
      <c r="O261" s="41"/>
      <c r="P261" s="93" t="str">
        <f>_xlfn.IFNA(INDEX('1.9 APM lookups'!$B$9:$B$13,MATCH($J261,'1.9 APM lookups'!$A$9:$A$13,0),1),"")</f>
        <v/>
      </c>
      <c r="Q261" s="64">
        <f t="shared" si="24"/>
        <v>0</v>
      </c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  <c r="AC261" s="50">
        <f t="shared" si="25"/>
        <v>0</v>
      </c>
      <c r="AD261" s="48"/>
      <c r="AE261" s="51">
        <f t="shared" si="26"/>
        <v>0</v>
      </c>
      <c r="AF261" s="51">
        <f t="shared" si="27"/>
        <v>0</v>
      </c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123"/>
      <c r="AS261" s="50">
        <f t="shared" si="28"/>
        <v>0</v>
      </c>
      <c r="AT261" s="48"/>
      <c r="AU261" s="51">
        <f t="shared" si="29"/>
        <v>0</v>
      </c>
      <c r="AV261" s="51">
        <f t="shared" si="30"/>
        <v>0</v>
      </c>
      <c r="AW261" s="48"/>
      <c r="AX261" s="48"/>
      <c r="AY261" s="48"/>
      <c r="AZ261" s="48"/>
      <c r="BA261" s="48"/>
      <c r="BB261" s="48"/>
      <c r="BC261" s="48"/>
      <c r="BD261" s="48"/>
      <c r="BE261" s="48"/>
      <c r="BF261" s="48"/>
      <c r="BG261" s="48"/>
      <c r="BH261" s="43"/>
      <c r="BI261" s="65" t="b">
        <f>IF(AND($G261=0,$H261=0,$I261=0),TRUE,IFERROR(MATCH($BK261,'1.9 APM lookups'!$K$2:$K$107,0)&gt;0,FALSE))</f>
        <v>1</v>
      </c>
      <c r="BJ261" s="65" t="b">
        <f>IF($F261=0,TRUE,IFERROR(MATCH($F261,'4.1 Expenditure RRP'!$A:$A,0)&gt;0,FALSE))</f>
        <v>1</v>
      </c>
      <c r="BK261" s="66" t="str">
        <f t="shared" si="31"/>
        <v xml:space="preserve">, , </v>
      </c>
    </row>
    <row r="262" spans="1:63">
      <c r="A262" s="121"/>
      <c r="B262" s="122"/>
      <c r="C262" s="122"/>
      <c r="D262" s="42"/>
      <c r="E262" s="42"/>
      <c r="F262" s="122"/>
      <c r="G262" s="41"/>
      <c r="H262" s="41"/>
      <c r="I262" s="41"/>
      <c r="J262" s="42"/>
      <c r="K262" s="42"/>
      <c r="L262" s="41"/>
      <c r="M262" s="120"/>
      <c r="N262" s="41"/>
      <c r="O262" s="41"/>
      <c r="P262" s="93" t="str">
        <f>_xlfn.IFNA(INDEX('1.9 APM lookups'!$B$9:$B$13,MATCH($J262,'1.9 APM lookups'!$A$9:$A$13,0),1),"")</f>
        <v/>
      </c>
      <c r="Q262" s="64">
        <f t="shared" si="24"/>
        <v>0</v>
      </c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  <c r="AC262" s="50">
        <f t="shared" si="25"/>
        <v>0</v>
      </c>
      <c r="AD262" s="48"/>
      <c r="AE262" s="51">
        <f t="shared" si="26"/>
        <v>0</v>
      </c>
      <c r="AF262" s="51">
        <f t="shared" si="27"/>
        <v>0</v>
      </c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123"/>
      <c r="AS262" s="50">
        <f t="shared" si="28"/>
        <v>0</v>
      </c>
      <c r="AT262" s="48"/>
      <c r="AU262" s="51">
        <f t="shared" si="29"/>
        <v>0</v>
      </c>
      <c r="AV262" s="51">
        <f t="shared" si="30"/>
        <v>0</v>
      </c>
      <c r="AW262" s="48"/>
      <c r="AX262" s="48"/>
      <c r="AY262" s="48"/>
      <c r="AZ262" s="48"/>
      <c r="BA262" s="48"/>
      <c r="BB262" s="48"/>
      <c r="BC262" s="48"/>
      <c r="BD262" s="48"/>
      <c r="BE262" s="48"/>
      <c r="BF262" s="48"/>
      <c r="BG262" s="48"/>
      <c r="BH262" s="43"/>
      <c r="BI262" s="65" t="b">
        <f>IF(AND($G262=0,$H262=0,$I262=0),TRUE,IFERROR(MATCH($BK262,'1.9 APM lookups'!$K$2:$K$107,0)&gt;0,FALSE))</f>
        <v>1</v>
      </c>
      <c r="BJ262" s="65" t="b">
        <f>IF($F262=0,TRUE,IFERROR(MATCH($F262,'4.1 Expenditure RRP'!$A:$A,0)&gt;0,FALSE))</f>
        <v>1</v>
      </c>
      <c r="BK262" s="66" t="str">
        <f t="shared" si="31"/>
        <v xml:space="preserve">, , </v>
      </c>
    </row>
    <row r="263" spans="1:63">
      <c r="A263" s="121"/>
      <c r="B263" s="122"/>
      <c r="C263" s="122"/>
      <c r="D263" s="42"/>
      <c r="E263" s="42"/>
      <c r="F263" s="122"/>
      <c r="G263" s="41"/>
      <c r="H263" s="41"/>
      <c r="I263" s="41"/>
      <c r="J263" s="42"/>
      <c r="K263" s="42"/>
      <c r="L263" s="41"/>
      <c r="M263" s="120"/>
      <c r="N263" s="41"/>
      <c r="O263" s="41"/>
      <c r="P263" s="93" t="str">
        <f>_xlfn.IFNA(INDEX('1.9 APM lookups'!$B$9:$B$13,MATCH($J263,'1.9 APM lookups'!$A$9:$A$13,0),1),"")</f>
        <v/>
      </c>
      <c r="Q263" s="64">
        <f t="shared" si="24"/>
        <v>0</v>
      </c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50">
        <f t="shared" si="25"/>
        <v>0</v>
      </c>
      <c r="AD263" s="48"/>
      <c r="AE263" s="51">
        <f t="shared" si="26"/>
        <v>0</v>
      </c>
      <c r="AF263" s="51">
        <f t="shared" si="27"/>
        <v>0</v>
      </c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123"/>
      <c r="AS263" s="50">
        <f t="shared" si="28"/>
        <v>0</v>
      </c>
      <c r="AT263" s="48"/>
      <c r="AU263" s="51">
        <f t="shared" si="29"/>
        <v>0</v>
      </c>
      <c r="AV263" s="51">
        <f t="shared" si="30"/>
        <v>0</v>
      </c>
      <c r="AW263" s="48"/>
      <c r="AX263" s="48"/>
      <c r="AY263" s="48"/>
      <c r="AZ263" s="48"/>
      <c r="BA263" s="48"/>
      <c r="BB263" s="48"/>
      <c r="BC263" s="48"/>
      <c r="BD263" s="48"/>
      <c r="BE263" s="48"/>
      <c r="BF263" s="48"/>
      <c r="BG263" s="48"/>
      <c r="BH263" s="43"/>
      <c r="BI263" s="65" t="b">
        <f>IF(AND($G263=0,$H263=0,$I263=0),TRUE,IFERROR(MATCH($BK263,'1.9 APM lookups'!$K$2:$K$107,0)&gt;0,FALSE))</f>
        <v>1</v>
      </c>
      <c r="BJ263" s="65" t="b">
        <f>IF($F263=0,TRUE,IFERROR(MATCH($F263,'4.1 Expenditure RRP'!$A:$A,0)&gt;0,FALSE))</f>
        <v>1</v>
      </c>
      <c r="BK263" s="66" t="str">
        <f t="shared" si="31"/>
        <v xml:space="preserve">, , </v>
      </c>
    </row>
    <row r="264" spans="1:63">
      <c r="A264" s="121"/>
      <c r="B264" s="122"/>
      <c r="C264" s="122"/>
      <c r="D264" s="42"/>
      <c r="E264" s="42"/>
      <c r="F264" s="122"/>
      <c r="G264" s="41"/>
      <c r="H264" s="41"/>
      <c r="I264" s="41"/>
      <c r="J264" s="42"/>
      <c r="K264" s="42"/>
      <c r="L264" s="41"/>
      <c r="M264" s="120"/>
      <c r="N264" s="41"/>
      <c r="O264" s="41"/>
      <c r="P264" s="93" t="str">
        <f>_xlfn.IFNA(INDEX('1.9 APM lookups'!$B$9:$B$13,MATCH($J264,'1.9 APM lookups'!$A$9:$A$13,0),1),"")</f>
        <v/>
      </c>
      <c r="Q264" s="64">
        <f t="shared" si="24"/>
        <v>0</v>
      </c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  <c r="AC264" s="50">
        <f t="shared" si="25"/>
        <v>0</v>
      </c>
      <c r="AD264" s="48"/>
      <c r="AE264" s="51">
        <f t="shared" si="26"/>
        <v>0</v>
      </c>
      <c r="AF264" s="51">
        <f t="shared" si="27"/>
        <v>0</v>
      </c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123"/>
      <c r="AS264" s="50">
        <f t="shared" si="28"/>
        <v>0</v>
      </c>
      <c r="AT264" s="48"/>
      <c r="AU264" s="51">
        <f t="shared" si="29"/>
        <v>0</v>
      </c>
      <c r="AV264" s="51">
        <f t="shared" si="30"/>
        <v>0</v>
      </c>
      <c r="AW264" s="48"/>
      <c r="AX264" s="48"/>
      <c r="AY264" s="48"/>
      <c r="AZ264" s="48"/>
      <c r="BA264" s="48"/>
      <c r="BB264" s="48"/>
      <c r="BC264" s="48"/>
      <c r="BD264" s="48"/>
      <c r="BE264" s="48"/>
      <c r="BF264" s="48"/>
      <c r="BG264" s="48"/>
      <c r="BH264" s="43"/>
      <c r="BI264" s="65" t="b">
        <f>IF(AND($G264=0,$H264=0,$I264=0),TRUE,IFERROR(MATCH($BK264,'1.9 APM lookups'!$K$2:$K$107,0)&gt;0,FALSE))</f>
        <v>1</v>
      </c>
      <c r="BJ264" s="65" t="b">
        <f>IF($F264=0,TRUE,IFERROR(MATCH($F264,'4.1 Expenditure RRP'!$A:$A,0)&gt;0,FALSE))</f>
        <v>1</v>
      </c>
      <c r="BK264" s="66" t="str">
        <f t="shared" si="31"/>
        <v xml:space="preserve">, , </v>
      </c>
    </row>
    <row r="265" spans="1:63">
      <c r="A265" s="121"/>
      <c r="B265" s="122"/>
      <c r="C265" s="122"/>
      <c r="D265" s="42"/>
      <c r="E265" s="42"/>
      <c r="F265" s="122"/>
      <c r="G265" s="41"/>
      <c r="H265" s="41"/>
      <c r="I265" s="41"/>
      <c r="J265" s="42"/>
      <c r="K265" s="42"/>
      <c r="L265" s="41"/>
      <c r="M265" s="120"/>
      <c r="N265" s="41"/>
      <c r="O265" s="41"/>
      <c r="P265" s="93" t="str">
        <f>_xlfn.IFNA(INDEX('1.9 APM lookups'!$B$9:$B$13,MATCH($J265,'1.9 APM lookups'!$A$9:$A$13,0),1),"")</f>
        <v/>
      </c>
      <c r="Q265" s="64">
        <f t="shared" si="24"/>
        <v>0</v>
      </c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  <c r="AC265" s="50">
        <f t="shared" si="25"/>
        <v>0</v>
      </c>
      <c r="AD265" s="48"/>
      <c r="AE265" s="51">
        <f t="shared" si="26"/>
        <v>0</v>
      </c>
      <c r="AF265" s="51">
        <f t="shared" si="27"/>
        <v>0</v>
      </c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123"/>
      <c r="AS265" s="50">
        <f t="shared" si="28"/>
        <v>0</v>
      </c>
      <c r="AT265" s="48"/>
      <c r="AU265" s="51">
        <f t="shared" si="29"/>
        <v>0</v>
      </c>
      <c r="AV265" s="51">
        <f t="shared" si="30"/>
        <v>0</v>
      </c>
      <c r="AW265" s="48"/>
      <c r="AX265" s="48"/>
      <c r="AY265" s="48"/>
      <c r="AZ265" s="48"/>
      <c r="BA265" s="48"/>
      <c r="BB265" s="48"/>
      <c r="BC265" s="48"/>
      <c r="BD265" s="48"/>
      <c r="BE265" s="48"/>
      <c r="BF265" s="48"/>
      <c r="BG265" s="48"/>
      <c r="BH265" s="43"/>
      <c r="BI265" s="65" t="b">
        <f>IF(AND($G265=0,$H265=0,$I265=0),TRUE,IFERROR(MATCH($BK265,'1.9 APM lookups'!$K$2:$K$107,0)&gt;0,FALSE))</f>
        <v>1</v>
      </c>
      <c r="BJ265" s="65" t="b">
        <f>IF($F265=0,TRUE,IFERROR(MATCH($F265,'4.1 Expenditure RRP'!$A:$A,0)&gt;0,FALSE))</f>
        <v>1</v>
      </c>
      <c r="BK265" s="66" t="str">
        <f t="shared" si="31"/>
        <v xml:space="preserve">, , </v>
      </c>
    </row>
    <row r="266" spans="1:63">
      <c r="A266" s="121"/>
      <c r="B266" s="122"/>
      <c r="C266" s="122"/>
      <c r="D266" s="42"/>
      <c r="E266" s="42"/>
      <c r="F266" s="122"/>
      <c r="G266" s="41"/>
      <c r="H266" s="41"/>
      <c r="I266" s="41"/>
      <c r="J266" s="42"/>
      <c r="K266" s="42"/>
      <c r="L266" s="41"/>
      <c r="M266" s="120"/>
      <c r="N266" s="41"/>
      <c r="O266" s="41"/>
      <c r="P266" s="93" t="str">
        <f>_xlfn.IFNA(INDEX('1.9 APM lookups'!$B$9:$B$13,MATCH($J266,'1.9 APM lookups'!$A$9:$A$13,0),1),"")</f>
        <v/>
      </c>
      <c r="Q266" s="64">
        <f t="shared" ref="Q266:Q329" si="32">SUM($R266:$AB266)</f>
        <v>0</v>
      </c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50">
        <f t="shared" ref="AC266:AC329" si="33">SUM(AD266:AF266)</f>
        <v>0</v>
      </c>
      <c r="AD266" s="48"/>
      <c r="AE266" s="51">
        <f t="shared" ref="AE266:AE329" si="34">SUM(AG266:AK266)</f>
        <v>0</v>
      </c>
      <c r="AF266" s="51">
        <f t="shared" ref="AF266:AF329" si="35">SUM(AL266:AQ266)</f>
        <v>0</v>
      </c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123"/>
      <c r="AS266" s="50">
        <f t="shared" ref="AS266:AS329" si="36">SUM(AT266:AV266)</f>
        <v>0</v>
      </c>
      <c r="AT266" s="48"/>
      <c r="AU266" s="51">
        <f t="shared" ref="AU266:AU329" si="37">SUM(AW266:BA266)</f>
        <v>0</v>
      </c>
      <c r="AV266" s="51">
        <f t="shared" ref="AV266:AV329" si="38">SUM(BB266:BF266)</f>
        <v>0</v>
      </c>
      <c r="AW266" s="48"/>
      <c r="AX266" s="48"/>
      <c r="AY266" s="48"/>
      <c r="AZ266" s="48"/>
      <c r="BA266" s="48"/>
      <c r="BB266" s="48"/>
      <c r="BC266" s="48"/>
      <c r="BD266" s="48"/>
      <c r="BE266" s="48"/>
      <c r="BF266" s="48"/>
      <c r="BG266" s="48"/>
      <c r="BH266" s="43"/>
      <c r="BI266" s="65" t="b">
        <f>IF(AND($G266=0,$H266=0,$I266=0),TRUE,IFERROR(MATCH($BK266,'1.9 APM lookups'!$K$2:$K$107,0)&gt;0,FALSE))</f>
        <v>1</v>
      </c>
      <c r="BJ266" s="65" t="b">
        <f>IF($F266=0,TRUE,IFERROR(MATCH($F266,'4.1 Expenditure RRP'!$A:$A,0)&gt;0,FALSE))</f>
        <v>1</v>
      </c>
      <c r="BK266" s="66" t="str">
        <f t="shared" ref="BK266:BK329" si="39">G266&amp;", "&amp;H266&amp;", "&amp;I266</f>
        <v xml:space="preserve">, , </v>
      </c>
    </row>
    <row r="267" spans="1:63">
      <c r="A267" s="121"/>
      <c r="B267" s="122"/>
      <c r="C267" s="122"/>
      <c r="D267" s="42"/>
      <c r="E267" s="42"/>
      <c r="F267" s="122"/>
      <c r="G267" s="41"/>
      <c r="H267" s="41"/>
      <c r="I267" s="41"/>
      <c r="J267" s="42"/>
      <c r="K267" s="42"/>
      <c r="L267" s="41"/>
      <c r="M267" s="120"/>
      <c r="N267" s="41"/>
      <c r="O267" s="41"/>
      <c r="P267" s="93" t="str">
        <f>_xlfn.IFNA(INDEX('1.9 APM lookups'!$B$9:$B$13,MATCH($J267,'1.9 APM lookups'!$A$9:$A$13,0),1),"")</f>
        <v/>
      </c>
      <c r="Q267" s="64">
        <f t="shared" si="32"/>
        <v>0</v>
      </c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  <c r="AC267" s="50">
        <f t="shared" si="33"/>
        <v>0</v>
      </c>
      <c r="AD267" s="48"/>
      <c r="AE267" s="51">
        <f t="shared" si="34"/>
        <v>0</v>
      </c>
      <c r="AF267" s="51">
        <f t="shared" si="35"/>
        <v>0</v>
      </c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123"/>
      <c r="AS267" s="50">
        <f t="shared" si="36"/>
        <v>0</v>
      </c>
      <c r="AT267" s="48"/>
      <c r="AU267" s="51">
        <f t="shared" si="37"/>
        <v>0</v>
      </c>
      <c r="AV267" s="51">
        <f t="shared" si="38"/>
        <v>0</v>
      </c>
      <c r="AW267" s="48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3"/>
      <c r="BI267" s="65" t="b">
        <f>IF(AND($G267=0,$H267=0,$I267=0),TRUE,IFERROR(MATCH($BK267,'1.9 APM lookups'!$K$2:$K$107,0)&gt;0,FALSE))</f>
        <v>1</v>
      </c>
      <c r="BJ267" s="65" t="b">
        <f>IF($F267=0,TRUE,IFERROR(MATCH($F267,'4.1 Expenditure RRP'!$A:$A,0)&gt;0,FALSE))</f>
        <v>1</v>
      </c>
      <c r="BK267" s="66" t="str">
        <f t="shared" si="39"/>
        <v xml:space="preserve">, , </v>
      </c>
    </row>
    <row r="268" spans="1:63">
      <c r="A268" s="121"/>
      <c r="B268" s="122"/>
      <c r="C268" s="122"/>
      <c r="D268" s="42"/>
      <c r="E268" s="42"/>
      <c r="F268" s="122"/>
      <c r="G268" s="41"/>
      <c r="H268" s="41"/>
      <c r="I268" s="41"/>
      <c r="J268" s="42"/>
      <c r="K268" s="42"/>
      <c r="L268" s="41"/>
      <c r="M268" s="120"/>
      <c r="N268" s="41"/>
      <c r="O268" s="41"/>
      <c r="P268" s="93" t="str">
        <f>_xlfn.IFNA(INDEX('1.9 APM lookups'!$B$9:$B$13,MATCH($J268,'1.9 APM lookups'!$A$9:$A$13,0),1),"")</f>
        <v/>
      </c>
      <c r="Q268" s="64">
        <f t="shared" si="32"/>
        <v>0</v>
      </c>
      <c r="R268" s="61"/>
      <c r="S268" s="61"/>
      <c r="T268" s="61"/>
      <c r="U268" s="61"/>
      <c r="V268" s="61"/>
      <c r="W268" s="61"/>
      <c r="X268" s="61"/>
      <c r="Y268" s="61"/>
      <c r="Z268" s="61"/>
      <c r="AA268" s="61"/>
      <c r="AB268" s="61"/>
      <c r="AC268" s="50">
        <f t="shared" si="33"/>
        <v>0</v>
      </c>
      <c r="AD268" s="48"/>
      <c r="AE268" s="51">
        <f t="shared" si="34"/>
        <v>0</v>
      </c>
      <c r="AF268" s="51">
        <f t="shared" si="35"/>
        <v>0</v>
      </c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123"/>
      <c r="AS268" s="50">
        <f t="shared" si="36"/>
        <v>0</v>
      </c>
      <c r="AT268" s="48"/>
      <c r="AU268" s="51">
        <f t="shared" si="37"/>
        <v>0</v>
      </c>
      <c r="AV268" s="51">
        <f t="shared" si="38"/>
        <v>0</v>
      </c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3"/>
      <c r="BI268" s="65" t="b">
        <f>IF(AND($G268=0,$H268=0,$I268=0),TRUE,IFERROR(MATCH($BK268,'1.9 APM lookups'!$K$2:$K$107,0)&gt;0,FALSE))</f>
        <v>1</v>
      </c>
      <c r="BJ268" s="65" t="b">
        <f>IF($F268=0,TRUE,IFERROR(MATCH($F268,'4.1 Expenditure RRP'!$A:$A,0)&gt;0,FALSE))</f>
        <v>1</v>
      </c>
      <c r="BK268" s="66" t="str">
        <f t="shared" si="39"/>
        <v xml:space="preserve">, , </v>
      </c>
    </row>
    <row r="269" spans="1:63">
      <c r="A269" s="121"/>
      <c r="B269" s="122"/>
      <c r="C269" s="122"/>
      <c r="D269" s="42"/>
      <c r="E269" s="42"/>
      <c r="F269" s="122"/>
      <c r="G269" s="41"/>
      <c r="H269" s="41"/>
      <c r="I269" s="41"/>
      <c r="J269" s="42"/>
      <c r="K269" s="42"/>
      <c r="L269" s="41"/>
      <c r="M269" s="120"/>
      <c r="N269" s="41"/>
      <c r="O269" s="41"/>
      <c r="P269" s="93" t="str">
        <f>_xlfn.IFNA(INDEX('1.9 APM lookups'!$B$9:$B$13,MATCH($J269,'1.9 APM lookups'!$A$9:$A$13,0),1),"")</f>
        <v/>
      </c>
      <c r="Q269" s="64">
        <f t="shared" si="32"/>
        <v>0</v>
      </c>
      <c r="R269" s="61"/>
      <c r="S269" s="61"/>
      <c r="T269" s="61"/>
      <c r="U269" s="61"/>
      <c r="V269" s="61"/>
      <c r="W269" s="61"/>
      <c r="X269" s="61"/>
      <c r="Y269" s="61"/>
      <c r="Z269" s="61"/>
      <c r="AA269" s="61"/>
      <c r="AB269" s="61"/>
      <c r="AC269" s="50">
        <f t="shared" si="33"/>
        <v>0</v>
      </c>
      <c r="AD269" s="48"/>
      <c r="AE269" s="51">
        <f t="shared" si="34"/>
        <v>0</v>
      </c>
      <c r="AF269" s="51">
        <f t="shared" si="35"/>
        <v>0</v>
      </c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123"/>
      <c r="AS269" s="50">
        <f t="shared" si="36"/>
        <v>0</v>
      </c>
      <c r="AT269" s="48"/>
      <c r="AU269" s="51">
        <f t="shared" si="37"/>
        <v>0</v>
      </c>
      <c r="AV269" s="51">
        <f t="shared" si="38"/>
        <v>0</v>
      </c>
      <c r="AW269" s="48"/>
      <c r="AX269" s="48"/>
      <c r="AY269" s="48"/>
      <c r="AZ269" s="48"/>
      <c r="BA269" s="48"/>
      <c r="BB269" s="48"/>
      <c r="BC269" s="48"/>
      <c r="BD269" s="48"/>
      <c r="BE269" s="48"/>
      <c r="BF269" s="48"/>
      <c r="BG269" s="48"/>
      <c r="BH269" s="43"/>
      <c r="BI269" s="65" t="b">
        <f>IF(AND($G269=0,$H269=0,$I269=0),TRUE,IFERROR(MATCH($BK269,'1.9 APM lookups'!$K$2:$K$107,0)&gt;0,FALSE))</f>
        <v>1</v>
      </c>
      <c r="BJ269" s="65" t="b">
        <f>IF($F269=0,TRUE,IFERROR(MATCH($F269,'4.1 Expenditure RRP'!$A:$A,0)&gt;0,FALSE))</f>
        <v>1</v>
      </c>
      <c r="BK269" s="66" t="str">
        <f t="shared" si="39"/>
        <v xml:space="preserve">, , </v>
      </c>
    </row>
    <row r="270" spans="1:63">
      <c r="A270" s="121"/>
      <c r="B270" s="122"/>
      <c r="C270" s="122"/>
      <c r="D270" s="42"/>
      <c r="E270" s="42"/>
      <c r="F270" s="122"/>
      <c r="G270" s="41"/>
      <c r="H270" s="41"/>
      <c r="I270" s="41"/>
      <c r="J270" s="42"/>
      <c r="K270" s="42"/>
      <c r="L270" s="41"/>
      <c r="M270" s="120"/>
      <c r="N270" s="41"/>
      <c r="O270" s="41"/>
      <c r="P270" s="93" t="str">
        <f>_xlfn.IFNA(INDEX('1.9 APM lookups'!$B$9:$B$13,MATCH($J270,'1.9 APM lookups'!$A$9:$A$13,0),1),"")</f>
        <v/>
      </c>
      <c r="Q270" s="64">
        <f t="shared" si="32"/>
        <v>0</v>
      </c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  <c r="AC270" s="50">
        <f t="shared" si="33"/>
        <v>0</v>
      </c>
      <c r="AD270" s="48"/>
      <c r="AE270" s="51">
        <f t="shared" si="34"/>
        <v>0</v>
      </c>
      <c r="AF270" s="51">
        <f t="shared" si="35"/>
        <v>0</v>
      </c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123"/>
      <c r="AS270" s="50">
        <f t="shared" si="36"/>
        <v>0</v>
      </c>
      <c r="AT270" s="48"/>
      <c r="AU270" s="51">
        <f t="shared" si="37"/>
        <v>0</v>
      </c>
      <c r="AV270" s="51">
        <f t="shared" si="38"/>
        <v>0</v>
      </c>
      <c r="AW270" s="48"/>
      <c r="AX270" s="48"/>
      <c r="AY270" s="48"/>
      <c r="AZ270" s="48"/>
      <c r="BA270" s="48"/>
      <c r="BB270" s="48"/>
      <c r="BC270" s="48"/>
      <c r="BD270" s="48"/>
      <c r="BE270" s="48"/>
      <c r="BF270" s="48"/>
      <c r="BG270" s="48"/>
      <c r="BH270" s="43"/>
      <c r="BI270" s="65" t="b">
        <f>IF(AND($G270=0,$H270=0,$I270=0),TRUE,IFERROR(MATCH($BK270,'1.9 APM lookups'!$K$2:$K$107,0)&gt;0,FALSE))</f>
        <v>1</v>
      </c>
      <c r="BJ270" s="65" t="b">
        <f>IF($F270=0,TRUE,IFERROR(MATCH($F270,'4.1 Expenditure RRP'!$A:$A,0)&gt;0,FALSE))</f>
        <v>1</v>
      </c>
      <c r="BK270" s="66" t="str">
        <f t="shared" si="39"/>
        <v xml:space="preserve">, , </v>
      </c>
    </row>
    <row r="271" spans="1:63">
      <c r="A271" s="121"/>
      <c r="B271" s="122"/>
      <c r="C271" s="122"/>
      <c r="D271" s="42"/>
      <c r="E271" s="42"/>
      <c r="F271" s="122"/>
      <c r="G271" s="41"/>
      <c r="H271" s="41"/>
      <c r="I271" s="41"/>
      <c r="J271" s="42"/>
      <c r="K271" s="42"/>
      <c r="L271" s="41"/>
      <c r="M271" s="120"/>
      <c r="N271" s="41"/>
      <c r="O271" s="41"/>
      <c r="P271" s="93" t="str">
        <f>_xlfn.IFNA(INDEX('1.9 APM lookups'!$B$9:$B$13,MATCH($J271,'1.9 APM lookups'!$A$9:$A$13,0),1),"")</f>
        <v/>
      </c>
      <c r="Q271" s="64">
        <f t="shared" si="32"/>
        <v>0</v>
      </c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  <c r="AC271" s="50">
        <f t="shared" si="33"/>
        <v>0</v>
      </c>
      <c r="AD271" s="48"/>
      <c r="AE271" s="51">
        <f t="shared" si="34"/>
        <v>0</v>
      </c>
      <c r="AF271" s="51">
        <f t="shared" si="35"/>
        <v>0</v>
      </c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123"/>
      <c r="AS271" s="50">
        <f t="shared" si="36"/>
        <v>0</v>
      </c>
      <c r="AT271" s="48"/>
      <c r="AU271" s="51">
        <f t="shared" si="37"/>
        <v>0</v>
      </c>
      <c r="AV271" s="51">
        <f t="shared" si="38"/>
        <v>0</v>
      </c>
      <c r="AW271" s="48"/>
      <c r="AX271" s="48"/>
      <c r="AY271" s="48"/>
      <c r="AZ271" s="48"/>
      <c r="BA271" s="48"/>
      <c r="BB271" s="48"/>
      <c r="BC271" s="48"/>
      <c r="BD271" s="48"/>
      <c r="BE271" s="48"/>
      <c r="BF271" s="48"/>
      <c r="BG271" s="48"/>
      <c r="BH271" s="43"/>
      <c r="BI271" s="65" t="b">
        <f>IF(AND($G271=0,$H271=0,$I271=0),TRUE,IFERROR(MATCH($BK271,'1.9 APM lookups'!$K$2:$K$107,0)&gt;0,FALSE))</f>
        <v>1</v>
      </c>
      <c r="BJ271" s="65" t="b">
        <f>IF($F271=0,TRUE,IFERROR(MATCH($F271,'4.1 Expenditure RRP'!$A:$A,0)&gt;0,FALSE))</f>
        <v>1</v>
      </c>
      <c r="BK271" s="66" t="str">
        <f t="shared" si="39"/>
        <v xml:space="preserve">, , </v>
      </c>
    </row>
    <row r="272" spans="1:63">
      <c r="A272" s="121"/>
      <c r="B272" s="122"/>
      <c r="C272" s="122"/>
      <c r="D272" s="42"/>
      <c r="E272" s="42"/>
      <c r="F272" s="122"/>
      <c r="G272" s="41"/>
      <c r="H272" s="41"/>
      <c r="I272" s="41"/>
      <c r="J272" s="42"/>
      <c r="K272" s="42"/>
      <c r="L272" s="41"/>
      <c r="M272" s="120"/>
      <c r="N272" s="41"/>
      <c r="O272" s="41"/>
      <c r="P272" s="93" t="str">
        <f>_xlfn.IFNA(INDEX('1.9 APM lookups'!$B$9:$B$13,MATCH($J272,'1.9 APM lookups'!$A$9:$A$13,0),1),"")</f>
        <v/>
      </c>
      <c r="Q272" s="64">
        <f t="shared" si="32"/>
        <v>0</v>
      </c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  <c r="AC272" s="50">
        <f t="shared" si="33"/>
        <v>0</v>
      </c>
      <c r="AD272" s="48"/>
      <c r="AE272" s="51">
        <f t="shared" si="34"/>
        <v>0</v>
      </c>
      <c r="AF272" s="51">
        <f t="shared" si="35"/>
        <v>0</v>
      </c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123"/>
      <c r="AS272" s="50">
        <f t="shared" si="36"/>
        <v>0</v>
      </c>
      <c r="AT272" s="48"/>
      <c r="AU272" s="51">
        <f t="shared" si="37"/>
        <v>0</v>
      </c>
      <c r="AV272" s="51">
        <f t="shared" si="38"/>
        <v>0</v>
      </c>
      <c r="AW272" s="48"/>
      <c r="AX272" s="48"/>
      <c r="AY272" s="48"/>
      <c r="AZ272" s="48"/>
      <c r="BA272" s="48"/>
      <c r="BB272" s="48"/>
      <c r="BC272" s="48"/>
      <c r="BD272" s="48"/>
      <c r="BE272" s="48"/>
      <c r="BF272" s="48"/>
      <c r="BG272" s="48"/>
      <c r="BH272" s="43"/>
      <c r="BI272" s="65" t="b">
        <f>IF(AND($G272=0,$H272=0,$I272=0),TRUE,IFERROR(MATCH($BK272,'1.9 APM lookups'!$K$2:$K$107,0)&gt;0,FALSE))</f>
        <v>1</v>
      </c>
      <c r="BJ272" s="65" t="b">
        <f>IF($F272=0,TRUE,IFERROR(MATCH($F272,'4.1 Expenditure RRP'!$A:$A,0)&gt;0,FALSE))</f>
        <v>1</v>
      </c>
      <c r="BK272" s="66" t="str">
        <f t="shared" si="39"/>
        <v xml:space="preserve">, , </v>
      </c>
    </row>
    <row r="273" spans="1:63">
      <c r="A273" s="121"/>
      <c r="B273" s="122"/>
      <c r="C273" s="122"/>
      <c r="D273" s="42"/>
      <c r="E273" s="42"/>
      <c r="F273" s="122"/>
      <c r="G273" s="41"/>
      <c r="H273" s="41"/>
      <c r="I273" s="41"/>
      <c r="J273" s="42"/>
      <c r="K273" s="42"/>
      <c r="L273" s="41"/>
      <c r="M273" s="120"/>
      <c r="N273" s="41"/>
      <c r="O273" s="41"/>
      <c r="P273" s="93" t="str">
        <f>_xlfn.IFNA(INDEX('1.9 APM lookups'!$B$9:$B$13,MATCH($J273,'1.9 APM lookups'!$A$9:$A$13,0),1),"")</f>
        <v/>
      </c>
      <c r="Q273" s="64">
        <f t="shared" si="32"/>
        <v>0</v>
      </c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  <c r="AC273" s="50">
        <f t="shared" si="33"/>
        <v>0</v>
      </c>
      <c r="AD273" s="48"/>
      <c r="AE273" s="51">
        <f t="shared" si="34"/>
        <v>0</v>
      </c>
      <c r="AF273" s="51">
        <f t="shared" si="35"/>
        <v>0</v>
      </c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123"/>
      <c r="AS273" s="50">
        <f t="shared" si="36"/>
        <v>0</v>
      </c>
      <c r="AT273" s="48"/>
      <c r="AU273" s="51">
        <f t="shared" si="37"/>
        <v>0</v>
      </c>
      <c r="AV273" s="51">
        <f t="shared" si="38"/>
        <v>0</v>
      </c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3"/>
      <c r="BI273" s="65" t="b">
        <f>IF(AND($G273=0,$H273=0,$I273=0),TRUE,IFERROR(MATCH($BK273,'1.9 APM lookups'!$K$2:$K$107,0)&gt;0,FALSE))</f>
        <v>1</v>
      </c>
      <c r="BJ273" s="65" t="b">
        <f>IF($F273=0,TRUE,IFERROR(MATCH($F273,'4.1 Expenditure RRP'!$A:$A,0)&gt;0,FALSE))</f>
        <v>1</v>
      </c>
      <c r="BK273" s="66" t="str">
        <f t="shared" si="39"/>
        <v xml:space="preserve">, , </v>
      </c>
    </row>
    <row r="274" spans="1:63">
      <c r="A274" s="121"/>
      <c r="B274" s="122"/>
      <c r="C274" s="122"/>
      <c r="D274" s="42"/>
      <c r="E274" s="42"/>
      <c r="F274" s="122"/>
      <c r="G274" s="41"/>
      <c r="H274" s="41"/>
      <c r="I274" s="41"/>
      <c r="J274" s="42"/>
      <c r="K274" s="42"/>
      <c r="L274" s="41"/>
      <c r="M274" s="120"/>
      <c r="N274" s="41"/>
      <c r="O274" s="41"/>
      <c r="P274" s="93" t="str">
        <f>_xlfn.IFNA(INDEX('1.9 APM lookups'!$B$9:$B$13,MATCH($J274,'1.9 APM lookups'!$A$9:$A$13,0),1),"")</f>
        <v/>
      </c>
      <c r="Q274" s="64">
        <f t="shared" si="32"/>
        <v>0</v>
      </c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  <c r="AC274" s="50">
        <f t="shared" si="33"/>
        <v>0</v>
      </c>
      <c r="AD274" s="48"/>
      <c r="AE274" s="51">
        <f t="shared" si="34"/>
        <v>0</v>
      </c>
      <c r="AF274" s="51">
        <f t="shared" si="35"/>
        <v>0</v>
      </c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123"/>
      <c r="AS274" s="50">
        <f t="shared" si="36"/>
        <v>0</v>
      </c>
      <c r="AT274" s="48"/>
      <c r="AU274" s="51">
        <f t="shared" si="37"/>
        <v>0</v>
      </c>
      <c r="AV274" s="51">
        <f t="shared" si="38"/>
        <v>0</v>
      </c>
      <c r="AW274" s="48"/>
      <c r="AX274" s="48"/>
      <c r="AY274" s="48"/>
      <c r="AZ274" s="48"/>
      <c r="BA274" s="48"/>
      <c r="BB274" s="48"/>
      <c r="BC274" s="48"/>
      <c r="BD274" s="48"/>
      <c r="BE274" s="48"/>
      <c r="BF274" s="48"/>
      <c r="BG274" s="48"/>
      <c r="BH274" s="43"/>
      <c r="BI274" s="65" t="b">
        <f>IF(AND($G274=0,$H274=0,$I274=0),TRUE,IFERROR(MATCH($BK274,'1.9 APM lookups'!$K$2:$K$107,0)&gt;0,FALSE))</f>
        <v>1</v>
      </c>
      <c r="BJ274" s="65" t="b">
        <f>IF($F274=0,TRUE,IFERROR(MATCH($F274,'4.1 Expenditure RRP'!$A:$A,0)&gt;0,FALSE))</f>
        <v>1</v>
      </c>
      <c r="BK274" s="66" t="str">
        <f t="shared" si="39"/>
        <v xml:space="preserve">, , </v>
      </c>
    </row>
    <row r="275" spans="1:63">
      <c r="A275" s="121"/>
      <c r="B275" s="122"/>
      <c r="C275" s="122"/>
      <c r="D275" s="42"/>
      <c r="E275" s="42"/>
      <c r="F275" s="122"/>
      <c r="G275" s="41"/>
      <c r="H275" s="41"/>
      <c r="I275" s="41"/>
      <c r="J275" s="42"/>
      <c r="K275" s="42"/>
      <c r="L275" s="41"/>
      <c r="M275" s="120"/>
      <c r="N275" s="41"/>
      <c r="O275" s="41"/>
      <c r="P275" s="93" t="str">
        <f>_xlfn.IFNA(INDEX('1.9 APM lookups'!$B$9:$B$13,MATCH($J275,'1.9 APM lookups'!$A$9:$A$13,0),1),"")</f>
        <v/>
      </c>
      <c r="Q275" s="64">
        <f t="shared" si="32"/>
        <v>0</v>
      </c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  <c r="AC275" s="50">
        <f t="shared" si="33"/>
        <v>0</v>
      </c>
      <c r="AD275" s="48"/>
      <c r="AE275" s="51">
        <f t="shared" si="34"/>
        <v>0</v>
      </c>
      <c r="AF275" s="51">
        <f t="shared" si="35"/>
        <v>0</v>
      </c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123"/>
      <c r="AS275" s="50">
        <f t="shared" si="36"/>
        <v>0</v>
      </c>
      <c r="AT275" s="48"/>
      <c r="AU275" s="51">
        <f t="shared" si="37"/>
        <v>0</v>
      </c>
      <c r="AV275" s="51">
        <f t="shared" si="38"/>
        <v>0</v>
      </c>
      <c r="AW275" s="48"/>
      <c r="AX275" s="48"/>
      <c r="AY275" s="48"/>
      <c r="AZ275" s="48"/>
      <c r="BA275" s="48"/>
      <c r="BB275" s="48"/>
      <c r="BC275" s="48"/>
      <c r="BD275" s="48"/>
      <c r="BE275" s="48"/>
      <c r="BF275" s="48"/>
      <c r="BG275" s="48"/>
      <c r="BH275" s="43"/>
      <c r="BI275" s="65" t="b">
        <f>IF(AND($G275=0,$H275=0,$I275=0),TRUE,IFERROR(MATCH($BK275,'1.9 APM lookups'!$K$2:$K$107,0)&gt;0,FALSE))</f>
        <v>1</v>
      </c>
      <c r="BJ275" s="65" t="b">
        <f>IF($F275=0,TRUE,IFERROR(MATCH($F275,'4.1 Expenditure RRP'!$A:$A,0)&gt;0,FALSE))</f>
        <v>1</v>
      </c>
      <c r="BK275" s="66" t="str">
        <f t="shared" si="39"/>
        <v xml:space="preserve">, , </v>
      </c>
    </row>
    <row r="276" spans="1:63">
      <c r="A276" s="121"/>
      <c r="B276" s="122"/>
      <c r="C276" s="122"/>
      <c r="D276" s="42"/>
      <c r="E276" s="42"/>
      <c r="F276" s="122"/>
      <c r="G276" s="41"/>
      <c r="H276" s="41"/>
      <c r="I276" s="41"/>
      <c r="J276" s="42"/>
      <c r="K276" s="42"/>
      <c r="L276" s="41"/>
      <c r="M276" s="120"/>
      <c r="N276" s="41"/>
      <c r="O276" s="41"/>
      <c r="P276" s="93" t="str">
        <f>_xlfn.IFNA(INDEX('1.9 APM lookups'!$B$9:$B$13,MATCH($J276,'1.9 APM lookups'!$A$9:$A$13,0),1),"")</f>
        <v/>
      </c>
      <c r="Q276" s="64">
        <f t="shared" si="32"/>
        <v>0</v>
      </c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50">
        <f t="shared" si="33"/>
        <v>0</v>
      </c>
      <c r="AD276" s="48"/>
      <c r="AE276" s="51">
        <f t="shared" si="34"/>
        <v>0</v>
      </c>
      <c r="AF276" s="51">
        <f t="shared" si="35"/>
        <v>0</v>
      </c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123"/>
      <c r="AS276" s="50">
        <f t="shared" si="36"/>
        <v>0</v>
      </c>
      <c r="AT276" s="48"/>
      <c r="AU276" s="51">
        <f t="shared" si="37"/>
        <v>0</v>
      </c>
      <c r="AV276" s="51">
        <f t="shared" si="38"/>
        <v>0</v>
      </c>
      <c r="AW276" s="48"/>
      <c r="AX276" s="48"/>
      <c r="AY276" s="48"/>
      <c r="AZ276" s="48"/>
      <c r="BA276" s="48"/>
      <c r="BB276" s="48"/>
      <c r="BC276" s="48"/>
      <c r="BD276" s="48"/>
      <c r="BE276" s="48"/>
      <c r="BF276" s="48"/>
      <c r="BG276" s="48"/>
      <c r="BH276" s="43"/>
      <c r="BI276" s="65" t="b">
        <f>IF(AND($G276=0,$H276=0,$I276=0),TRUE,IFERROR(MATCH($BK276,'1.9 APM lookups'!$K$2:$K$107,0)&gt;0,FALSE))</f>
        <v>1</v>
      </c>
      <c r="BJ276" s="65" t="b">
        <f>IF($F276=0,TRUE,IFERROR(MATCH($F276,'4.1 Expenditure RRP'!$A:$A,0)&gt;0,FALSE))</f>
        <v>1</v>
      </c>
      <c r="BK276" s="66" t="str">
        <f t="shared" si="39"/>
        <v xml:space="preserve">, , </v>
      </c>
    </row>
    <row r="277" spans="1:63">
      <c r="A277" s="121"/>
      <c r="B277" s="122"/>
      <c r="C277" s="122"/>
      <c r="D277" s="42"/>
      <c r="E277" s="42"/>
      <c r="F277" s="122"/>
      <c r="G277" s="41"/>
      <c r="H277" s="41"/>
      <c r="I277" s="41"/>
      <c r="J277" s="42"/>
      <c r="K277" s="42"/>
      <c r="L277" s="41"/>
      <c r="M277" s="120"/>
      <c r="N277" s="41"/>
      <c r="O277" s="41"/>
      <c r="P277" s="93" t="str">
        <f>_xlfn.IFNA(INDEX('1.9 APM lookups'!$B$9:$B$13,MATCH($J277,'1.9 APM lookups'!$A$9:$A$13,0),1),"")</f>
        <v/>
      </c>
      <c r="Q277" s="64">
        <f t="shared" si="32"/>
        <v>0</v>
      </c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  <c r="AC277" s="50">
        <f t="shared" si="33"/>
        <v>0</v>
      </c>
      <c r="AD277" s="48"/>
      <c r="AE277" s="51">
        <f t="shared" si="34"/>
        <v>0</v>
      </c>
      <c r="AF277" s="51">
        <f t="shared" si="35"/>
        <v>0</v>
      </c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123"/>
      <c r="AS277" s="50">
        <f t="shared" si="36"/>
        <v>0</v>
      </c>
      <c r="AT277" s="48"/>
      <c r="AU277" s="51">
        <f t="shared" si="37"/>
        <v>0</v>
      </c>
      <c r="AV277" s="51">
        <f t="shared" si="38"/>
        <v>0</v>
      </c>
      <c r="AW277" s="48"/>
      <c r="AX277" s="48"/>
      <c r="AY277" s="48"/>
      <c r="AZ277" s="48"/>
      <c r="BA277" s="48"/>
      <c r="BB277" s="48"/>
      <c r="BC277" s="48"/>
      <c r="BD277" s="48"/>
      <c r="BE277" s="48"/>
      <c r="BF277" s="48"/>
      <c r="BG277" s="48"/>
      <c r="BH277" s="43"/>
      <c r="BI277" s="65" t="b">
        <f>IF(AND($G277=0,$H277=0,$I277=0),TRUE,IFERROR(MATCH($BK277,'1.9 APM lookups'!$K$2:$K$107,0)&gt;0,FALSE))</f>
        <v>1</v>
      </c>
      <c r="BJ277" s="65" t="b">
        <f>IF($F277=0,TRUE,IFERROR(MATCH($F277,'4.1 Expenditure RRP'!$A:$A,0)&gt;0,FALSE))</f>
        <v>1</v>
      </c>
      <c r="BK277" s="66" t="str">
        <f t="shared" si="39"/>
        <v xml:space="preserve">, , </v>
      </c>
    </row>
    <row r="278" spans="1:63">
      <c r="A278" s="121"/>
      <c r="B278" s="122"/>
      <c r="C278" s="122"/>
      <c r="D278" s="42"/>
      <c r="E278" s="42"/>
      <c r="F278" s="122"/>
      <c r="G278" s="41"/>
      <c r="H278" s="41"/>
      <c r="I278" s="41"/>
      <c r="J278" s="42"/>
      <c r="K278" s="42"/>
      <c r="L278" s="41"/>
      <c r="M278" s="120"/>
      <c r="N278" s="41"/>
      <c r="O278" s="41"/>
      <c r="P278" s="93" t="str">
        <f>_xlfn.IFNA(INDEX('1.9 APM lookups'!$B$9:$B$13,MATCH($J278,'1.9 APM lookups'!$A$9:$A$13,0),1),"")</f>
        <v/>
      </c>
      <c r="Q278" s="64">
        <f t="shared" si="32"/>
        <v>0</v>
      </c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  <c r="AC278" s="50">
        <f t="shared" si="33"/>
        <v>0</v>
      </c>
      <c r="AD278" s="48"/>
      <c r="AE278" s="51">
        <f t="shared" si="34"/>
        <v>0</v>
      </c>
      <c r="AF278" s="51">
        <f t="shared" si="35"/>
        <v>0</v>
      </c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123"/>
      <c r="AS278" s="50">
        <f t="shared" si="36"/>
        <v>0</v>
      </c>
      <c r="AT278" s="48"/>
      <c r="AU278" s="51">
        <f t="shared" si="37"/>
        <v>0</v>
      </c>
      <c r="AV278" s="51">
        <f t="shared" si="38"/>
        <v>0</v>
      </c>
      <c r="AW278" s="48"/>
      <c r="AX278" s="48"/>
      <c r="AY278" s="48"/>
      <c r="AZ278" s="48"/>
      <c r="BA278" s="48"/>
      <c r="BB278" s="48"/>
      <c r="BC278" s="48"/>
      <c r="BD278" s="48"/>
      <c r="BE278" s="48"/>
      <c r="BF278" s="48"/>
      <c r="BG278" s="48"/>
      <c r="BH278" s="43"/>
      <c r="BI278" s="65" t="b">
        <f>IF(AND($G278=0,$H278=0,$I278=0),TRUE,IFERROR(MATCH($BK278,'1.9 APM lookups'!$K$2:$K$107,0)&gt;0,FALSE))</f>
        <v>1</v>
      </c>
      <c r="BJ278" s="65" t="b">
        <f>IF($F278=0,TRUE,IFERROR(MATCH($F278,'4.1 Expenditure RRP'!$A:$A,0)&gt;0,FALSE))</f>
        <v>1</v>
      </c>
      <c r="BK278" s="66" t="str">
        <f t="shared" si="39"/>
        <v xml:space="preserve">, , </v>
      </c>
    </row>
    <row r="279" spans="1:63">
      <c r="A279" s="121"/>
      <c r="B279" s="122"/>
      <c r="C279" s="122"/>
      <c r="D279" s="42"/>
      <c r="E279" s="42"/>
      <c r="F279" s="122"/>
      <c r="G279" s="41"/>
      <c r="H279" s="41"/>
      <c r="I279" s="41"/>
      <c r="J279" s="42"/>
      <c r="K279" s="42"/>
      <c r="L279" s="41"/>
      <c r="M279" s="120"/>
      <c r="N279" s="41"/>
      <c r="O279" s="41"/>
      <c r="P279" s="93" t="str">
        <f>_xlfn.IFNA(INDEX('1.9 APM lookups'!$B$9:$B$13,MATCH($J279,'1.9 APM lookups'!$A$9:$A$13,0),1),"")</f>
        <v/>
      </c>
      <c r="Q279" s="64">
        <f t="shared" si="32"/>
        <v>0</v>
      </c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  <c r="AC279" s="50">
        <f t="shared" si="33"/>
        <v>0</v>
      </c>
      <c r="AD279" s="48"/>
      <c r="AE279" s="51">
        <f t="shared" si="34"/>
        <v>0</v>
      </c>
      <c r="AF279" s="51">
        <f t="shared" si="35"/>
        <v>0</v>
      </c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123"/>
      <c r="AS279" s="50">
        <f t="shared" si="36"/>
        <v>0</v>
      </c>
      <c r="AT279" s="48"/>
      <c r="AU279" s="51">
        <f t="shared" si="37"/>
        <v>0</v>
      </c>
      <c r="AV279" s="51">
        <f t="shared" si="38"/>
        <v>0</v>
      </c>
      <c r="AW279" s="48"/>
      <c r="AX279" s="48"/>
      <c r="AY279" s="48"/>
      <c r="AZ279" s="48"/>
      <c r="BA279" s="48"/>
      <c r="BB279" s="48"/>
      <c r="BC279" s="48"/>
      <c r="BD279" s="48"/>
      <c r="BE279" s="48"/>
      <c r="BF279" s="48"/>
      <c r="BG279" s="48"/>
      <c r="BH279" s="43"/>
      <c r="BI279" s="65" t="b">
        <f>IF(AND($G279=0,$H279=0,$I279=0),TRUE,IFERROR(MATCH($BK279,'1.9 APM lookups'!$K$2:$K$107,0)&gt;0,FALSE))</f>
        <v>1</v>
      </c>
      <c r="BJ279" s="65" t="b">
        <f>IF($F279=0,TRUE,IFERROR(MATCH($F279,'4.1 Expenditure RRP'!$A:$A,0)&gt;0,FALSE))</f>
        <v>1</v>
      </c>
      <c r="BK279" s="66" t="str">
        <f t="shared" si="39"/>
        <v xml:space="preserve">, , </v>
      </c>
    </row>
    <row r="280" spans="1:63">
      <c r="A280" s="121"/>
      <c r="B280" s="122"/>
      <c r="C280" s="122"/>
      <c r="D280" s="42"/>
      <c r="E280" s="42"/>
      <c r="F280" s="122"/>
      <c r="G280" s="41"/>
      <c r="H280" s="41"/>
      <c r="I280" s="41"/>
      <c r="J280" s="42"/>
      <c r="K280" s="42"/>
      <c r="L280" s="41"/>
      <c r="M280" s="120"/>
      <c r="N280" s="41"/>
      <c r="O280" s="41"/>
      <c r="P280" s="93" t="str">
        <f>_xlfn.IFNA(INDEX('1.9 APM lookups'!$B$9:$B$13,MATCH($J280,'1.9 APM lookups'!$A$9:$A$13,0),1),"")</f>
        <v/>
      </c>
      <c r="Q280" s="64">
        <f t="shared" si="32"/>
        <v>0</v>
      </c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  <c r="AC280" s="50">
        <f t="shared" si="33"/>
        <v>0</v>
      </c>
      <c r="AD280" s="48"/>
      <c r="AE280" s="51">
        <f t="shared" si="34"/>
        <v>0</v>
      </c>
      <c r="AF280" s="51">
        <f t="shared" si="35"/>
        <v>0</v>
      </c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123"/>
      <c r="AS280" s="50">
        <f t="shared" si="36"/>
        <v>0</v>
      </c>
      <c r="AT280" s="48"/>
      <c r="AU280" s="51">
        <f t="shared" si="37"/>
        <v>0</v>
      </c>
      <c r="AV280" s="51">
        <f t="shared" si="38"/>
        <v>0</v>
      </c>
      <c r="AW280" s="48"/>
      <c r="AX280" s="48"/>
      <c r="AY280" s="48"/>
      <c r="AZ280" s="48"/>
      <c r="BA280" s="48"/>
      <c r="BB280" s="48"/>
      <c r="BC280" s="48"/>
      <c r="BD280" s="48"/>
      <c r="BE280" s="48"/>
      <c r="BF280" s="48"/>
      <c r="BG280" s="48"/>
      <c r="BH280" s="43"/>
      <c r="BI280" s="65" t="b">
        <f>IF(AND($G280=0,$H280=0,$I280=0),TRUE,IFERROR(MATCH($BK280,'1.9 APM lookups'!$K$2:$K$107,0)&gt;0,FALSE))</f>
        <v>1</v>
      </c>
      <c r="BJ280" s="65" t="b">
        <f>IF($F280=0,TRUE,IFERROR(MATCH($F280,'4.1 Expenditure RRP'!$A:$A,0)&gt;0,FALSE))</f>
        <v>1</v>
      </c>
      <c r="BK280" s="66" t="str">
        <f t="shared" si="39"/>
        <v xml:space="preserve">, , </v>
      </c>
    </row>
    <row r="281" spans="1:63">
      <c r="A281" s="121"/>
      <c r="B281" s="122"/>
      <c r="C281" s="122"/>
      <c r="D281" s="42"/>
      <c r="E281" s="42"/>
      <c r="F281" s="122"/>
      <c r="G281" s="41"/>
      <c r="H281" s="41"/>
      <c r="I281" s="41"/>
      <c r="J281" s="42"/>
      <c r="K281" s="42"/>
      <c r="L281" s="41"/>
      <c r="M281" s="120"/>
      <c r="N281" s="41"/>
      <c r="O281" s="41"/>
      <c r="P281" s="93" t="str">
        <f>_xlfn.IFNA(INDEX('1.9 APM lookups'!$B$9:$B$13,MATCH($J281,'1.9 APM lookups'!$A$9:$A$13,0),1),"")</f>
        <v/>
      </c>
      <c r="Q281" s="64">
        <f t="shared" si="32"/>
        <v>0</v>
      </c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  <c r="AC281" s="50">
        <f t="shared" si="33"/>
        <v>0</v>
      </c>
      <c r="AD281" s="48"/>
      <c r="AE281" s="51">
        <f t="shared" si="34"/>
        <v>0</v>
      </c>
      <c r="AF281" s="51">
        <f t="shared" si="35"/>
        <v>0</v>
      </c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123"/>
      <c r="AS281" s="50">
        <f t="shared" si="36"/>
        <v>0</v>
      </c>
      <c r="AT281" s="48"/>
      <c r="AU281" s="51">
        <f t="shared" si="37"/>
        <v>0</v>
      </c>
      <c r="AV281" s="51">
        <f t="shared" si="38"/>
        <v>0</v>
      </c>
      <c r="AW281" s="48"/>
      <c r="AX281" s="48"/>
      <c r="AY281" s="48"/>
      <c r="AZ281" s="48"/>
      <c r="BA281" s="48"/>
      <c r="BB281" s="48"/>
      <c r="BC281" s="48"/>
      <c r="BD281" s="48"/>
      <c r="BE281" s="48"/>
      <c r="BF281" s="48"/>
      <c r="BG281" s="48"/>
      <c r="BH281" s="43"/>
      <c r="BI281" s="65" t="b">
        <f>IF(AND($G281=0,$H281=0,$I281=0),TRUE,IFERROR(MATCH($BK281,'1.9 APM lookups'!$K$2:$K$107,0)&gt;0,FALSE))</f>
        <v>1</v>
      </c>
      <c r="BJ281" s="65" t="b">
        <f>IF($F281=0,TRUE,IFERROR(MATCH($F281,'4.1 Expenditure RRP'!$A:$A,0)&gt;0,FALSE))</f>
        <v>1</v>
      </c>
      <c r="BK281" s="66" t="str">
        <f t="shared" si="39"/>
        <v xml:space="preserve">, , </v>
      </c>
    </row>
    <row r="282" spans="1:63">
      <c r="A282" s="121"/>
      <c r="B282" s="122"/>
      <c r="C282" s="122"/>
      <c r="D282" s="42"/>
      <c r="E282" s="42"/>
      <c r="F282" s="122"/>
      <c r="G282" s="41"/>
      <c r="H282" s="41"/>
      <c r="I282" s="41"/>
      <c r="J282" s="42"/>
      <c r="K282" s="42"/>
      <c r="L282" s="41"/>
      <c r="M282" s="120"/>
      <c r="N282" s="41"/>
      <c r="O282" s="41"/>
      <c r="P282" s="93" t="str">
        <f>_xlfn.IFNA(INDEX('1.9 APM lookups'!$B$9:$B$13,MATCH($J282,'1.9 APM lookups'!$A$9:$A$13,0),1),"")</f>
        <v/>
      </c>
      <c r="Q282" s="64">
        <f t="shared" si="32"/>
        <v>0</v>
      </c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  <c r="AC282" s="50">
        <f t="shared" si="33"/>
        <v>0</v>
      </c>
      <c r="AD282" s="48"/>
      <c r="AE282" s="51">
        <f t="shared" si="34"/>
        <v>0</v>
      </c>
      <c r="AF282" s="51">
        <f t="shared" si="35"/>
        <v>0</v>
      </c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123"/>
      <c r="AS282" s="50">
        <f t="shared" si="36"/>
        <v>0</v>
      </c>
      <c r="AT282" s="48"/>
      <c r="AU282" s="51">
        <f t="shared" si="37"/>
        <v>0</v>
      </c>
      <c r="AV282" s="51">
        <f t="shared" si="38"/>
        <v>0</v>
      </c>
      <c r="AW282" s="48"/>
      <c r="AX282" s="48"/>
      <c r="AY282" s="48"/>
      <c r="AZ282" s="48"/>
      <c r="BA282" s="48"/>
      <c r="BB282" s="48"/>
      <c r="BC282" s="48"/>
      <c r="BD282" s="48"/>
      <c r="BE282" s="48"/>
      <c r="BF282" s="48"/>
      <c r="BG282" s="48"/>
      <c r="BH282" s="43"/>
      <c r="BI282" s="65" t="b">
        <f>IF(AND($G282=0,$H282=0,$I282=0),TRUE,IFERROR(MATCH($BK282,'1.9 APM lookups'!$K$2:$K$107,0)&gt;0,FALSE))</f>
        <v>1</v>
      </c>
      <c r="BJ282" s="65" t="b">
        <f>IF($F282=0,TRUE,IFERROR(MATCH($F282,'4.1 Expenditure RRP'!$A:$A,0)&gt;0,FALSE))</f>
        <v>1</v>
      </c>
      <c r="BK282" s="66" t="str">
        <f t="shared" si="39"/>
        <v xml:space="preserve">, , </v>
      </c>
    </row>
    <row r="283" spans="1:63">
      <c r="A283" s="121"/>
      <c r="B283" s="122"/>
      <c r="C283" s="122"/>
      <c r="D283" s="42"/>
      <c r="E283" s="42"/>
      <c r="F283" s="122"/>
      <c r="G283" s="41"/>
      <c r="H283" s="41"/>
      <c r="I283" s="41"/>
      <c r="J283" s="42"/>
      <c r="K283" s="42"/>
      <c r="L283" s="41"/>
      <c r="M283" s="120"/>
      <c r="N283" s="41"/>
      <c r="O283" s="41"/>
      <c r="P283" s="93" t="str">
        <f>_xlfn.IFNA(INDEX('1.9 APM lookups'!$B$9:$B$13,MATCH($J283,'1.9 APM lookups'!$A$9:$A$13,0),1),"")</f>
        <v/>
      </c>
      <c r="Q283" s="64">
        <f t="shared" si="32"/>
        <v>0</v>
      </c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  <c r="AC283" s="50">
        <f t="shared" si="33"/>
        <v>0</v>
      </c>
      <c r="AD283" s="48"/>
      <c r="AE283" s="51">
        <f t="shared" si="34"/>
        <v>0</v>
      </c>
      <c r="AF283" s="51">
        <f t="shared" si="35"/>
        <v>0</v>
      </c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123"/>
      <c r="AS283" s="50">
        <f t="shared" si="36"/>
        <v>0</v>
      </c>
      <c r="AT283" s="48"/>
      <c r="AU283" s="51">
        <f t="shared" si="37"/>
        <v>0</v>
      </c>
      <c r="AV283" s="51">
        <f t="shared" si="38"/>
        <v>0</v>
      </c>
      <c r="AW283" s="48"/>
      <c r="AX283" s="48"/>
      <c r="AY283" s="48"/>
      <c r="AZ283" s="48"/>
      <c r="BA283" s="48"/>
      <c r="BB283" s="48"/>
      <c r="BC283" s="48"/>
      <c r="BD283" s="48"/>
      <c r="BE283" s="48"/>
      <c r="BF283" s="48"/>
      <c r="BG283" s="48"/>
      <c r="BH283" s="43"/>
      <c r="BI283" s="65" t="b">
        <f>IF(AND($G283=0,$H283=0,$I283=0),TRUE,IFERROR(MATCH($BK283,'1.9 APM lookups'!$K$2:$K$107,0)&gt;0,FALSE))</f>
        <v>1</v>
      </c>
      <c r="BJ283" s="65" t="b">
        <f>IF($F283=0,TRUE,IFERROR(MATCH($F283,'4.1 Expenditure RRP'!$A:$A,0)&gt;0,FALSE))</f>
        <v>1</v>
      </c>
      <c r="BK283" s="66" t="str">
        <f t="shared" si="39"/>
        <v xml:space="preserve">, , </v>
      </c>
    </row>
    <row r="284" spans="1:63">
      <c r="A284" s="121"/>
      <c r="B284" s="122"/>
      <c r="C284" s="122"/>
      <c r="D284" s="42"/>
      <c r="E284" s="42"/>
      <c r="F284" s="122"/>
      <c r="G284" s="41"/>
      <c r="H284" s="41"/>
      <c r="I284" s="41"/>
      <c r="J284" s="42"/>
      <c r="K284" s="42"/>
      <c r="L284" s="41"/>
      <c r="M284" s="120"/>
      <c r="N284" s="41"/>
      <c r="O284" s="41"/>
      <c r="P284" s="93" t="str">
        <f>_xlfn.IFNA(INDEX('1.9 APM lookups'!$B$9:$B$13,MATCH($J284,'1.9 APM lookups'!$A$9:$A$13,0),1),"")</f>
        <v/>
      </c>
      <c r="Q284" s="64">
        <f t="shared" si="32"/>
        <v>0</v>
      </c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  <c r="AC284" s="50">
        <f t="shared" si="33"/>
        <v>0</v>
      </c>
      <c r="AD284" s="48"/>
      <c r="AE284" s="51">
        <f t="shared" si="34"/>
        <v>0</v>
      </c>
      <c r="AF284" s="51">
        <f t="shared" si="35"/>
        <v>0</v>
      </c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123"/>
      <c r="AS284" s="50">
        <f t="shared" si="36"/>
        <v>0</v>
      </c>
      <c r="AT284" s="48"/>
      <c r="AU284" s="51">
        <f t="shared" si="37"/>
        <v>0</v>
      </c>
      <c r="AV284" s="51">
        <f t="shared" si="38"/>
        <v>0</v>
      </c>
      <c r="AW284" s="48"/>
      <c r="AX284" s="48"/>
      <c r="AY284" s="48"/>
      <c r="AZ284" s="48"/>
      <c r="BA284" s="48"/>
      <c r="BB284" s="48"/>
      <c r="BC284" s="48"/>
      <c r="BD284" s="48"/>
      <c r="BE284" s="48"/>
      <c r="BF284" s="48"/>
      <c r="BG284" s="48"/>
      <c r="BH284" s="43"/>
      <c r="BI284" s="65" t="b">
        <f>IF(AND($G284=0,$H284=0,$I284=0),TRUE,IFERROR(MATCH($BK284,'1.9 APM lookups'!$K$2:$K$107,0)&gt;0,FALSE))</f>
        <v>1</v>
      </c>
      <c r="BJ284" s="65" t="b">
        <f>IF($F284=0,TRUE,IFERROR(MATCH($F284,'4.1 Expenditure RRP'!$A:$A,0)&gt;0,FALSE))</f>
        <v>1</v>
      </c>
      <c r="BK284" s="66" t="str">
        <f t="shared" si="39"/>
        <v xml:space="preserve">, , </v>
      </c>
    </row>
    <row r="285" spans="1:63">
      <c r="A285" s="121"/>
      <c r="B285" s="122"/>
      <c r="C285" s="122"/>
      <c r="D285" s="42"/>
      <c r="E285" s="42"/>
      <c r="F285" s="122"/>
      <c r="G285" s="41"/>
      <c r="H285" s="41"/>
      <c r="I285" s="41"/>
      <c r="J285" s="42"/>
      <c r="K285" s="42"/>
      <c r="L285" s="41"/>
      <c r="M285" s="120"/>
      <c r="N285" s="41"/>
      <c r="O285" s="41"/>
      <c r="P285" s="93" t="str">
        <f>_xlfn.IFNA(INDEX('1.9 APM lookups'!$B$9:$B$13,MATCH($J285,'1.9 APM lookups'!$A$9:$A$13,0),1),"")</f>
        <v/>
      </c>
      <c r="Q285" s="64">
        <f t="shared" si="32"/>
        <v>0</v>
      </c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  <c r="AC285" s="50">
        <f t="shared" si="33"/>
        <v>0</v>
      </c>
      <c r="AD285" s="48"/>
      <c r="AE285" s="51">
        <f t="shared" si="34"/>
        <v>0</v>
      </c>
      <c r="AF285" s="51">
        <f t="shared" si="35"/>
        <v>0</v>
      </c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123"/>
      <c r="AS285" s="50">
        <f t="shared" si="36"/>
        <v>0</v>
      </c>
      <c r="AT285" s="48"/>
      <c r="AU285" s="51">
        <f t="shared" si="37"/>
        <v>0</v>
      </c>
      <c r="AV285" s="51">
        <f t="shared" si="38"/>
        <v>0</v>
      </c>
      <c r="AW285" s="48"/>
      <c r="AX285" s="48"/>
      <c r="AY285" s="48"/>
      <c r="AZ285" s="48"/>
      <c r="BA285" s="48"/>
      <c r="BB285" s="48"/>
      <c r="BC285" s="48"/>
      <c r="BD285" s="48"/>
      <c r="BE285" s="48"/>
      <c r="BF285" s="48"/>
      <c r="BG285" s="48"/>
      <c r="BH285" s="43"/>
      <c r="BI285" s="65" t="b">
        <f>IF(AND($G285=0,$H285=0,$I285=0),TRUE,IFERROR(MATCH($BK285,'1.9 APM lookups'!$K$2:$K$107,0)&gt;0,FALSE))</f>
        <v>1</v>
      </c>
      <c r="BJ285" s="65" t="b">
        <f>IF($F285=0,TRUE,IFERROR(MATCH($F285,'4.1 Expenditure RRP'!$A:$A,0)&gt;0,FALSE))</f>
        <v>1</v>
      </c>
      <c r="BK285" s="66" t="str">
        <f t="shared" si="39"/>
        <v xml:space="preserve">, , </v>
      </c>
    </row>
    <row r="286" spans="1:63">
      <c r="A286" s="121"/>
      <c r="B286" s="122"/>
      <c r="C286" s="122"/>
      <c r="D286" s="42"/>
      <c r="E286" s="42"/>
      <c r="F286" s="122"/>
      <c r="G286" s="41"/>
      <c r="H286" s="41"/>
      <c r="I286" s="41"/>
      <c r="J286" s="42"/>
      <c r="K286" s="42"/>
      <c r="L286" s="41"/>
      <c r="M286" s="120"/>
      <c r="N286" s="41"/>
      <c r="O286" s="41"/>
      <c r="P286" s="93" t="str">
        <f>_xlfn.IFNA(INDEX('1.9 APM lookups'!$B$9:$B$13,MATCH($J286,'1.9 APM lookups'!$A$9:$A$13,0),1),"")</f>
        <v/>
      </c>
      <c r="Q286" s="64">
        <f t="shared" si="32"/>
        <v>0</v>
      </c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  <c r="AC286" s="50">
        <f t="shared" si="33"/>
        <v>0</v>
      </c>
      <c r="AD286" s="48"/>
      <c r="AE286" s="51">
        <f t="shared" si="34"/>
        <v>0</v>
      </c>
      <c r="AF286" s="51">
        <f t="shared" si="35"/>
        <v>0</v>
      </c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123"/>
      <c r="AS286" s="50">
        <f t="shared" si="36"/>
        <v>0</v>
      </c>
      <c r="AT286" s="48"/>
      <c r="AU286" s="51">
        <f t="shared" si="37"/>
        <v>0</v>
      </c>
      <c r="AV286" s="51">
        <f t="shared" si="38"/>
        <v>0</v>
      </c>
      <c r="AW286" s="48"/>
      <c r="AX286" s="48"/>
      <c r="AY286" s="48"/>
      <c r="AZ286" s="48"/>
      <c r="BA286" s="48"/>
      <c r="BB286" s="48"/>
      <c r="BC286" s="48"/>
      <c r="BD286" s="48"/>
      <c r="BE286" s="48"/>
      <c r="BF286" s="48"/>
      <c r="BG286" s="48"/>
      <c r="BH286" s="43"/>
      <c r="BI286" s="65" t="b">
        <f>IF(AND($G286=0,$H286=0,$I286=0),TRUE,IFERROR(MATCH($BK286,'1.9 APM lookups'!$K$2:$K$107,0)&gt;0,FALSE))</f>
        <v>1</v>
      </c>
      <c r="BJ286" s="65" t="b">
        <f>IF($F286=0,TRUE,IFERROR(MATCH($F286,'4.1 Expenditure RRP'!$A:$A,0)&gt;0,FALSE))</f>
        <v>1</v>
      </c>
      <c r="BK286" s="66" t="str">
        <f t="shared" si="39"/>
        <v xml:space="preserve">, , </v>
      </c>
    </row>
    <row r="287" spans="1:63">
      <c r="A287" s="121"/>
      <c r="B287" s="122"/>
      <c r="C287" s="122"/>
      <c r="D287" s="42"/>
      <c r="E287" s="42"/>
      <c r="F287" s="122"/>
      <c r="G287" s="41"/>
      <c r="H287" s="41"/>
      <c r="I287" s="41"/>
      <c r="J287" s="42"/>
      <c r="K287" s="42"/>
      <c r="L287" s="41"/>
      <c r="M287" s="120"/>
      <c r="N287" s="41"/>
      <c r="O287" s="41"/>
      <c r="P287" s="93" t="str">
        <f>_xlfn.IFNA(INDEX('1.9 APM lookups'!$B$9:$B$13,MATCH($J287,'1.9 APM lookups'!$A$9:$A$13,0),1),"")</f>
        <v/>
      </c>
      <c r="Q287" s="64">
        <f t="shared" si="32"/>
        <v>0</v>
      </c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  <c r="AC287" s="50">
        <f t="shared" si="33"/>
        <v>0</v>
      </c>
      <c r="AD287" s="48"/>
      <c r="AE287" s="51">
        <f t="shared" si="34"/>
        <v>0</v>
      </c>
      <c r="AF287" s="51">
        <f t="shared" si="35"/>
        <v>0</v>
      </c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123"/>
      <c r="AS287" s="50">
        <f t="shared" si="36"/>
        <v>0</v>
      </c>
      <c r="AT287" s="48"/>
      <c r="AU287" s="51">
        <f t="shared" si="37"/>
        <v>0</v>
      </c>
      <c r="AV287" s="51">
        <f t="shared" si="38"/>
        <v>0</v>
      </c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3"/>
      <c r="BI287" s="65" t="b">
        <f>IF(AND($G287=0,$H287=0,$I287=0),TRUE,IFERROR(MATCH($BK287,'1.9 APM lookups'!$K$2:$K$107,0)&gt;0,FALSE))</f>
        <v>1</v>
      </c>
      <c r="BJ287" s="65" t="b">
        <f>IF($F287=0,TRUE,IFERROR(MATCH($F287,'4.1 Expenditure RRP'!$A:$A,0)&gt;0,FALSE))</f>
        <v>1</v>
      </c>
      <c r="BK287" s="66" t="str">
        <f t="shared" si="39"/>
        <v xml:space="preserve">, , </v>
      </c>
    </row>
    <row r="288" spans="1:63">
      <c r="A288" s="121"/>
      <c r="B288" s="122"/>
      <c r="C288" s="122"/>
      <c r="D288" s="42"/>
      <c r="E288" s="42"/>
      <c r="F288" s="122"/>
      <c r="G288" s="41"/>
      <c r="H288" s="41"/>
      <c r="I288" s="41"/>
      <c r="J288" s="42"/>
      <c r="K288" s="42"/>
      <c r="L288" s="41"/>
      <c r="M288" s="120"/>
      <c r="N288" s="41"/>
      <c r="O288" s="41"/>
      <c r="P288" s="93" t="str">
        <f>_xlfn.IFNA(INDEX('1.9 APM lookups'!$B$9:$B$13,MATCH($J288,'1.9 APM lookups'!$A$9:$A$13,0),1),"")</f>
        <v/>
      </c>
      <c r="Q288" s="64">
        <f t="shared" si="32"/>
        <v>0</v>
      </c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  <c r="AC288" s="50">
        <f t="shared" si="33"/>
        <v>0</v>
      </c>
      <c r="AD288" s="48"/>
      <c r="AE288" s="51">
        <f t="shared" si="34"/>
        <v>0</v>
      </c>
      <c r="AF288" s="51">
        <f t="shared" si="35"/>
        <v>0</v>
      </c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123"/>
      <c r="AS288" s="50">
        <f t="shared" si="36"/>
        <v>0</v>
      </c>
      <c r="AT288" s="48"/>
      <c r="AU288" s="51">
        <f t="shared" si="37"/>
        <v>0</v>
      </c>
      <c r="AV288" s="51">
        <f t="shared" si="38"/>
        <v>0</v>
      </c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3"/>
      <c r="BI288" s="65" t="b">
        <f>IF(AND($G288=0,$H288=0,$I288=0),TRUE,IFERROR(MATCH($BK288,'1.9 APM lookups'!$K$2:$K$107,0)&gt;0,FALSE))</f>
        <v>1</v>
      </c>
      <c r="BJ288" s="65" t="b">
        <f>IF($F288=0,TRUE,IFERROR(MATCH($F288,'4.1 Expenditure RRP'!$A:$A,0)&gt;0,FALSE))</f>
        <v>1</v>
      </c>
      <c r="BK288" s="66" t="str">
        <f t="shared" si="39"/>
        <v xml:space="preserve">, , </v>
      </c>
    </row>
    <row r="289" spans="1:63">
      <c r="A289" s="121"/>
      <c r="B289" s="122"/>
      <c r="C289" s="122"/>
      <c r="D289" s="42"/>
      <c r="E289" s="42"/>
      <c r="F289" s="122"/>
      <c r="G289" s="41"/>
      <c r="H289" s="41"/>
      <c r="I289" s="41"/>
      <c r="J289" s="42"/>
      <c r="K289" s="42"/>
      <c r="L289" s="41"/>
      <c r="M289" s="120"/>
      <c r="N289" s="41"/>
      <c r="O289" s="41"/>
      <c r="P289" s="93" t="str">
        <f>_xlfn.IFNA(INDEX('1.9 APM lookups'!$B$9:$B$13,MATCH($J289,'1.9 APM lookups'!$A$9:$A$13,0),1),"")</f>
        <v/>
      </c>
      <c r="Q289" s="64">
        <f t="shared" si="32"/>
        <v>0</v>
      </c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50">
        <f t="shared" si="33"/>
        <v>0</v>
      </c>
      <c r="AD289" s="48"/>
      <c r="AE289" s="51">
        <f t="shared" si="34"/>
        <v>0</v>
      </c>
      <c r="AF289" s="51">
        <f t="shared" si="35"/>
        <v>0</v>
      </c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123"/>
      <c r="AS289" s="50">
        <f t="shared" si="36"/>
        <v>0</v>
      </c>
      <c r="AT289" s="48"/>
      <c r="AU289" s="51">
        <f t="shared" si="37"/>
        <v>0</v>
      </c>
      <c r="AV289" s="51">
        <f t="shared" si="38"/>
        <v>0</v>
      </c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3"/>
      <c r="BI289" s="65" t="b">
        <f>IF(AND($G289=0,$H289=0,$I289=0),TRUE,IFERROR(MATCH($BK289,'1.9 APM lookups'!$K$2:$K$107,0)&gt;0,FALSE))</f>
        <v>1</v>
      </c>
      <c r="BJ289" s="65" t="b">
        <f>IF($F289=0,TRUE,IFERROR(MATCH($F289,'4.1 Expenditure RRP'!$A:$A,0)&gt;0,FALSE))</f>
        <v>1</v>
      </c>
      <c r="BK289" s="66" t="str">
        <f t="shared" si="39"/>
        <v xml:space="preserve">, , </v>
      </c>
    </row>
    <row r="290" spans="1:63">
      <c r="A290" s="121"/>
      <c r="B290" s="122"/>
      <c r="C290" s="122"/>
      <c r="D290" s="42"/>
      <c r="E290" s="42"/>
      <c r="F290" s="122"/>
      <c r="G290" s="41"/>
      <c r="H290" s="41"/>
      <c r="I290" s="41"/>
      <c r="J290" s="42"/>
      <c r="K290" s="42"/>
      <c r="L290" s="41"/>
      <c r="M290" s="120"/>
      <c r="N290" s="41"/>
      <c r="O290" s="41"/>
      <c r="P290" s="93" t="str">
        <f>_xlfn.IFNA(INDEX('1.9 APM lookups'!$B$9:$B$13,MATCH($J290,'1.9 APM lookups'!$A$9:$A$13,0),1),"")</f>
        <v/>
      </c>
      <c r="Q290" s="64">
        <f t="shared" si="32"/>
        <v>0</v>
      </c>
      <c r="R290" s="61"/>
      <c r="S290" s="61"/>
      <c r="T290" s="61"/>
      <c r="U290" s="61"/>
      <c r="V290" s="61"/>
      <c r="W290" s="61"/>
      <c r="X290" s="61"/>
      <c r="Y290" s="61"/>
      <c r="Z290" s="61"/>
      <c r="AA290" s="61"/>
      <c r="AB290" s="61"/>
      <c r="AC290" s="50">
        <f t="shared" si="33"/>
        <v>0</v>
      </c>
      <c r="AD290" s="48"/>
      <c r="AE290" s="51">
        <f t="shared" si="34"/>
        <v>0</v>
      </c>
      <c r="AF290" s="51">
        <f t="shared" si="35"/>
        <v>0</v>
      </c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123"/>
      <c r="AS290" s="50">
        <f t="shared" si="36"/>
        <v>0</v>
      </c>
      <c r="AT290" s="48"/>
      <c r="AU290" s="51">
        <f t="shared" si="37"/>
        <v>0</v>
      </c>
      <c r="AV290" s="51">
        <f t="shared" si="38"/>
        <v>0</v>
      </c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3"/>
      <c r="BI290" s="65" t="b">
        <f>IF(AND($G290=0,$H290=0,$I290=0),TRUE,IFERROR(MATCH($BK290,'1.9 APM lookups'!$K$2:$K$107,0)&gt;0,FALSE))</f>
        <v>1</v>
      </c>
      <c r="BJ290" s="65" t="b">
        <f>IF($F290=0,TRUE,IFERROR(MATCH($F290,'4.1 Expenditure RRP'!$A:$A,0)&gt;0,FALSE))</f>
        <v>1</v>
      </c>
      <c r="BK290" s="66" t="str">
        <f t="shared" si="39"/>
        <v xml:space="preserve">, , </v>
      </c>
    </row>
    <row r="291" spans="1:63">
      <c r="A291" s="121"/>
      <c r="B291" s="122"/>
      <c r="C291" s="122"/>
      <c r="D291" s="42"/>
      <c r="E291" s="42"/>
      <c r="F291" s="122"/>
      <c r="G291" s="41"/>
      <c r="H291" s="41"/>
      <c r="I291" s="41"/>
      <c r="J291" s="42"/>
      <c r="K291" s="42"/>
      <c r="L291" s="41"/>
      <c r="M291" s="120"/>
      <c r="N291" s="41"/>
      <c r="O291" s="41"/>
      <c r="P291" s="93" t="str">
        <f>_xlfn.IFNA(INDEX('1.9 APM lookups'!$B$9:$B$13,MATCH($J291,'1.9 APM lookups'!$A$9:$A$13,0),1),"")</f>
        <v/>
      </c>
      <c r="Q291" s="64">
        <f t="shared" si="32"/>
        <v>0</v>
      </c>
      <c r="R291" s="61"/>
      <c r="S291" s="61"/>
      <c r="T291" s="61"/>
      <c r="U291" s="61"/>
      <c r="V291" s="61"/>
      <c r="W291" s="61"/>
      <c r="X291" s="61"/>
      <c r="Y291" s="61"/>
      <c r="Z291" s="61"/>
      <c r="AA291" s="61"/>
      <c r="AB291" s="61"/>
      <c r="AC291" s="50">
        <f t="shared" si="33"/>
        <v>0</v>
      </c>
      <c r="AD291" s="48"/>
      <c r="AE291" s="51">
        <f t="shared" si="34"/>
        <v>0</v>
      </c>
      <c r="AF291" s="51">
        <f t="shared" si="35"/>
        <v>0</v>
      </c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123"/>
      <c r="AS291" s="50">
        <f t="shared" si="36"/>
        <v>0</v>
      </c>
      <c r="AT291" s="48"/>
      <c r="AU291" s="51">
        <f t="shared" si="37"/>
        <v>0</v>
      </c>
      <c r="AV291" s="51">
        <f t="shared" si="38"/>
        <v>0</v>
      </c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3"/>
      <c r="BI291" s="65" t="b">
        <f>IF(AND($G291=0,$H291=0,$I291=0),TRUE,IFERROR(MATCH($BK291,'1.9 APM lookups'!$K$2:$K$107,0)&gt;0,FALSE))</f>
        <v>1</v>
      </c>
      <c r="BJ291" s="65" t="b">
        <f>IF($F291=0,TRUE,IFERROR(MATCH($F291,'4.1 Expenditure RRP'!$A:$A,0)&gt;0,FALSE))</f>
        <v>1</v>
      </c>
      <c r="BK291" s="66" t="str">
        <f t="shared" si="39"/>
        <v xml:space="preserve">, , </v>
      </c>
    </row>
    <row r="292" spans="1:63">
      <c r="A292" s="121"/>
      <c r="B292" s="122"/>
      <c r="C292" s="122"/>
      <c r="D292" s="42"/>
      <c r="E292" s="42"/>
      <c r="F292" s="122"/>
      <c r="G292" s="41"/>
      <c r="H292" s="41"/>
      <c r="I292" s="41"/>
      <c r="J292" s="42"/>
      <c r="K292" s="42"/>
      <c r="L292" s="41"/>
      <c r="M292" s="120"/>
      <c r="N292" s="41"/>
      <c r="O292" s="41"/>
      <c r="P292" s="93" t="str">
        <f>_xlfn.IFNA(INDEX('1.9 APM lookups'!$B$9:$B$13,MATCH($J292,'1.9 APM lookups'!$A$9:$A$13,0),1),"")</f>
        <v/>
      </c>
      <c r="Q292" s="64">
        <f t="shared" si="32"/>
        <v>0</v>
      </c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50">
        <f t="shared" si="33"/>
        <v>0</v>
      </c>
      <c r="AD292" s="48"/>
      <c r="AE292" s="51">
        <f t="shared" si="34"/>
        <v>0</v>
      </c>
      <c r="AF292" s="51">
        <f t="shared" si="35"/>
        <v>0</v>
      </c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123"/>
      <c r="AS292" s="50">
        <f t="shared" si="36"/>
        <v>0</v>
      </c>
      <c r="AT292" s="48"/>
      <c r="AU292" s="51">
        <f t="shared" si="37"/>
        <v>0</v>
      </c>
      <c r="AV292" s="51">
        <f t="shared" si="38"/>
        <v>0</v>
      </c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3"/>
      <c r="BI292" s="65" t="b">
        <f>IF(AND($G292=0,$H292=0,$I292=0),TRUE,IFERROR(MATCH($BK292,'1.9 APM lookups'!$K$2:$K$107,0)&gt;0,FALSE))</f>
        <v>1</v>
      </c>
      <c r="BJ292" s="65" t="b">
        <f>IF($F292=0,TRUE,IFERROR(MATCH($F292,'4.1 Expenditure RRP'!$A:$A,0)&gt;0,FALSE))</f>
        <v>1</v>
      </c>
      <c r="BK292" s="66" t="str">
        <f t="shared" si="39"/>
        <v xml:space="preserve">, , </v>
      </c>
    </row>
    <row r="293" spans="1:63">
      <c r="A293" s="121"/>
      <c r="B293" s="122"/>
      <c r="C293" s="122"/>
      <c r="D293" s="42"/>
      <c r="E293" s="42"/>
      <c r="F293" s="122"/>
      <c r="G293" s="41"/>
      <c r="H293" s="41"/>
      <c r="I293" s="41"/>
      <c r="J293" s="42"/>
      <c r="K293" s="42"/>
      <c r="L293" s="41"/>
      <c r="M293" s="120"/>
      <c r="N293" s="41"/>
      <c r="O293" s="41"/>
      <c r="P293" s="93" t="str">
        <f>_xlfn.IFNA(INDEX('1.9 APM lookups'!$B$9:$B$13,MATCH($J293,'1.9 APM lookups'!$A$9:$A$13,0),1),"")</f>
        <v/>
      </c>
      <c r="Q293" s="64">
        <f t="shared" si="32"/>
        <v>0</v>
      </c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50">
        <f t="shared" si="33"/>
        <v>0</v>
      </c>
      <c r="AD293" s="48"/>
      <c r="AE293" s="51">
        <f t="shared" si="34"/>
        <v>0</v>
      </c>
      <c r="AF293" s="51">
        <f t="shared" si="35"/>
        <v>0</v>
      </c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123"/>
      <c r="AS293" s="50">
        <f t="shared" si="36"/>
        <v>0</v>
      </c>
      <c r="AT293" s="48"/>
      <c r="AU293" s="51">
        <f t="shared" si="37"/>
        <v>0</v>
      </c>
      <c r="AV293" s="51">
        <f t="shared" si="38"/>
        <v>0</v>
      </c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3"/>
      <c r="BI293" s="65" t="b">
        <f>IF(AND($G293=0,$H293=0,$I293=0),TRUE,IFERROR(MATCH($BK293,'1.9 APM lookups'!$K$2:$K$107,0)&gt;0,FALSE))</f>
        <v>1</v>
      </c>
      <c r="BJ293" s="65" t="b">
        <f>IF($F293=0,TRUE,IFERROR(MATCH($F293,'4.1 Expenditure RRP'!$A:$A,0)&gt;0,FALSE))</f>
        <v>1</v>
      </c>
      <c r="BK293" s="66" t="str">
        <f t="shared" si="39"/>
        <v xml:space="preserve">, , </v>
      </c>
    </row>
    <row r="294" spans="1:63">
      <c r="A294" s="121"/>
      <c r="B294" s="122"/>
      <c r="C294" s="122"/>
      <c r="D294" s="42"/>
      <c r="E294" s="42"/>
      <c r="F294" s="122"/>
      <c r="G294" s="41"/>
      <c r="H294" s="41"/>
      <c r="I294" s="41"/>
      <c r="J294" s="42"/>
      <c r="K294" s="42"/>
      <c r="L294" s="41"/>
      <c r="M294" s="120"/>
      <c r="N294" s="41"/>
      <c r="O294" s="41"/>
      <c r="P294" s="93" t="str">
        <f>_xlfn.IFNA(INDEX('1.9 APM lookups'!$B$9:$B$13,MATCH($J294,'1.9 APM lookups'!$A$9:$A$13,0),1),"")</f>
        <v/>
      </c>
      <c r="Q294" s="64">
        <f t="shared" si="32"/>
        <v>0</v>
      </c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50">
        <f t="shared" si="33"/>
        <v>0</v>
      </c>
      <c r="AD294" s="48"/>
      <c r="AE294" s="51">
        <f t="shared" si="34"/>
        <v>0</v>
      </c>
      <c r="AF294" s="51">
        <f t="shared" si="35"/>
        <v>0</v>
      </c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123"/>
      <c r="AS294" s="50">
        <f t="shared" si="36"/>
        <v>0</v>
      </c>
      <c r="AT294" s="48"/>
      <c r="AU294" s="51">
        <f t="shared" si="37"/>
        <v>0</v>
      </c>
      <c r="AV294" s="51">
        <f t="shared" si="38"/>
        <v>0</v>
      </c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3"/>
      <c r="BI294" s="65" t="b">
        <f>IF(AND($G294=0,$H294=0,$I294=0),TRUE,IFERROR(MATCH($BK294,'1.9 APM lookups'!$K$2:$K$107,0)&gt;0,FALSE))</f>
        <v>1</v>
      </c>
      <c r="BJ294" s="65" t="b">
        <f>IF($F294=0,TRUE,IFERROR(MATCH($F294,'4.1 Expenditure RRP'!$A:$A,0)&gt;0,FALSE))</f>
        <v>1</v>
      </c>
      <c r="BK294" s="66" t="str">
        <f t="shared" si="39"/>
        <v xml:space="preserve">, , </v>
      </c>
    </row>
    <row r="295" spans="1:63">
      <c r="A295" s="121"/>
      <c r="B295" s="122"/>
      <c r="C295" s="122"/>
      <c r="D295" s="42"/>
      <c r="E295" s="42"/>
      <c r="F295" s="122"/>
      <c r="G295" s="41"/>
      <c r="H295" s="41"/>
      <c r="I295" s="41"/>
      <c r="J295" s="42"/>
      <c r="K295" s="42"/>
      <c r="L295" s="41"/>
      <c r="M295" s="120"/>
      <c r="N295" s="41"/>
      <c r="O295" s="41"/>
      <c r="P295" s="93" t="str">
        <f>_xlfn.IFNA(INDEX('1.9 APM lookups'!$B$9:$B$13,MATCH($J295,'1.9 APM lookups'!$A$9:$A$13,0),1),"")</f>
        <v/>
      </c>
      <c r="Q295" s="64">
        <f t="shared" si="32"/>
        <v>0</v>
      </c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50">
        <f t="shared" si="33"/>
        <v>0</v>
      </c>
      <c r="AD295" s="48"/>
      <c r="AE295" s="51">
        <f t="shared" si="34"/>
        <v>0</v>
      </c>
      <c r="AF295" s="51">
        <f t="shared" si="35"/>
        <v>0</v>
      </c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123"/>
      <c r="AS295" s="50">
        <f t="shared" si="36"/>
        <v>0</v>
      </c>
      <c r="AT295" s="48"/>
      <c r="AU295" s="51">
        <f t="shared" si="37"/>
        <v>0</v>
      </c>
      <c r="AV295" s="51">
        <f t="shared" si="38"/>
        <v>0</v>
      </c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3"/>
      <c r="BI295" s="65" t="b">
        <f>IF(AND($G295=0,$H295=0,$I295=0),TRUE,IFERROR(MATCH($BK295,'1.9 APM lookups'!$K$2:$K$107,0)&gt;0,FALSE))</f>
        <v>1</v>
      </c>
      <c r="BJ295" s="65" t="b">
        <f>IF($F295=0,TRUE,IFERROR(MATCH($F295,'4.1 Expenditure RRP'!$A:$A,0)&gt;0,FALSE))</f>
        <v>1</v>
      </c>
      <c r="BK295" s="66" t="str">
        <f t="shared" si="39"/>
        <v xml:space="preserve">, , </v>
      </c>
    </row>
    <row r="296" spans="1:63">
      <c r="A296" s="121"/>
      <c r="B296" s="122"/>
      <c r="C296" s="122"/>
      <c r="D296" s="42"/>
      <c r="E296" s="42"/>
      <c r="F296" s="122"/>
      <c r="G296" s="41"/>
      <c r="H296" s="41"/>
      <c r="I296" s="41"/>
      <c r="J296" s="42"/>
      <c r="K296" s="42"/>
      <c r="L296" s="41"/>
      <c r="M296" s="120"/>
      <c r="N296" s="41"/>
      <c r="O296" s="41"/>
      <c r="P296" s="93" t="str">
        <f>_xlfn.IFNA(INDEX('1.9 APM lookups'!$B$9:$B$13,MATCH($J296,'1.9 APM lookups'!$A$9:$A$13,0),1),"")</f>
        <v/>
      </c>
      <c r="Q296" s="64">
        <f t="shared" si="32"/>
        <v>0</v>
      </c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50">
        <f t="shared" si="33"/>
        <v>0</v>
      </c>
      <c r="AD296" s="48"/>
      <c r="AE296" s="51">
        <f t="shared" si="34"/>
        <v>0</v>
      </c>
      <c r="AF296" s="51">
        <f t="shared" si="35"/>
        <v>0</v>
      </c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123"/>
      <c r="AS296" s="50">
        <f t="shared" si="36"/>
        <v>0</v>
      </c>
      <c r="AT296" s="48"/>
      <c r="AU296" s="51">
        <f t="shared" si="37"/>
        <v>0</v>
      </c>
      <c r="AV296" s="51">
        <f t="shared" si="38"/>
        <v>0</v>
      </c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3"/>
      <c r="BI296" s="65" t="b">
        <f>IF(AND($G296=0,$H296=0,$I296=0),TRUE,IFERROR(MATCH($BK296,'1.9 APM lookups'!$K$2:$K$107,0)&gt;0,FALSE))</f>
        <v>1</v>
      </c>
      <c r="BJ296" s="65" t="b">
        <f>IF($F296=0,TRUE,IFERROR(MATCH($F296,'4.1 Expenditure RRP'!$A:$A,0)&gt;0,FALSE))</f>
        <v>1</v>
      </c>
      <c r="BK296" s="66" t="str">
        <f t="shared" si="39"/>
        <v xml:space="preserve">, , </v>
      </c>
    </row>
    <row r="297" spans="1:63">
      <c r="A297" s="121"/>
      <c r="B297" s="122"/>
      <c r="C297" s="122"/>
      <c r="D297" s="42"/>
      <c r="E297" s="42"/>
      <c r="F297" s="122"/>
      <c r="G297" s="41"/>
      <c r="H297" s="41"/>
      <c r="I297" s="41"/>
      <c r="J297" s="42"/>
      <c r="K297" s="42"/>
      <c r="L297" s="41"/>
      <c r="M297" s="120"/>
      <c r="N297" s="41"/>
      <c r="O297" s="41"/>
      <c r="P297" s="93" t="str">
        <f>_xlfn.IFNA(INDEX('1.9 APM lookups'!$B$9:$B$13,MATCH($J297,'1.9 APM lookups'!$A$9:$A$13,0),1),"")</f>
        <v/>
      </c>
      <c r="Q297" s="64">
        <f t="shared" si="32"/>
        <v>0</v>
      </c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50">
        <f t="shared" si="33"/>
        <v>0</v>
      </c>
      <c r="AD297" s="48"/>
      <c r="AE297" s="51">
        <f t="shared" si="34"/>
        <v>0</v>
      </c>
      <c r="AF297" s="51">
        <f t="shared" si="35"/>
        <v>0</v>
      </c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123"/>
      <c r="AS297" s="50">
        <f t="shared" si="36"/>
        <v>0</v>
      </c>
      <c r="AT297" s="48"/>
      <c r="AU297" s="51">
        <f t="shared" si="37"/>
        <v>0</v>
      </c>
      <c r="AV297" s="51">
        <f t="shared" si="38"/>
        <v>0</v>
      </c>
      <c r="AW297" s="48"/>
      <c r="AX297" s="48"/>
      <c r="AY297" s="48"/>
      <c r="AZ297" s="48"/>
      <c r="BA297" s="48"/>
      <c r="BB297" s="48"/>
      <c r="BC297" s="48"/>
      <c r="BD297" s="48"/>
      <c r="BE297" s="48"/>
      <c r="BF297" s="48"/>
      <c r="BG297" s="48"/>
      <c r="BH297" s="43"/>
      <c r="BI297" s="65" t="b">
        <f>IF(AND($G297=0,$H297=0,$I297=0),TRUE,IFERROR(MATCH($BK297,'1.9 APM lookups'!$K$2:$K$107,0)&gt;0,FALSE))</f>
        <v>1</v>
      </c>
      <c r="BJ297" s="65" t="b">
        <f>IF($F297=0,TRUE,IFERROR(MATCH($F297,'4.1 Expenditure RRP'!$A:$A,0)&gt;0,FALSE))</f>
        <v>1</v>
      </c>
      <c r="BK297" s="66" t="str">
        <f t="shared" si="39"/>
        <v xml:space="preserve">, , </v>
      </c>
    </row>
    <row r="298" spans="1:63">
      <c r="A298" s="121"/>
      <c r="B298" s="122"/>
      <c r="C298" s="122"/>
      <c r="D298" s="42"/>
      <c r="E298" s="42"/>
      <c r="F298" s="122"/>
      <c r="G298" s="41"/>
      <c r="H298" s="41"/>
      <c r="I298" s="41"/>
      <c r="J298" s="42"/>
      <c r="K298" s="42"/>
      <c r="L298" s="41"/>
      <c r="M298" s="120"/>
      <c r="N298" s="41"/>
      <c r="O298" s="41"/>
      <c r="P298" s="93" t="str">
        <f>_xlfn.IFNA(INDEX('1.9 APM lookups'!$B$9:$B$13,MATCH($J298,'1.9 APM lookups'!$A$9:$A$13,0),1),"")</f>
        <v/>
      </c>
      <c r="Q298" s="64">
        <f t="shared" si="32"/>
        <v>0</v>
      </c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50">
        <f t="shared" si="33"/>
        <v>0</v>
      </c>
      <c r="AD298" s="48"/>
      <c r="AE298" s="51">
        <f t="shared" si="34"/>
        <v>0</v>
      </c>
      <c r="AF298" s="51">
        <f t="shared" si="35"/>
        <v>0</v>
      </c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123"/>
      <c r="AS298" s="50">
        <f t="shared" si="36"/>
        <v>0</v>
      </c>
      <c r="AT298" s="48"/>
      <c r="AU298" s="51">
        <f t="shared" si="37"/>
        <v>0</v>
      </c>
      <c r="AV298" s="51">
        <f t="shared" si="38"/>
        <v>0</v>
      </c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3"/>
      <c r="BI298" s="65" t="b">
        <f>IF(AND($G298=0,$H298=0,$I298=0),TRUE,IFERROR(MATCH($BK298,'1.9 APM lookups'!$K$2:$K$107,0)&gt;0,FALSE))</f>
        <v>1</v>
      </c>
      <c r="BJ298" s="65" t="b">
        <f>IF($F298=0,TRUE,IFERROR(MATCH($F298,'4.1 Expenditure RRP'!$A:$A,0)&gt;0,FALSE))</f>
        <v>1</v>
      </c>
      <c r="BK298" s="66" t="str">
        <f t="shared" si="39"/>
        <v xml:space="preserve">, , </v>
      </c>
    </row>
    <row r="299" spans="1:63">
      <c r="A299" s="121"/>
      <c r="B299" s="122"/>
      <c r="C299" s="122"/>
      <c r="D299" s="42"/>
      <c r="E299" s="42"/>
      <c r="F299" s="122"/>
      <c r="G299" s="41"/>
      <c r="H299" s="41"/>
      <c r="I299" s="41"/>
      <c r="J299" s="42"/>
      <c r="K299" s="42"/>
      <c r="L299" s="41"/>
      <c r="M299" s="120"/>
      <c r="N299" s="41"/>
      <c r="O299" s="41"/>
      <c r="P299" s="93" t="str">
        <f>_xlfn.IFNA(INDEX('1.9 APM lookups'!$B$9:$B$13,MATCH($J299,'1.9 APM lookups'!$A$9:$A$13,0),1),"")</f>
        <v/>
      </c>
      <c r="Q299" s="64">
        <f t="shared" si="32"/>
        <v>0</v>
      </c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50">
        <f t="shared" si="33"/>
        <v>0</v>
      </c>
      <c r="AD299" s="48"/>
      <c r="AE299" s="51">
        <f t="shared" si="34"/>
        <v>0</v>
      </c>
      <c r="AF299" s="51">
        <f t="shared" si="35"/>
        <v>0</v>
      </c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123"/>
      <c r="AS299" s="50">
        <f t="shared" si="36"/>
        <v>0</v>
      </c>
      <c r="AT299" s="48"/>
      <c r="AU299" s="51">
        <f t="shared" si="37"/>
        <v>0</v>
      </c>
      <c r="AV299" s="51">
        <f t="shared" si="38"/>
        <v>0</v>
      </c>
      <c r="AW299" s="48"/>
      <c r="AX299" s="48"/>
      <c r="AY299" s="48"/>
      <c r="AZ299" s="48"/>
      <c r="BA299" s="48"/>
      <c r="BB299" s="48"/>
      <c r="BC299" s="48"/>
      <c r="BD299" s="48"/>
      <c r="BE299" s="48"/>
      <c r="BF299" s="48"/>
      <c r="BG299" s="48"/>
      <c r="BH299" s="43"/>
      <c r="BI299" s="65" t="b">
        <f>IF(AND($G299=0,$H299=0,$I299=0),TRUE,IFERROR(MATCH($BK299,'1.9 APM lookups'!$K$2:$K$107,0)&gt;0,FALSE))</f>
        <v>1</v>
      </c>
      <c r="BJ299" s="65" t="b">
        <f>IF($F299=0,TRUE,IFERROR(MATCH($F299,'4.1 Expenditure RRP'!$A:$A,0)&gt;0,FALSE))</f>
        <v>1</v>
      </c>
      <c r="BK299" s="66" t="str">
        <f t="shared" si="39"/>
        <v xml:space="preserve">, , </v>
      </c>
    </row>
    <row r="300" spans="1:63">
      <c r="A300" s="121"/>
      <c r="B300" s="122"/>
      <c r="C300" s="122"/>
      <c r="D300" s="42"/>
      <c r="E300" s="42"/>
      <c r="F300" s="122"/>
      <c r="G300" s="41"/>
      <c r="H300" s="41"/>
      <c r="I300" s="41"/>
      <c r="J300" s="42"/>
      <c r="K300" s="42"/>
      <c r="L300" s="41"/>
      <c r="M300" s="120"/>
      <c r="N300" s="41"/>
      <c r="O300" s="41"/>
      <c r="P300" s="93" t="str">
        <f>_xlfn.IFNA(INDEX('1.9 APM lookups'!$B$9:$B$13,MATCH($J300,'1.9 APM lookups'!$A$9:$A$13,0),1),"")</f>
        <v/>
      </c>
      <c r="Q300" s="64">
        <f t="shared" si="32"/>
        <v>0</v>
      </c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  <c r="AC300" s="50">
        <f t="shared" si="33"/>
        <v>0</v>
      </c>
      <c r="AD300" s="48"/>
      <c r="AE300" s="51">
        <f t="shared" si="34"/>
        <v>0</v>
      </c>
      <c r="AF300" s="51">
        <f t="shared" si="35"/>
        <v>0</v>
      </c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123"/>
      <c r="AS300" s="50">
        <f t="shared" si="36"/>
        <v>0</v>
      </c>
      <c r="AT300" s="48"/>
      <c r="AU300" s="51">
        <f t="shared" si="37"/>
        <v>0</v>
      </c>
      <c r="AV300" s="51">
        <f t="shared" si="38"/>
        <v>0</v>
      </c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3"/>
      <c r="BI300" s="65" t="b">
        <f>IF(AND($G300=0,$H300=0,$I300=0),TRUE,IFERROR(MATCH($BK300,'1.9 APM lookups'!$K$2:$K$107,0)&gt;0,FALSE))</f>
        <v>1</v>
      </c>
      <c r="BJ300" s="65" t="b">
        <f>IF($F300=0,TRUE,IFERROR(MATCH($F300,'4.1 Expenditure RRP'!$A:$A,0)&gt;0,FALSE))</f>
        <v>1</v>
      </c>
      <c r="BK300" s="66" t="str">
        <f t="shared" si="39"/>
        <v xml:space="preserve">, , </v>
      </c>
    </row>
    <row r="301" spans="1:63">
      <c r="A301" s="121"/>
      <c r="B301" s="122"/>
      <c r="C301" s="122"/>
      <c r="D301" s="42"/>
      <c r="E301" s="42"/>
      <c r="F301" s="122"/>
      <c r="G301" s="41"/>
      <c r="H301" s="41"/>
      <c r="I301" s="41"/>
      <c r="J301" s="42"/>
      <c r="K301" s="42"/>
      <c r="L301" s="41"/>
      <c r="M301" s="120"/>
      <c r="N301" s="41"/>
      <c r="O301" s="41"/>
      <c r="P301" s="93" t="str">
        <f>_xlfn.IFNA(INDEX('1.9 APM lookups'!$B$9:$B$13,MATCH($J301,'1.9 APM lookups'!$A$9:$A$13,0),1),"")</f>
        <v/>
      </c>
      <c r="Q301" s="64">
        <f t="shared" si="32"/>
        <v>0</v>
      </c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  <c r="AC301" s="50">
        <f t="shared" si="33"/>
        <v>0</v>
      </c>
      <c r="AD301" s="48"/>
      <c r="AE301" s="51">
        <f t="shared" si="34"/>
        <v>0</v>
      </c>
      <c r="AF301" s="51">
        <f t="shared" si="35"/>
        <v>0</v>
      </c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123"/>
      <c r="AS301" s="50">
        <f t="shared" si="36"/>
        <v>0</v>
      </c>
      <c r="AT301" s="48"/>
      <c r="AU301" s="51">
        <f t="shared" si="37"/>
        <v>0</v>
      </c>
      <c r="AV301" s="51">
        <f t="shared" si="38"/>
        <v>0</v>
      </c>
      <c r="AW301" s="48"/>
      <c r="AX301" s="48"/>
      <c r="AY301" s="48"/>
      <c r="AZ301" s="48"/>
      <c r="BA301" s="48"/>
      <c r="BB301" s="48"/>
      <c r="BC301" s="48"/>
      <c r="BD301" s="48"/>
      <c r="BE301" s="48"/>
      <c r="BF301" s="48"/>
      <c r="BG301" s="48"/>
      <c r="BH301" s="43"/>
      <c r="BI301" s="65" t="b">
        <f>IF(AND($G301=0,$H301=0,$I301=0),TRUE,IFERROR(MATCH($BK301,'1.9 APM lookups'!$K$2:$K$107,0)&gt;0,FALSE))</f>
        <v>1</v>
      </c>
      <c r="BJ301" s="65" t="b">
        <f>IF($F301=0,TRUE,IFERROR(MATCH($F301,'4.1 Expenditure RRP'!$A:$A,0)&gt;0,FALSE))</f>
        <v>1</v>
      </c>
      <c r="BK301" s="66" t="str">
        <f t="shared" si="39"/>
        <v xml:space="preserve">, , </v>
      </c>
    </row>
    <row r="302" spans="1:63">
      <c r="A302" s="121"/>
      <c r="B302" s="122"/>
      <c r="C302" s="122"/>
      <c r="D302" s="42"/>
      <c r="E302" s="42"/>
      <c r="F302" s="122"/>
      <c r="G302" s="41"/>
      <c r="H302" s="41"/>
      <c r="I302" s="41"/>
      <c r="J302" s="42"/>
      <c r="K302" s="42"/>
      <c r="L302" s="41"/>
      <c r="M302" s="120"/>
      <c r="N302" s="41"/>
      <c r="O302" s="41"/>
      <c r="P302" s="93" t="str">
        <f>_xlfn.IFNA(INDEX('1.9 APM lookups'!$B$9:$B$13,MATCH($J302,'1.9 APM lookups'!$A$9:$A$13,0),1),"")</f>
        <v/>
      </c>
      <c r="Q302" s="64">
        <f t="shared" si="32"/>
        <v>0</v>
      </c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  <c r="AC302" s="50">
        <f t="shared" si="33"/>
        <v>0</v>
      </c>
      <c r="AD302" s="48"/>
      <c r="AE302" s="51">
        <f t="shared" si="34"/>
        <v>0</v>
      </c>
      <c r="AF302" s="51">
        <f t="shared" si="35"/>
        <v>0</v>
      </c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123"/>
      <c r="AS302" s="50">
        <f t="shared" si="36"/>
        <v>0</v>
      </c>
      <c r="AT302" s="48"/>
      <c r="AU302" s="51">
        <f t="shared" si="37"/>
        <v>0</v>
      </c>
      <c r="AV302" s="51">
        <f t="shared" si="38"/>
        <v>0</v>
      </c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3"/>
      <c r="BI302" s="65" t="b">
        <f>IF(AND($G302=0,$H302=0,$I302=0),TRUE,IFERROR(MATCH($BK302,'1.9 APM lookups'!$K$2:$K$107,0)&gt;0,FALSE))</f>
        <v>1</v>
      </c>
      <c r="BJ302" s="65" t="b">
        <f>IF($F302=0,TRUE,IFERROR(MATCH($F302,'4.1 Expenditure RRP'!$A:$A,0)&gt;0,FALSE))</f>
        <v>1</v>
      </c>
      <c r="BK302" s="66" t="str">
        <f t="shared" si="39"/>
        <v xml:space="preserve">, , </v>
      </c>
    </row>
    <row r="303" spans="1:63">
      <c r="A303" s="121"/>
      <c r="B303" s="122"/>
      <c r="C303" s="122"/>
      <c r="D303" s="42"/>
      <c r="E303" s="42"/>
      <c r="F303" s="122"/>
      <c r="G303" s="41"/>
      <c r="H303" s="41"/>
      <c r="I303" s="41"/>
      <c r="J303" s="42"/>
      <c r="K303" s="42"/>
      <c r="L303" s="41"/>
      <c r="M303" s="120"/>
      <c r="N303" s="41"/>
      <c r="O303" s="41"/>
      <c r="P303" s="93" t="str">
        <f>_xlfn.IFNA(INDEX('1.9 APM lookups'!$B$9:$B$13,MATCH($J303,'1.9 APM lookups'!$A$9:$A$13,0),1),"")</f>
        <v/>
      </c>
      <c r="Q303" s="64">
        <f t="shared" si="32"/>
        <v>0</v>
      </c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  <c r="AC303" s="50">
        <f t="shared" si="33"/>
        <v>0</v>
      </c>
      <c r="AD303" s="48"/>
      <c r="AE303" s="51">
        <f t="shared" si="34"/>
        <v>0</v>
      </c>
      <c r="AF303" s="51">
        <f t="shared" si="35"/>
        <v>0</v>
      </c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123"/>
      <c r="AS303" s="50">
        <f t="shared" si="36"/>
        <v>0</v>
      </c>
      <c r="AT303" s="48"/>
      <c r="AU303" s="51">
        <f t="shared" si="37"/>
        <v>0</v>
      </c>
      <c r="AV303" s="51">
        <f t="shared" si="38"/>
        <v>0</v>
      </c>
      <c r="AW303" s="48"/>
      <c r="AX303" s="48"/>
      <c r="AY303" s="48"/>
      <c r="AZ303" s="48"/>
      <c r="BA303" s="48"/>
      <c r="BB303" s="48"/>
      <c r="BC303" s="48"/>
      <c r="BD303" s="48"/>
      <c r="BE303" s="48"/>
      <c r="BF303" s="48"/>
      <c r="BG303" s="48"/>
      <c r="BH303" s="43"/>
      <c r="BI303" s="65" t="b">
        <f>IF(AND($G303=0,$H303=0,$I303=0),TRUE,IFERROR(MATCH($BK303,'1.9 APM lookups'!$K$2:$K$107,0)&gt;0,FALSE))</f>
        <v>1</v>
      </c>
      <c r="BJ303" s="65" t="b">
        <f>IF($F303=0,TRUE,IFERROR(MATCH($F303,'4.1 Expenditure RRP'!$A:$A,0)&gt;0,FALSE))</f>
        <v>1</v>
      </c>
      <c r="BK303" s="66" t="str">
        <f t="shared" si="39"/>
        <v xml:space="preserve">, , </v>
      </c>
    </row>
    <row r="304" spans="1:63">
      <c r="A304" s="121"/>
      <c r="B304" s="122"/>
      <c r="C304" s="122"/>
      <c r="D304" s="42"/>
      <c r="E304" s="42"/>
      <c r="F304" s="122"/>
      <c r="G304" s="41"/>
      <c r="H304" s="41"/>
      <c r="I304" s="41"/>
      <c r="J304" s="42"/>
      <c r="K304" s="42"/>
      <c r="L304" s="41"/>
      <c r="M304" s="120"/>
      <c r="N304" s="41"/>
      <c r="O304" s="41"/>
      <c r="P304" s="93" t="str">
        <f>_xlfn.IFNA(INDEX('1.9 APM lookups'!$B$9:$B$13,MATCH($J304,'1.9 APM lookups'!$A$9:$A$13,0),1),"")</f>
        <v/>
      </c>
      <c r="Q304" s="64">
        <f t="shared" si="32"/>
        <v>0</v>
      </c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  <c r="AC304" s="50">
        <f t="shared" si="33"/>
        <v>0</v>
      </c>
      <c r="AD304" s="48"/>
      <c r="AE304" s="51">
        <f t="shared" si="34"/>
        <v>0</v>
      </c>
      <c r="AF304" s="51">
        <f t="shared" si="35"/>
        <v>0</v>
      </c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123"/>
      <c r="AS304" s="50">
        <f t="shared" si="36"/>
        <v>0</v>
      </c>
      <c r="AT304" s="48"/>
      <c r="AU304" s="51">
        <f t="shared" si="37"/>
        <v>0</v>
      </c>
      <c r="AV304" s="51">
        <f t="shared" si="38"/>
        <v>0</v>
      </c>
      <c r="AW304" s="48"/>
      <c r="AX304" s="48"/>
      <c r="AY304" s="48"/>
      <c r="AZ304" s="48"/>
      <c r="BA304" s="48"/>
      <c r="BB304" s="48"/>
      <c r="BC304" s="48"/>
      <c r="BD304" s="48"/>
      <c r="BE304" s="48"/>
      <c r="BF304" s="48"/>
      <c r="BG304" s="48"/>
      <c r="BH304" s="43"/>
      <c r="BI304" s="65" t="b">
        <f>IF(AND($G304=0,$H304=0,$I304=0),TRUE,IFERROR(MATCH($BK304,'1.9 APM lookups'!$K$2:$K$107,0)&gt;0,FALSE))</f>
        <v>1</v>
      </c>
      <c r="BJ304" s="65" t="b">
        <f>IF($F304=0,TRUE,IFERROR(MATCH($F304,'4.1 Expenditure RRP'!$A:$A,0)&gt;0,FALSE))</f>
        <v>1</v>
      </c>
      <c r="BK304" s="66" t="str">
        <f t="shared" si="39"/>
        <v xml:space="preserve">, , </v>
      </c>
    </row>
    <row r="305" spans="1:63">
      <c r="A305" s="121"/>
      <c r="B305" s="122"/>
      <c r="C305" s="122"/>
      <c r="D305" s="42"/>
      <c r="E305" s="42"/>
      <c r="F305" s="122"/>
      <c r="G305" s="41"/>
      <c r="H305" s="41"/>
      <c r="I305" s="41"/>
      <c r="J305" s="42"/>
      <c r="K305" s="42"/>
      <c r="L305" s="41"/>
      <c r="M305" s="120"/>
      <c r="N305" s="41"/>
      <c r="O305" s="41"/>
      <c r="P305" s="93" t="str">
        <f>_xlfn.IFNA(INDEX('1.9 APM lookups'!$B$9:$B$13,MATCH($J305,'1.9 APM lookups'!$A$9:$A$13,0),1),"")</f>
        <v/>
      </c>
      <c r="Q305" s="64">
        <f t="shared" si="32"/>
        <v>0</v>
      </c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  <c r="AC305" s="50">
        <f t="shared" si="33"/>
        <v>0</v>
      </c>
      <c r="AD305" s="48"/>
      <c r="AE305" s="51">
        <f t="shared" si="34"/>
        <v>0</v>
      </c>
      <c r="AF305" s="51">
        <f t="shared" si="35"/>
        <v>0</v>
      </c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123"/>
      <c r="AS305" s="50">
        <f t="shared" si="36"/>
        <v>0</v>
      </c>
      <c r="AT305" s="48"/>
      <c r="AU305" s="51">
        <f t="shared" si="37"/>
        <v>0</v>
      </c>
      <c r="AV305" s="51">
        <f t="shared" si="38"/>
        <v>0</v>
      </c>
      <c r="AW305" s="48"/>
      <c r="AX305" s="48"/>
      <c r="AY305" s="48"/>
      <c r="AZ305" s="48"/>
      <c r="BA305" s="48"/>
      <c r="BB305" s="48"/>
      <c r="BC305" s="48"/>
      <c r="BD305" s="48"/>
      <c r="BE305" s="48"/>
      <c r="BF305" s="48"/>
      <c r="BG305" s="48"/>
      <c r="BH305" s="43"/>
      <c r="BI305" s="65" t="b">
        <f>IF(AND($G305=0,$H305=0,$I305=0),TRUE,IFERROR(MATCH($BK305,'1.9 APM lookups'!$K$2:$K$107,0)&gt;0,FALSE))</f>
        <v>1</v>
      </c>
      <c r="BJ305" s="65" t="b">
        <f>IF($F305=0,TRUE,IFERROR(MATCH($F305,'4.1 Expenditure RRP'!$A:$A,0)&gt;0,FALSE))</f>
        <v>1</v>
      </c>
      <c r="BK305" s="66" t="str">
        <f t="shared" si="39"/>
        <v xml:space="preserve">, , </v>
      </c>
    </row>
    <row r="306" spans="1:63">
      <c r="A306" s="121"/>
      <c r="B306" s="122"/>
      <c r="C306" s="122"/>
      <c r="D306" s="42"/>
      <c r="E306" s="42"/>
      <c r="F306" s="122"/>
      <c r="G306" s="41"/>
      <c r="H306" s="41"/>
      <c r="I306" s="41"/>
      <c r="J306" s="42"/>
      <c r="K306" s="42"/>
      <c r="L306" s="41"/>
      <c r="M306" s="120"/>
      <c r="N306" s="41"/>
      <c r="O306" s="41"/>
      <c r="P306" s="93" t="str">
        <f>_xlfn.IFNA(INDEX('1.9 APM lookups'!$B$9:$B$13,MATCH($J306,'1.9 APM lookups'!$A$9:$A$13,0),1),"")</f>
        <v/>
      </c>
      <c r="Q306" s="64">
        <f t="shared" si="32"/>
        <v>0</v>
      </c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50">
        <f t="shared" si="33"/>
        <v>0</v>
      </c>
      <c r="AD306" s="48"/>
      <c r="AE306" s="51">
        <f t="shared" si="34"/>
        <v>0</v>
      </c>
      <c r="AF306" s="51">
        <f t="shared" si="35"/>
        <v>0</v>
      </c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123"/>
      <c r="AS306" s="50">
        <f t="shared" si="36"/>
        <v>0</v>
      </c>
      <c r="AT306" s="48"/>
      <c r="AU306" s="51">
        <f t="shared" si="37"/>
        <v>0</v>
      </c>
      <c r="AV306" s="51">
        <f t="shared" si="38"/>
        <v>0</v>
      </c>
      <c r="AW306" s="48"/>
      <c r="AX306" s="48"/>
      <c r="AY306" s="48"/>
      <c r="AZ306" s="48"/>
      <c r="BA306" s="48"/>
      <c r="BB306" s="48"/>
      <c r="BC306" s="48"/>
      <c r="BD306" s="48"/>
      <c r="BE306" s="48"/>
      <c r="BF306" s="48"/>
      <c r="BG306" s="48"/>
      <c r="BH306" s="43"/>
      <c r="BI306" s="65" t="b">
        <f>IF(AND($G306=0,$H306=0,$I306=0),TRUE,IFERROR(MATCH($BK306,'1.9 APM lookups'!$K$2:$K$107,0)&gt;0,FALSE))</f>
        <v>1</v>
      </c>
      <c r="BJ306" s="65" t="b">
        <f>IF($F306=0,TRUE,IFERROR(MATCH($F306,'4.1 Expenditure RRP'!$A:$A,0)&gt;0,FALSE))</f>
        <v>1</v>
      </c>
      <c r="BK306" s="66" t="str">
        <f t="shared" si="39"/>
        <v xml:space="preserve">, , </v>
      </c>
    </row>
    <row r="307" spans="1:63">
      <c r="A307" s="121"/>
      <c r="B307" s="122"/>
      <c r="C307" s="122"/>
      <c r="D307" s="42"/>
      <c r="E307" s="42"/>
      <c r="F307" s="122"/>
      <c r="G307" s="41"/>
      <c r="H307" s="41"/>
      <c r="I307" s="41"/>
      <c r="J307" s="42"/>
      <c r="K307" s="42"/>
      <c r="L307" s="41"/>
      <c r="M307" s="120"/>
      <c r="N307" s="41"/>
      <c r="O307" s="41"/>
      <c r="P307" s="93" t="str">
        <f>_xlfn.IFNA(INDEX('1.9 APM lookups'!$B$9:$B$13,MATCH($J307,'1.9 APM lookups'!$A$9:$A$13,0),1),"")</f>
        <v/>
      </c>
      <c r="Q307" s="64">
        <f t="shared" si="32"/>
        <v>0</v>
      </c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  <c r="AC307" s="50">
        <f t="shared" si="33"/>
        <v>0</v>
      </c>
      <c r="AD307" s="48"/>
      <c r="AE307" s="51">
        <f t="shared" si="34"/>
        <v>0</v>
      </c>
      <c r="AF307" s="51">
        <f t="shared" si="35"/>
        <v>0</v>
      </c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123"/>
      <c r="AS307" s="50">
        <f t="shared" si="36"/>
        <v>0</v>
      </c>
      <c r="AT307" s="48"/>
      <c r="AU307" s="51">
        <f t="shared" si="37"/>
        <v>0</v>
      </c>
      <c r="AV307" s="51">
        <f t="shared" si="38"/>
        <v>0</v>
      </c>
      <c r="AW307" s="48"/>
      <c r="AX307" s="48"/>
      <c r="AY307" s="48"/>
      <c r="AZ307" s="48"/>
      <c r="BA307" s="48"/>
      <c r="BB307" s="48"/>
      <c r="BC307" s="48"/>
      <c r="BD307" s="48"/>
      <c r="BE307" s="48"/>
      <c r="BF307" s="48"/>
      <c r="BG307" s="48"/>
      <c r="BH307" s="43"/>
      <c r="BI307" s="65" t="b">
        <f>IF(AND($G307=0,$H307=0,$I307=0),TRUE,IFERROR(MATCH($BK307,'1.9 APM lookups'!$K$2:$K$107,0)&gt;0,FALSE))</f>
        <v>1</v>
      </c>
      <c r="BJ307" s="65" t="b">
        <f>IF($F307=0,TRUE,IFERROR(MATCH($F307,'4.1 Expenditure RRP'!$A:$A,0)&gt;0,FALSE))</f>
        <v>1</v>
      </c>
      <c r="BK307" s="66" t="str">
        <f t="shared" si="39"/>
        <v xml:space="preserve">, , </v>
      </c>
    </row>
    <row r="308" spans="1:63">
      <c r="A308" s="121"/>
      <c r="B308" s="122"/>
      <c r="C308" s="122"/>
      <c r="D308" s="42"/>
      <c r="E308" s="42"/>
      <c r="F308" s="122"/>
      <c r="G308" s="41"/>
      <c r="H308" s="41"/>
      <c r="I308" s="41"/>
      <c r="J308" s="42"/>
      <c r="K308" s="42"/>
      <c r="L308" s="41"/>
      <c r="M308" s="120"/>
      <c r="N308" s="41"/>
      <c r="O308" s="41"/>
      <c r="P308" s="93" t="str">
        <f>_xlfn.IFNA(INDEX('1.9 APM lookups'!$B$9:$B$13,MATCH($J308,'1.9 APM lookups'!$A$9:$A$13,0),1),"")</f>
        <v/>
      </c>
      <c r="Q308" s="64">
        <f t="shared" si="32"/>
        <v>0</v>
      </c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  <c r="AC308" s="50">
        <f t="shared" si="33"/>
        <v>0</v>
      </c>
      <c r="AD308" s="48"/>
      <c r="AE308" s="51">
        <f t="shared" si="34"/>
        <v>0</v>
      </c>
      <c r="AF308" s="51">
        <f t="shared" si="35"/>
        <v>0</v>
      </c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123"/>
      <c r="AS308" s="50">
        <f t="shared" si="36"/>
        <v>0</v>
      </c>
      <c r="AT308" s="48"/>
      <c r="AU308" s="51">
        <f t="shared" si="37"/>
        <v>0</v>
      </c>
      <c r="AV308" s="51">
        <f t="shared" si="38"/>
        <v>0</v>
      </c>
      <c r="AW308" s="48"/>
      <c r="AX308" s="48"/>
      <c r="AY308" s="48"/>
      <c r="AZ308" s="48"/>
      <c r="BA308" s="48"/>
      <c r="BB308" s="48"/>
      <c r="BC308" s="48"/>
      <c r="BD308" s="48"/>
      <c r="BE308" s="48"/>
      <c r="BF308" s="48"/>
      <c r="BG308" s="48"/>
      <c r="BH308" s="43"/>
      <c r="BI308" s="65" t="b">
        <f>IF(AND($G308=0,$H308=0,$I308=0),TRUE,IFERROR(MATCH($BK308,'1.9 APM lookups'!$K$2:$K$107,0)&gt;0,FALSE))</f>
        <v>1</v>
      </c>
      <c r="BJ308" s="65" t="b">
        <f>IF($F308=0,TRUE,IFERROR(MATCH($F308,'4.1 Expenditure RRP'!$A:$A,0)&gt;0,FALSE))</f>
        <v>1</v>
      </c>
      <c r="BK308" s="66" t="str">
        <f t="shared" si="39"/>
        <v xml:space="preserve">, , </v>
      </c>
    </row>
    <row r="309" spans="1:63">
      <c r="A309" s="121"/>
      <c r="B309" s="122"/>
      <c r="C309" s="122"/>
      <c r="D309" s="42"/>
      <c r="E309" s="42"/>
      <c r="F309" s="122"/>
      <c r="G309" s="41"/>
      <c r="H309" s="41"/>
      <c r="I309" s="41"/>
      <c r="J309" s="42"/>
      <c r="K309" s="42"/>
      <c r="L309" s="41"/>
      <c r="M309" s="120"/>
      <c r="N309" s="41"/>
      <c r="O309" s="41"/>
      <c r="P309" s="93" t="str">
        <f>_xlfn.IFNA(INDEX('1.9 APM lookups'!$B$9:$B$13,MATCH($J309,'1.9 APM lookups'!$A$9:$A$13,0),1),"")</f>
        <v/>
      </c>
      <c r="Q309" s="64">
        <f t="shared" si="32"/>
        <v>0</v>
      </c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  <c r="AC309" s="50">
        <f t="shared" si="33"/>
        <v>0</v>
      </c>
      <c r="AD309" s="48"/>
      <c r="AE309" s="51">
        <f t="shared" si="34"/>
        <v>0</v>
      </c>
      <c r="AF309" s="51">
        <f t="shared" si="35"/>
        <v>0</v>
      </c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123"/>
      <c r="AS309" s="50">
        <f t="shared" si="36"/>
        <v>0</v>
      </c>
      <c r="AT309" s="48"/>
      <c r="AU309" s="51">
        <f t="shared" si="37"/>
        <v>0</v>
      </c>
      <c r="AV309" s="51">
        <f t="shared" si="38"/>
        <v>0</v>
      </c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3"/>
      <c r="BI309" s="65" t="b">
        <f>IF(AND($G309=0,$H309=0,$I309=0),TRUE,IFERROR(MATCH($BK309,'1.9 APM lookups'!$K$2:$K$107,0)&gt;0,FALSE))</f>
        <v>1</v>
      </c>
      <c r="BJ309" s="65" t="b">
        <f>IF($F309=0,TRUE,IFERROR(MATCH($F309,'4.1 Expenditure RRP'!$A:$A,0)&gt;0,FALSE))</f>
        <v>1</v>
      </c>
      <c r="BK309" s="66" t="str">
        <f t="shared" si="39"/>
        <v xml:space="preserve">, , </v>
      </c>
    </row>
    <row r="310" spans="1:63">
      <c r="A310" s="121"/>
      <c r="B310" s="122"/>
      <c r="C310" s="122"/>
      <c r="D310" s="42"/>
      <c r="E310" s="42"/>
      <c r="F310" s="122"/>
      <c r="G310" s="41"/>
      <c r="H310" s="41"/>
      <c r="I310" s="41"/>
      <c r="J310" s="42"/>
      <c r="K310" s="42"/>
      <c r="L310" s="41"/>
      <c r="M310" s="120"/>
      <c r="N310" s="41"/>
      <c r="O310" s="41"/>
      <c r="P310" s="93" t="str">
        <f>_xlfn.IFNA(INDEX('1.9 APM lookups'!$B$9:$B$13,MATCH($J310,'1.9 APM lookups'!$A$9:$A$13,0),1),"")</f>
        <v/>
      </c>
      <c r="Q310" s="64">
        <f t="shared" si="32"/>
        <v>0</v>
      </c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  <c r="AC310" s="50">
        <f t="shared" si="33"/>
        <v>0</v>
      </c>
      <c r="AD310" s="48"/>
      <c r="AE310" s="51">
        <f t="shared" si="34"/>
        <v>0</v>
      </c>
      <c r="AF310" s="51">
        <f t="shared" si="35"/>
        <v>0</v>
      </c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123"/>
      <c r="AS310" s="50">
        <f t="shared" si="36"/>
        <v>0</v>
      </c>
      <c r="AT310" s="48"/>
      <c r="AU310" s="51">
        <f t="shared" si="37"/>
        <v>0</v>
      </c>
      <c r="AV310" s="51">
        <f t="shared" si="38"/>
        <v>0</v>
      </c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3"/>
      <c r="BI310" s="65" t="b">
        <f>IF(AND($G310=0,$H310=0,$I310=0),TRUE,IFERROR(MATCH($BK310,'1.9 APM lookups'!$K$2:$K$107,0)&gt;0,FALSE))</f>
        <v>1</v>
      </c>
      <c r="BJ310" s="65" t="b">
        <f>IF($F310=0,TRUE,IFERROR(MATCH($F310,'4.1 Expenditure RRP'!$A:$A,0)&gt;0,FALSE))</f>
        <v>1</v>
      </c>
      <c r="BK310" s="66" t="str">
        <f t="shared" si="39"/>
        <v xml:space="preserve">, , </v>
      </c>
    </row>
    <row r="311" spans="1:63">
      <c r="A311" s="121"/>
      <c r="B311" s="122"/>
      <c r="C311" s="122"/>
      <c r="D311" s="42"/>
      <c r="E311" s="42"/>
      <c r="F311" s="122"/>
      <c r="G311" s="41"/>
      <c r="H311" s="41"/>
      <c r="I311" s="41"/>
      <c r="J311" s="42"/>
      <c r="K311" s="42"/>
      <c r="L311" s="41"/>
      <c r="M311" s="120"/>
      <c r="N311" s="41"/>
      <c r="O311" s="41"/>
      <c r="P311" s="93" t="str">
        <f>_xlfn.IFNA(INDEX('1.9 APM lookups'!$B$9:$B$13,MATCH($J311,'1.9 APM lookups'!$A$9:$A$13,0),1),"")</f>
        <v/>
      </c>
      <c r="Q311" s="64">
        <f t="shared" si="32"/>
        <v>0</v>
      </c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  <c r="AC311" s="50">
        <f t="shared" si="33"/>
        <v>0</v>
      </c>
      <c r="AD311" s="48"/>
      <c r="AE311" s="51">
        <f t="shared" si="34"/>
        <v>0</v>
      </c>
      <c r="AF311" s="51">
        <f t="shared" si="35"/>
        <v>0</v>
      </c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123"/>
      <c r="AS311" s="50">
        <f t="shared" si="36"/>
        <v>0</v>
      </c>
      <c r="AT311" s="48"/>
      <c r="AU311" s="51">
        <f t="shared" si="37"/>
        <v>0</v>
      </c>
      <c r="AV311" s="51">
        <f t="shared" si="38"/>
        <v>0</v>
      </c>
      <c r="AW311" s="48"/>
      <c r="AX311" s="48"/>
      <c r="AY311" s="48"/>
      <c r="AZ311" s="48"/>
      <c r="BA311" s="48"/>
      <c r="BB311" s="48"/>
      <c r="BC311" s="48"/>
      <c r="BD311" s="48"/>
      <c r="BE311" s="48"/>
      <c r="BF311" s="48"/>
      <c r="BG311" s="48"/>
      <c r="BH311" s="43"/>
      <c r="BI311" s="65" t="b">
        <f>IF(AND($G311=0,$H311=0,$I311=0),TRUE,IFERROR(MATCH($BK311,'1.9 APM lookups'!$K$2:$K$107,0)&gt;0,FALSE))</f>
        <v>1</v>
      </c>
      <c r="BJ311" s="65" t="b">
        <f>IF($F311=0,TRUE,IFERROR(MATCH($F311,'4.1 Expenditure RRP'!$A:$A,0)&gt;0,FALSE))</f>
        <v>1</v>
      </c>
      <c r="BK311" s="66" t="str">
        <f t="shared" si="39"/>
        <v xml:space="preserve">, , </v>
      </c>
    </row>
    <row r="312" spans="1:63">
      <c r="A312" s="121"/>
      <c r="B312" s="122"/>
      <c r="C312" s="122"/>
      <c r="D312" s="42"/>
      <c r="E312" s="42"/>
      <c r="F312" s="122"/>
      <c r="G312" s="41"/>
      <c r="H312" s="41"/>
      <c r="I312" s="41"/>
      <c r="J312" s="42"/>
      <c r="K312" s="42"/>
      <c r="L312" s="41"/>
      <c r="M312" s="120"/>
      <c r="N312" s="41"/>
      <c r="O312" s="41"/>
      <c r="P312" s="93" t="str">
        <f>_xlfn.IFNA(INDEX('1.9 APM lookups'!$B$9:$B$13,MATCH($J312,'1.9 APM lookups'!$A$9:$A$13,0),1),"")</f>
        <v/>
      </c>
      <c r="Q312" s="64">
        <f t="shared" si="32"/>
        <v>0</v>
      </c>
      <c r="R312" s="61"/>
      <c r="S312" s="61"/>
      <c r="T312" s="61"/>
      <c r="U312" s="61"/>
      <c r="V312" s="61"/>
      <c r="W312" s="61"/>
      <c r="X312" s="61"/>
      <c r="Y312" s="61"/>
      <c r="Z312" s="61"/>
      <c r="AA312" s="61"/>
      <c r="AB312" s="61"/>
      <c r="AC312" s="50">
        <f t="shared" si="33"/>
        <v>0</v>
      </c>
      <c r="AD312" s="48"/>
      <c r="AE312" s="51">
        <f t="shared" si="34"/>
        <v>0</v>
      </c>
      <c r="AF312" s="51">
        <f t="shared" si="35"/>
        <v>0</v>
      </c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123"/>
      <c r="AS312" s="50">
        <f t="shared" si="36"/>
        <v>0</v>
      </c>
      <c r="AT312" s="48"/>
      <c r="AU312" s="51">
        <f t="shared" si="37"/>
        <v>0</v>
      </c>
      <c r="AV312" s="51">
        <f t="shared" si="38"/>
        <v>0</v>
      </c>
      <c r="AW312" s="48"/>
      <c r="AX312" s="48"/>
      <c r="AY312" s="48"/>
      <c r="AZ312" s="48"/>
      <c r="BA312" s="48"/>
      <c r="BB312" s="48"/>
      <c r="BC312" s="48"/>
      <c r="BD312" s="48"/>
      <c r="BE312" s="48"/>
      <c r="BF312" s="48"/>
      <c r="BG312" s="48"/>
      <c r="BH312" s="43"/>
      <c r="BI312" s="65" t="b">
        <f>IF(AND($G312=0,$H312=0,$I312=0),TRUE,IFERROR(MATCH($BK312,'1.9 APM lookups'!$K$2:$K$107,0)&gt;0,FALSE))</f>
        <v>1</v>
      </c>
      <c r="BJ312" s="65" t="b">
        <f>IF($F312=0,TRUE,IFERROR(MATCH($F312,'4.1 Expenditure RRP'!$A:$A,0)&gt;0,FALSE))</f>
        <v>1</v>
      </c>
      <c r="BK312" s="66" t="str">
        <f t="shared" si="39"/>
        <v xml:space="preserve">, , </v>
      </c>
    </row>
    <row r="313" spans="1:63">
      <c r="A313" s="121"/>
      <c r="B313" s="122"/>
      <c r="C313" s="122"/>
      <c r="D313" s="42"/>
      <c r="E313" s="42"/>
      <c r="F313" s="122"/>
      <c r="G313" s="41"/>
      <c r="H313" s="41"/>
      <c r="I313" s="41"/>
      <c r="J313" s="42"/>
      <c r="K313" s="42"/>
      <c r="L313" s="41"/>
      <c r="M313" s="120"/>
      <c r="N313" s="41"/>
      <c r="O313" s="41"/>
      <c r="P313" s="93" t="str">
        <f>_xlfn.IFNA(INDEX('1.9 APM lookups'!$B$9:$B$13,MATCH($J313,'1.9 APM lookups'!$A$9:$A$13,0),1),"")</f>
        <v/>
      </c>
      <c r="Q313" s="64">
        <f t="shared" si="32"/>
        <v>0</v>
      </c>
      <c r="R313" s="61"/>
      <c r="S313" s="61"/>
      <c r="T313" s="61"/>
      <c r="U313" s="61"/>
      <c r="V313" s="61"/>
      <c r="W313" s="61"/>
      <c r="X313" s="61"/>
      <c r="Y313" s="61"/>
      <c r="Z313" s="61"/>
      <c r="AA313" s="61"/>
      <c r="AB313" s="61"/>
      <c r="AC313" s="50">
        <f t="shared" si="33"/>
        <v>0</v>
      </c>
      <c r="AD313" s="48"/>
      <c r="AE313" s="51">
        <f t="shared" si="34"/>
        <v>0</v>
      </c>
      <c r="AF313" s="51">
        <f t="shared" si="35"/>
        <v>0</v>
      </c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123"/>
      <c r="AS313" s="50">
        <f t="shared" si="36"/>
        <v>0</v>
      </c>
      <c r="AT313" s="48"/>
      <c r="AU313" s="51">
        <f t="shared" si="37"/>
        <v>0</v>
      </c>
      <c r="AV313" s="51">
        <f t="shared" si="38"/>
        <v>0</v>
      </c>
      <c r="AW313" s="48"/>
      <c r="AX313" s="48"/>
      <c r="AY313" s="48"/>
      <c r="AZ313" s="48"/>
      <c r="BA313" s="48"/>
      <c r="BB313" s="48"/>
      <c r="BC313" s="48"/>
      <c r="BD313" s="48"/>
      <c r="BE313" s="48"/>
      <c r="BF313" s="48"/>
      <c r="BG313" s="48"/>
      <c r="BH313" s="43"/>
      <c r="BI313" s="65" t="b">
        <f>IF(AND($G313=0,$H313=0,$I313=0),TRUE,IFERROR(MATCH($BK313,'1.9 APM lookups'!$K$2:$K$107,0)&gt;0,FALSE))</f>
        <v>1</v>
      </c>
      <c r="BJ313" s="65" t="b">
        <f>IF($F313=0,TRUE,IFERROR(MATCH($F313,'4.1 Expenditure RRP'!$A:$A,0)&gt;0,FALSE))</f>
        <v>1</v>
      </c>
      <c r="BK313" s="66" t="str">
        <f t="shared" si="39"/>
        <v xml:space="preserve">, , </v>
      </c>
    </row>
    <row r="314" spans="1:63">
      <c r="A314" s="121"/>
      <c r="B314" s="122"/>
      <c r="C314" s="122"/>
      <c r="D314" s="42"/>
      <c r="E314" s="42"/>
      <c r="F314" s="122"/>
      <c r="G314" s="41"/>
      <c r="H314" s="41"/>
      <c r="I314" s="41"/>
      <c r="J314" s="42"/>
      <c r="K314" s="42"/>
      <c r="L314" s="41"/>
      <c r="M314" s="120"/>
      <c r="N314" s="41"/>
      <c r="O314" s="41"/>
      <c r="P314" s="93" t="str">
        <f>_xlfn.IFNA(INDEX('1.9 APM lookups'!$B$9:$B$13,MATCH($J314,'1.9 APM lookups'!$A$9:$A$13,0),1),"")</f>
        <v/>
      </c>
      <c r="Q314" s="64">
        <f t="shared" si="32"/>
        <v>0</v>
      </c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  <c r="AC314" s="50">
        <f t="shared" si="33"/>
        <v>0</v>
      </c>
      <c r="AD314" s="48"/>
      <c r="AE314" s="51">
        <f t="shared" si="34"/>
        <v>0</v>
      </c>
      <c r="AF314" s="51">
        <f t="shared" si="35"/>
        <v>0</v>
      </c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123"/>
      <c r="AS314" s="50">
        <f t="shared" si="36"/>
        <v>0</v>
      </c>
      <c r="AT314" s="48"/>
      <c r="AU314" s="51">
        <f t="shared" si="37"/>
        <v>0</v>
      </c>
      <c r="AV314" s="51">
        <f t="shared" si="38"/>
        <v>0</v>
      </c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3"/>
      <c r="BI314" s="65" t="b">
        <f>IF(AND($G314=0,$H314=0,$I314=0),TRUE,IFERROR(MATCH($BK314,'1.9 APM lookups'!$K$2:$K$107,0)&gt;0,FALSE))</f>
        <v>1</v>
      </c>
      <c r="BJ314" s="65" t="b">
        <f>IF($F314=0,TRUE,IFERROR(MATCH($F314,'4.1 Expenditure RRP'!$A:$A,0)&gt;0,FALSE))</f>
        <v>1</v>
      </c>
      <c r="BK314" s="66" t="str">
        <f t="shared" si="39"/>
        <v xml:space="preserve">, , </v>
      </c>
    </row>
    <row r="315" spans="1:63">
      <c r="A315" s="121"/>
      <c r="B315" s="122"/>
      <c r="C315" s="122"/>
      <c r="D315" s="42"/>
      <c r="E315" s="42"/>
      <c r="F315" s="122"/>
      <c r="G315" s="41"/>
      <c r="H315" s="41"/>
      <c r="I315" s="41"/>
      <c r="J315" s="42"/>
      <c r="K315" s="42"/>
      <c r="L315" s="41"/>
      <c r="M315" s="120"/>
      <c r="N315" s="41"/>
      <c r="O315" s="41"/>
      <c r="P315" s="93" t="str">
        <f>_xlfn.IFNA(INDEX('1.9 APM lookups'!$B$9:$B$13,MATCH($J315,'1.9 APM lookups'!$A$9:$A$13,0),1),"")</f>
        <v/>
      </c>
      <c r="Q315" s="64">
        <f t="shared" si="32"/>
        <v>0</v>
      </c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  <c r="AC315" s="50">
        <f t="shared" si="33"/>
        <v>0</v>
      </c>
      <c r="AD315" s="48"/>
      <c r="AE315" s="51">
        <f t="shared" si="34"/>
        <v>0</v>
      </c>
      <c r="AF315" s="51">
        <f t="shared" si="35"/>
        <v>0</v>
      </c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123"/>
      <c r="AS315" s="50">
        <f t="shared" si="36"/>
        <v>0</v>
      </c>
      <c r="AT315" s="48"/>
      <c r="AU315" s="51">
        <f t="shared" si="37"/>
        <v>0</v>
      </c>
      <c r="AV315" s="51">
        <f t="shared" si="38"/>
        <v>0</v>
      </c>
      <c r="AW315" s="48"/>
      <c r="AX315" s="48"/>
      <c r="AY315" s="48"/>
      <c r="AZ315" s="48"/>
      <c r="BA315" s="48"/>
      <c r="BB315" s="48"/>
      <c r="BC315" s="48"/>
      <c r="BD315" s="48"/>
      <c r="BE315" s="48"/>
      <c r="BF315" s="48"/>
      <c r="BG315" s="48"/>
      <c r="BH315" s="43"/>
      <c r="BI315" s="65" t="b">
        <f>IF(AND($G315=0,$H315=0,$I315=0),TRUE,IFERROR(MATCH($BK315,'1.9 APM lookups'!$K$2:$K$107,0)&gt;0,FALSE))</f>
        <v>1</v>
      </c>
      <c r="BJ315" s="65" t="b">
        <f>IF($F315=0,TRUE,IFERROR(MATCH($F315,'4.1 Expenditure RRP'!$A:$A,0)&gt;0,FALSE))</f>
        <v>1</v>
      </c>
      <c r="BK315" s="66" t="str">
        <f t="shared" si="39"/>
        <v xml:space="preserve">, , </v>
      </c>
    </row>
    <row r="316" spans="1:63">
      <c r="A316" s="121"/>
      <c r="B316" s="122"/>
      <c r="C316" s="122"/>
      <c r="D316" s="42"/>
      <c r="E316" s="42"/>
      <c r="F316" s="122"/>
      <c r="G316" s="41"/>
      <c r="H316" s="41"/>
      <c r="I316" s="41"/>
      <c r="J316" s="42"/>
      <c r="K316" s="42"/>
      <c r="L316" s="41"/>
      <c r="M316" s="120"/>
      <c r="N316" s="41"/>
      <c r="O316" s="41"/>
      <c r="P316" s="93" t="str">
        <f>_xlfn.IFNA(INDEX('1.9 APM lookups'!$B$9:$B$13,MATCH($J316,'1.9 APM lookups'!$A$9:$A$13,0),1),"")</f>
        <v/>
      </c>
      <c r="Q316" s="64">
        <f t="shared" si="32"/>
        <v>0</v>
      </c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  <c r="AC316" s="50">
        <f t="shared" si="33"/>
        <v>0</v>
      </c>
      <c r="AD316" s="48"/>
      <c r="AE316" s="51">
        <f t="shared" si="34"/>
        <v>0</v>
      </c>
      <c r="AF316" s="51">
        <f t="shared" si="35"/>
        <v>0</v>
      </c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123"/>
      <c r="AS316" s="50">
        <f t="shared" si="36"/>
        <v>0</v>
      </c>
      <c r="AT316" s="48"/>
      <c r="AU316" s="51">
        <f t="shared" si="37"/>
        <v>0</v>
      </c>
      <c r="AV316" s="51">
        <f t="shared" si="38"/>
        <v>0</v>
      </c>
      <c r="AW316" s="48"/>
      <c r="AX316" s="48"/>
      <c r="AY316" s="48"/>
      <c r="AZ316" s="48"/>
      <c r="BA316" s="48"/>
      <c r="BB316" s="48"/>
      <c r="BC316" s="48"/>
      <c r="BD316" s="48"/>
      <c r="BE316" s="48"/>
      <c r="BF316" s="48"/>
      <c r="BG316" s="48"/>
      <c r="BH316" s="43"/>
      <c r="BI316" s="65" t="b">
        <f>IF(AND($G316=0,$H316=0,$I316=0),TRUE,IFERROR(MATCH($BK316,'1.9 APM lookups'!$K$2:$K$107,0)&gt;0,FALSE))</f>
        <v>1</v>
      </c>
      <c r="BJ316" s="65" t="b">
        <f>IF($F316=0,TRUE,IFERROR(MATCH($F316,'4.1 Expenditure RRP'!$A:$A,0)&gt;0,FALSE))</f>
        <v>1</v>
      </c>
      <c r="BK316" s="66" t="str">
        <f t="shared" si="39"/>
        <v xml:space="preserve">, , </v>
      </c>
    </row>
    <row r="317" spans="1:63">
      <c r="A317" s="121"/>
      <c r="B317" s="122"/>
      <c r="C317" s="122"/>
      <c r="D317" s="42"/>
      <c r="E317" s="42"/>
      <c r="F317" s="122"/>
      <c r="G317" s="41"/>
      <c r="H317" s="41"/>
      <c r="I317" s="41"/>
      <c r="J317" s="42"/>
      <c r="K317" s="42"/>
      <c r="L317" s="41"/>
      <c r="M317" s="120"/>
      <c r="N317" s="41"/>
      <c r="O317" s="41"/>
      <c r="P317" s="93" t="str">
        <f>_xlfn.IFNA(INDEX('1.9 APM lookups'!$B$9:$B$13,MATCH($J317,'1.9 APM lookups'!$A$9:$A$13,0),1),"")</f>
        <v/>
      </c>
      <c r="Q317" s="64">
        <f t="shared" si="32"/>
        <v>0</v>
      </c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  <c r="AC317" s="50">
        <f t="shared" si="33"/>
        <v>0</v>
      </c>
      <c r="AD317" s="48"/>
      <c r="AE317" s="51">
        <f t="shared" si="34"/>
        <v>0</v>
      </c>
      <c r="AF317" s="51">
        <f t="shared" si="35"/>
        <v>0</v>
      </c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123"/>
      <c r="AS317" s="50">
        <f t="shared" si="36"/>
        <v>0</v>
      </c>
      <c r="AT317" s="48"/>
      <c r="AU317" s="51">
        <f t="shared" si="37"/>
        <v>0</v>
      </c>
      <c r="AV317" s="51">
        <f t="shared" si="38"/>
        <v>0</v>
      </c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3"/>
      <c r="BI317" s="65" t="b">
        <f>IF(AND($G317=0,$H317=0,$I317=0),TRUE,IFERROR(MATCH($BK317,'1.9 APM lookups'!$K$2:$K$107,0)&gt;0,FALSE))</f>
        <v>1</v>
      </c>
      <c r="BJ317" s="65" t="b">
        <f>IF($F317=0,TRUE,IFERROR(MATCH($F317,'4.1 Expenditure RRP'!$A:$A,0)&gt;0,FALSE))</f>
        <v>1</v>
      </c>
      <c r="BK317" s="66" t="str">
        <f t="shared" si="39"/>
        <v xml:space="preserve">, , </v>
      </c>
    </row>
    <row r="318" spans="1:63">
      <c r="A318" s="121"/>
      <c r="B318" s="122"/>
      <c r="C318" s="122"/>
      <c r="D318" s="42"/>
      <c r="E318" s="42"/>
      <c r="F318" s="122"/>
      <c r="G318" s="41"/>
      <c r="H318" s="41"/>
      <c r="I318" s="41"/>
      <c r="J318" s="42"/>
      <c r="K318" s="42"/>
      <c r="L318" s="41"/>
      <c r="M318" s="120"/>
      <c r="N318" s="41"/>
      <c r="O318" s="41"/>
      <c r="P318" s="93" t="str">
        <f>_xlfn.IFNA(INDEX('1.9 APM lookups'!$B$9:$B$13,MATCH($J318,'1.9 APM lookups'!$A$9:$A$13,0),1),"")</f>
        <v/>
      </c>
      <c r="Q318" s="64">
        <f t="shared" si="32"/>
        <v>0</v>
      </c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  <c r="AC318" s="50">
        <f t="shared" si="33"/>
        <v>0</v>
      </c>
      <c r="AD318" s="48"/>
      <c r="AE318" s="51">
        <f t="shared" si="34"/>
        <v>0</v>
      </c>
      <c r="AF318" s="51">
        <f t="shared" si="35"/>
        <v>0</v>
      </c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123"/>
      <c r="AS318" s="50">
        <f t="shared" si="36"/>
        <v>0</v>
      </c>
      <c r="AT318" s="48"/>
      <c r="AU318" s="51">
        <f t="shared" si="37"/>
        <v>0</v>
      </c>
      <c r="AV318" s="51">
        <f t="shared" si="38"/>
        <v>0</v>
      </c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3"/>
      <c r="BI318" s="65" t="b">
        <f>IF(AND($G318=0,$H318=0,$I318=0),TRUE,IFERROR(MATCH($BK318,'1.9 APM lookups'!$K$2:$K$107,0)&gt;0,FALSE))</f>
        <v>1</v>
      </c>
      <c r="BJ318" s="65" t="b">
        <f>IF($F318=0,TRUE,IFERROR(MATCH($F318,'4.1 Expenditure RRP'!$A:$A,0)&gt;0,FALSE))</f>
        <v>1</v>
      </c>
      <c r="BK318" s="66" t="str">
        <f t="shared" si="39"/>
        <v xml:space="preserve">, , </v>
      </c>
    </row>
    <row r="319" spans="1:63">
      <c r="A319" s="121"/>
      <c r="B319" s="122"/>
      <c r="C319" s="122"/>
      <c r="D319" s="42"/>
      <c r="E319" s="42"/>
      <c r="F319" s="122"/>
      <c r="G319" s="41"/>
      <c r="H319" s="41"/>
      <c r="I319" s="41"/>
      <c r="J319" s="42"/>
      <c r="K319" s="42"/>
      <c r="L319" s="41"/>
      <c r="M319" s="120"/>
      <c r="N319" s="41"/>
      <c r="O319" s="41"/>
      <c r="P319" s="93" t="str">
        <f>_xlfn.IFNA(INDEX('1.9 APM lookups'!$B$9:$B$13,MATCH($J319,'1.9 APM lookups'!$A$9:$A$13,0),1),"")</f>
        <v/>
      </c>
      <c r="Q319" s="64">
        <f t="shared" si="32"/>
        <v>0</v>
      </c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  <c r="AC319" s="50">
        <f t="shared" si="33"/>
        <v>0</v>
      </c>
      <c r="AD319" s="48"/>
      <c r="AE319" s="51">
        <f t="shared" si="34"/>
        <v>0</v>
      </c>
      <c r="AF319" s="51">
        <f t="shared" si="35"/>
        <v>0</v>
      </c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123"/>
      <c r="AS319" s="50">
        <f t="shared" si="36"/>
        <v>0</v>
      </c>
      <c r="AT319" s="48"/>
      <c r="AU319" s="51">
        <f t="shared" si="37"/>
        <v>0</v>
      </c>
      <c r="AV319" s="51">
        <f t="shared" si="38"/>
        <v>0</v>
      </c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3"/>
      <c r="BI319" s="65" t="b">
        <f>IF(AND($G319=0,$H319=0,$I319=0),TRUE,IFERROR(MATCH($BK319,'1.9 APM lookups'!$K$2:$K$107,0)&gt;0,FALSE))</f>
        <v>1</v>
      </c>
      <c r="BJ319" s="65" t="b">
        <f>IF($F319=0,TRUE,IFERROR(MATCH($F319,'4.1 Expenditure RRP'!$A:$A,0)&gt;0,FALSE))</f>
        <v>1</v>
      </c>
      <c r="BK319" s="66" t="str">
        <f t="shared" si="39"/>
        <v xml:space="preserve">, , </v>
      </c>
    </row>
    <row r="320" spans="1:63">
      <c r="A320" s="121"/>
      <c r="B320" s="122"/>
      <c r="C320" s="122"/>
      <c r="D320" s="42"/>
      <c r="E320" s="42"/>
      <c r="F320" s="122"/>
      <c r="G320" s="41"/>
      <c r="H320" s="41"/>
      <c r="I320" s="41"/>
      <c r="J320" s="42"/>
      <c r="K320" s="42"/>
      <c r="L320" s="41"/>
      <c r="M320" s="120"/>
      <c r="N320" s="41"/>
      <c r="O320" s="41"/>
      <c r="P320" s="93" t="str">
        <f>_xlfn.IFNA(INDEX('1.9 APM lookups'!$B$9:$B$13,MATCH($J320,'1.9 APM lookups'!$A$9:$A$13,0),1),"")</f>
        <v/>
      </c>
      <c r="Q320" s="64">
        <f t="shared" si="32"/>
        <v>0</v>
      </c>
      <c r="R320" s="61"/>
      <c r="S320" s="61"/>
      <c r="T320" s="61"/>
      <c r="U320" s="61"/>
      <c r="V320" s="61"/>
      <c r="W320" s="61"/>
      <c r="X320" s="61"/>
      <c r="Y320" s="61"/>
      <c r="Z320" s="61"/>
      <c r="AA320" s="61"/>
      <c r="AB320" s="61"/>
      <c r="AC320" s="50">
        <f t="shared" si="33"/>
        <v>0</v>
      </c>
      <c r="AD320" s="48"/>
      <c r="AE320" s="51">
        <f t="shared" si="34"/>
        <v>0</v>
      </c>
      <c r="AF320" s="51">
        <f t="shared" si="35"/>
        <v>0</v>
      </c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123"/>
      <c r="AS320" s="50">
        <f t="shared" si="36"/>
        <v>0</v>
      </c>
      <c r="AT320" s="48"/>
      <c r="AU320" s="51">
        <f t="shared" si="37"/>
        <v>0</v>
      </c>
      <c r="AV320" s="51">
        <f t="shared" si="38"/>
        <v>0</v>
      </c>
      <c r="AW320" s="48"/>
      <c r="AX320" s="48"/>
      <c r="AY320" s="48"/>
      <c r="AZ320" s="48"/>
      <c r="BA320" s="48"/>
      <c r="BB320" s="48"/>
      <c r="BC320" s="48"/>
      <c r="BD320" s="48"/>
      <c r="BE320" s="48"/>
      <c r="BF320" s="48"/>
      <c r="BG320" s="48"/>
      <c r="BH320" s="43"/>
      <c r="BI320" s="65" t="b">
        <f>IF(AND($G320=0,$H320=0,$I320=0),TRUE,IFERROR(MATCH($BK320,'1.9 APM lookups'!$K$2:$K$107,0)&gt;0,FALSE))</f>
        <v>1</v>
      </c>
      <c r="BJ320" s="65" t="b">
        <f>IF($F320=0,TRUE,IFERROR(MATCH($F320,'4.1 Expenditure RRP'!$A:$A,0)&gt;0,FALSE))</f>
        <v>1</v>
      </c>
      <c r="BK320" s="66" t="str">
        <f t="shared" si="39"/>
        <v xml:space="preserve">, , </v>
      </c>
    </row>
    <row r="321" spans="1:63">
      <c r="A321" s="121"/>
      <c r="B321" s="122"/>
      <c r="C321" s="122"/>
      <c r="D321" s="42"/>
      <c r="E321" s="42"/>
      <c r="F321" s="122"/>
      <c r="G321" s="41"/>
      <c r="H321" s="41"/>
      <c r="I321" s="41"/>
      <c r="J321" s="42"/>
      <c r="K321" s="42"/>
      <c r="L321" s="41"/>
      <c r="M321" s="120"/>
      <c r="N321" s="41"/>
      <c r="O321" s="41"/>
      <c r="P321" s="93" t="str">
        <f>_xlfn.IFNA(INDEX('1.9 APM lookups'!$B$9:$B$13,MATCH($J321,'1.9 APM lookups'!$A$9:$A$13,0),1),"")</f>
        <v/>
      </c>
      <c r="Q321" s="64">
        <f t="shared" si="32"/>
        <v>0</v>
      </c>
      <c r="R321" s="61"/>
      <c r="S321" s="61"/>
      <c r="T321" s="61"/>
      <c r="U321" s="61"/>
      <c r="V321" s="61"/>
      <c r="W321" s="61"/>
      <c r="X321" s="61"/>
      <c r="Y321" s="61"/>
      <c r="Z321" s="61"/>
      <c r="AA321" s="61"/>
      <c r="AB321" s="61"/>
      <c r="AC321" s="50">
        <f t="shared" si="33"/>
        <v>0</v>
      </c>
      <c r="AD321" s="48"/>
      <c r="AE321" s="51">
        <f t="shared" si="34"/>
        <v>0</v>
      </c>
      <c r="AF321" s="51">
        <f t="shared" si="35"/>
        <v>0</v>
      </c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123"/>
      <c r="AS321" s="50">
        <f t="shared" si="36"/>
        <v>0</v>
      </c>
      <c r="AT321" s="48"/>
      <c r="AU321" s="51">
        <f t="shared" si="37"/>
        <v>0</v>
      </c>
      <c r="AV321" s="51">
        <f t="shared" si="38"/>
        <v>0</v>
      </c>
      <c r="AW321" s="48"/>
      <c r="AX321" s="48"/>
      <c r="AY321" s="48"/>
      <c r="AZ321" s="48"/>
      <c r="BA321" s="48"/>
      <c r="BB321" s="48"/>
      <c r="BC321" s="48"/>
      <c r="BD321" s="48"/>
      <c r="BE321" s="48"/>
      <c r="BF321" s="48"/>
      <c r="BG321" s="48"/>
      <c r="BH321" s="43"/>
      <c r="BI321" s="65" t="b">
        <f>IF(AND($G321=0,$H321=0,$I321=0),TRUE,IFERROR(MATCH($BK321,'1.9 APM lookups'!$K$2:$K$107,0)&gt;0,FALSE))</f>
        <v>1</v>
      </c>
      <c r="BJ321" s="65" t="b">
        <f>IF($F321=0,TRUE,IFERROR(MATCH($F321,'4.1 Expenditure RRP'!$A:$A,0)&gt;0,FALSE))</f>
        <v>1</v>
      </c>
      <c r="BK321" s="66" t="str">
        <f t="shared" si="39"/>
        <v xml:space="preserve">, , </v>
      </c>
    </row>
    <row r="322" spans="1:63">
      <c r="A322" s="121"/>
      <c r="B322" s="122"/>
      <c r="C322" s="122"/>
      <c r="D322" s="42"/>
      <c r="E322" s="42"/>
      <c r="F322" s="122"/>
      <c r="G322" s="41"/>
      <c r="H322" s="41"/>
      <c r="I322" s="41"/>
      <c r="J322" s="42"/>
      <c r="K322" s="42"/>
      <c r="L322" s="41"/>
      <c r="M322" s="120"/>
      <c r="N322" s="41"/>
      <c r="O322" s="41"/>
      <c r="P322" s="93" t="str">
        <f>_xlfn.IFNA(INDEX('1.9 APM lookups'!$B$9:$B$13,MATCH($J322,'1.9 APM lookups'!$A$9:$A$13,0),1),"")</f>
        <v/>
      </c>
      <c r="Q322" s="64">
        <f t="shared" si="32"/>
        <v>0</v>
      </c>
      <c r="R322" s="61"/>
      <c r="S322" s="61"/>
      <c r="T322" s="61"/>
      <c r="U322" s="61"/>
      <c r="V322" s="61"/>
      <c r="W322" s="61"/>
      <c r="X322" s="61"/>
      <c r="Y322" s="61"/>
      <c r="Z322" s="61"/>
      <c r="AA322" s="61"/>
      <c r="AB322" s="61"/>
      <c r="AC322" s="50">
        <f t="shared" si="33"/>
        <v>0</v>
      </c>
      <c r="AD322" s="48"/>
      <c r="AE322" s="51">
        <f t="shared" si="34"/>
        <v>0</v>
      </c>
      <c r="AF322" s="51">
        <f t="shared" si="35"/>
        <v>0</v>
      </c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123"/>
      <c r="AS322" s="50">
        <f t="shared" si="36"/>
        <v>0</v>
      </c>
      <c r="AT322" s="48"/>
      <c r="AU322" s="51">
        <f t="shared" si="37"/>
        <v>0</v>
      </c>
      <c r="AV322" s="51">
        <f t="shared" si="38"/>
        <v>0</v>
      </c>
      <c r="AW322" s="48"/>
      <c r="AX322" s="48"/>
      <c r="AY322" s="48"/>
      <c r="AZ322" s="48"/>
      <c r="BA322" s="48"/>
      <c r="BB322" s="48"/>
      <c r="BC322" s="48"/>
      <c r="BD322" s="48"/>
      <c r="BE322" s="48"/>
      <c r="BF322" s="48"/>
      <c r="BG322" s="48"/>
      <c r="BH322" s="43"/>
      <c r="BI322" s="65" t="b">
        <f>IF(AND($G322=0,$H322=0,$I322=0),TRUE,IFERROR(MATCH($BK322,'1.9 APM lookups'!$K$2:$K$107,0)&gt;0,FALSE))</f>
        <v>1</v>
      </c>
      <c r="BJ322" s="65" t="b">
        <f>IF($F322=0,TRUE,IFERROR(MATCH($F322,'4.1 Expenditure RRP'!$A:$A,0)&gt;0,FALSE))</f>
        <v>1</v>
      </c>
      <c r="BK322" s="66" t="str">
        <f t="shared" si="39"/>
        <v xml:space="preserve">, , </v>
      </c>
    </row>
    <row r="323" spans="1:63">
      <c r="A323" s="121"/>
      <c r="B323" s="122"/>
      <c r="C323" s="122"/>
      <c r="D323" s="42"/>
      <c r="E323" s="42"/>
      <c r="F323" s="122"/>
      <c r="G323" s="41"/>
      <c r="H323" s="41"/>
      <c r="I323" s="41"/>
      <c r="J323" s="42"/>
      <c r="K323" s="42"/>
      <c r="L323" s="41"/>
      <c r="M323" s="120"/>
      <c r="N323" s="41"/>
      <c r="O323" s="41"/>
      <c r="P323" s="93" t="str">
        <f>_xlfn.IFNA(INDEX('1.9 APM lookups'!$B$9:$B$13,MATCH($J323,'1.9 APM lookups'!$A$9:$A$13,0),1),"")</f>
        <v/>
      </c>
      <c r="Q323" s="64">
        <f t="shared" si="32"/>
        <v>0</v>
      </c>
      <c r="R323" s="61"/>
      <c r="S323" s="61"/>
      <c r="T323" s="61"/>
      <c r="U323" s="61"/>
      <c r="V323" s="61"/>
      <c r="W323" s="61"/>
      <c r="X323" s="61"/>
      <c r="Y323" s="61"/>
      <c r="Z323" s="61"/>
      <c r="AA323" s="61"/>
      <c r="AB323" s="61"/>
      <c r="AC323" s="50">
        <f t="shared" si="33"/>
        <v>0</v>
      </c>
      <c r="AD323" s="48"/>
      <c r="AE323" s="51">
        <f t="shared" si="34"/>
        <v>0</v>
      </c>
      <c r="AF323" s="51">
        <f t="shared" si="35"/>
        <v>0</v>
      </c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123"/>
      <c r="AS323" s="50">
        <f t="shared" si="36"/>
        <v>0</v>
      </c>
      <c r="AT323" s="48"/>
      <c r="AU323" s="51">
        <f t="shared" si="37"/>
        <v>0</v>
      </c>
      <c r="AV323" s="51">
        <f t="shared" si="38"/>
        <v>0</v>
      </c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3"/>
      <c r="BI323" s="65" t="b">
        <f>IF(AND($G323=0,$H323=0,$I323=0),TRUE,IFERROR(MATCH($BK323,'1.9 APM lookups'!$K$2:$K$107,0)&gt;0,FALSE))</f>
        <v>1</v>
      </c>
      <c r="BJ323" s="65" t="b">
        <f>IF($F323=0,TRUE,IFERROR(MATCH($F323,'4.1 Expenditure RRP'!$A:$A,0)&gt;0,FALSE))</f>
        <v>1</v>
      </c>
      <c r="BK323" s="66" t="str">
        <f t="shared" si="39"/>
        <v xml:space="preserve">, , </v>
      </c>
    </row>
    <row r="324" spans="1:63">
      <c r="A324" s="121"/>
      <c r="B324" s="122"/>
      <c r="C324" s="122"/>
      <c r="D324" s="42"/>
      <c r="E324" s="42"/>
      <c r="F324" s="122"/>
      <c r="G324" s="41"/>
      <c r="H324" s="41"/>
      <c r="I324" s="41"/>
      <c r="J324" s="42"/>
      <c r="K324" s="42"/>
      <c r="L324" s="41"/>
      <c r="M324" s="120"/>
      <c r="N324" s="41"/>
      <c r="O324" s="41"/>
      <c r="P324" s="93" t="str">
        <f>_xlfn.IFNA(INDEX('1.9 APM lookups'!$B$9:$B$13,MATCH($J324,'1.9 APM lookups'!$A$9:$A$13,0),1),"")</f>
        <v/>
      </c>
      <c r="Q324" s="64">
        <f t="shared" si="32"/>
        <v>0</v>
      </c>
      <c r="R324" s="61"/>
      <c r="S324" s="61"/>
      <c r="T324" s="61"/>
      <c r="U324" s="61"/>
      <c r="V324" s="61"/>
      <c r="W324" s="61"/>
      <c r="X324" s="61"/>
      <c r="Y324" s="61"/>
      <c r="Z324" s="61"/>
      <c r="AA324" s="61"/>
      <c r="AB324" s="61"/>
      <c r="AC324" s="50">
        <f t="shared" si="33"/>
        <v>0</v>
      </c>
      <c r="AD324" s="48"/>
      <c r="AE324" s="51">
        <f t="shared" si="34"/>
        <v>0</v>
      </c>
      <c r="AF324" s="51">
        <f t="shared" si="35"/>
        <v>0</v>
      </c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123"/>
      <c r="AS324" s="50">
        <f t="shared" si="36"/>
        <v>0</v>
      </c>
      <c r="AT324" s="48"/>
      <c r="AU324" s="51">
        <f t="shared" si="37"/>
        <v>0</v>
      </c>
      <c r="AV324" s="51">
        <f t="shared" si="38"/>
        <v>0</v>
      </c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3"/>
      <c r="BI324" s="65" t="b">
        <f>IF(AND($G324=0,$H324=0,$I324=0),TRUE,IFERROR(MATCH($BK324,'1.9 APM lookups'!$K$2:$K$107,0)&gt;0,FALSE))</f>
        <v>1</v>
      </c>
      <c r="BJ324" s="65" t="b">
        <f>IF($F324=0,TRUE,IFERROR(MATCH($F324,'4.1 Expenditure RRP'!$A:$A,0)&gt;0,FALSE))</f>
        <v>1</v>
      </c>
      <c r="BK324" s="66" t="str">
        <f t="shared" si="39"/>
        <v xml:space="preserve">, , </v>
      </c>
    </row>
    <row r="325" spans="1:63">
      <c r="A325" s="121"/>
      <c r="B325" s="122"/>
      <c r="C325" s="122"/>
      <c r="D325" s="42"/>
      <c r="E325" s="42"/>
      <c r="F325" s="122"/>
      <c r="G325" s="41"/>
      <c r="H325" s="41"/>
      <c r="I325" s="41"/>
      <c r="J325" s="42"/>
      <c r="K325" s="42"/>
      <c r="L325" s="41"/>
      <c r="M325" s="120"/>
      <c r="N325" s="41"/>
      <c r="O325" s="41"/>
      <c r="P325" s="93" t="str">
        <f>_xlfn.IFNA(INDEX('1.9 APM lookups'!$B$9:$B$13,MATCH($J325,'1.9 APM lookups'!$A$9:$A$13,0),1),"")</f>
        <v/>
      </c>
      <c r="Q325" s="64">
        <f t="shared" si="32"/>
        <v>0</v>
      </c>
      <c r="R325" s="61"/>
      <c r="S325" s="61"/>
      <c r="T325" s="61"/>
      <c r="U325" s="61"/>
      <c r="V325" s="61"/>
      <c r="W325" s="61"/>
      <c r="X325" s="61"/>
      <c r="Y325" s="61"/>
      <c r="Z325" s="61"/>
      <c r="AA325" s="61"/>
      <c r="AB325" s="61"/>
      <c r="AC325" s="50">
        <f t="shared" si="33"/>
        <v>0</v>
      </c>
      <c r="AD325" s="48"/>
      <c r="AE325" s="51">
        <f t="shared" si="34"/>
        <v>0</v>
      </c>
      <c r="AF325" s="51">
        <f t="shared" si="35"/>
        <v>0</v>
      </c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123"/>
      <c r="AS325" s="50">
        <f t="shared" si="36"/>
        <v>0</v>
      </c>
      <c r="AT325" s="48"/>
      <c r="AU325" s="51">
        <f t="shared" si="37"/>
        <v>0</v>
      </c>
      <c r="AV325" s="51">
        <f t="shared" si="38"/>
        <v>0</v>
      </c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3"/>
      <c r="BI325" s="65" t="b">
        <f>IF(AND($G325=0,$H325=0,$I325=0),TRUE,IFERROR(MATCH($BK325,'1.9 APM lookups'!$K$2:$K$107,0)&gt;0,FALSE))</f>
        <v>1</v>
      </c>
      <c r="BJ325" s="65" t="b">
        <f>IF($F325=0,TRUE,IFERROR(MATCH($F325,'4.1 Expenditure RRP'!$A:$A,0)&gt;0,FALSE))</f>
        <v>1</v>
      </c>
      <c r="BK325" s="66" t="str">
        <f t="shared" si="39"/>
        <v xml:space="preserve">, , </v>
      </c>
    </row>
    <row r="326" spans="1:63">
      <c r="A326" s="121"/>
      <c r="B326" s="122"/>
      <c r="C326" s="122"/>
      <c r="D326" s="42"/>
      <c r="E326" s="42"/>
      <c r="F326" s="122"/>
      <c r="G326" s="41"/>
      <c r="H326" s="41"/>
      <c r="I326" s="41"/>
      <c r="J326" s="42"/>
      <c r="K326" s="42"/>
      <c r="L326" s="41"/>
      <c r="M326" s="120"/>
      <c r="N326" s="41"/>
      <c r="O326" s="41"/>
      <c r="P326" s="93" t="str">
        <f>_xlfn.IFNA(INDEX('1.9 APM lookups'!$B$9:$B$13,MATCH($J326,'1.9 APM lookups'!$A$9:$A$13,0),1),"")</f>
        <v/>
      </c>
      <c r="Q326" s="64">
        <f t="shared" si="32"/>
        <v>0</v>
      </c>
      <c r="R326" s="61"/>
      <c r="S326" s="61"/>
      <c r="T326" s="61"/>
      <c r="U326" s="61"/>
      <c r="V326" s="61"/>
      <c r="W326" s="61"/>
      <c r="X326" s="61"/>
      <c r="Y326" s="61"/>
      <c r="Z326" s="61"/>
      <c r="AA326" s="61"/>
      <c r="AB326" s="61"/>
      <c r="AC326" s="50">
        <f t="shared" si="33"/>
        <v>0</v>
      </c>
      <c r="AD326" s="48"/>
      <c r="AE326" s="51">
        <f t="shared" si="34"/>
        <v>0</v>
      </c>
      <c r="AF326" s="51">
        <f t="shared" si="35"/>
        <v>0</v>
      </c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123"/>
      <c r="AS326" s="50">
        <f t="shared" si="36"/>
        <v>0</v>
      </c>
      <c r="AT326" s="48"/>
      <c r="AU326" s="51">
        <f t="shared" si="37"/>
        <v>0</v>
      </c>
      <c r="AV326" s="51">
        <f t="shared" si="38"/>
        <v>0</v>
      </c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3"/>
      <c r="BI326" s="65" t="b">
        <f>IF(AND($G326=0,$H326=0,$I326=0),TRUE,IFERROR(MATCH($BK326,'1.9 APM lookups'!$K$2:$K$107,0)&gt;0,FALSE))</f>
        <v>1</v>
      </c>
      <c r="BJ326" s="65" t="b">
        <f>IF($F326=0,TRUE,IFERROR(MATCH($F326,'4.1 Expenditure RRP'!$A:$A,0)&gt;0,FALSE))</f>
        <v>1</v>
      </c>
      <c r="BK326" s="66" t="str">
        <f t="shared" si="39"/>
        <v xml:space="preserve">, , </v>
      </c>
    </row>
    <row r="327" spans="1:63">
      <c r="A327" s="121"/>
      <c r="B327" s="122"/>
      <c r="C327" s="122"/>
      <c r="D327" s="42"/>
      <c r="E327" s="42"/>
      <c r="F327" s="122"/>
      <c r="G327" s="41"/>
      <c r="H327" s="41"/>
      <c r="I327" s="41"/>
      <c r="J327" s="42"/>
      <c r="K327" s="42"/>
      <c r="L327" s="41"/>
      <c r="M327" s="120"/>
      <c r="N327" s="41"/>
      <c r="O327" s="41"/>
      <c r="P327" s="93" t="str">
        <f>_xlfn.IFNA(INDEX('1.9 APM lookups'!$B$9:$B$13,MATCH($J327,'1.9 APM lookups'!$A$9:$A$13,0),1),"")</f>
        <v/>
      </c>
      <c r="Q327" s="64">
        <f t="shared" si="32"/>
        <v>0</v>
      </c>
      <c r="R327" s="61"/>
      <c r="S327" s="61"/>
      <c r="T327" s="61"/>
      <c r="U327" s="61"/>
      <c r="V327" s="61"/>
      <c r="W327" s="61"/>
      <c r="X327" s="61"/>
      <c r="Y327" s="61"/>
      <c r="Z327" s="61"/>
      <c r="AA327" s="61"/>
      <c r="AB327" s="61"/>
      <c r="AC327" s="50">
        <f t="shared" si="33"/>
        <v>0</v>
      </c>
      <c r="AD327" s="48"/>
      <c r="AE327" s="51">
        <f t="shared" si="34"/>
        <v>0</v>
      </c>
      <c r="AF327" s="51">
        <f t="shared" si="35"/>
        <v>0</v>
      </c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123"/>
      <c r="AS327" s="50">
        <f t="shared" si="36"/>
        <v>0</v>
      </c>
      <c r="AT327" s="48"/>
      <c r="AU327" s="51">
        <f t="shared" si="37"/>
        <v>0</v>
      </c>
      <c r="AV327" s="51">
        <f t="shared" si="38"/>
        <v>0</v>
      </c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3"/>
      <c r="BI327" s="65" t="b">
        <f>IF(AND($G327=0,$H327=0,$I327=0),TRUE,IFERROR(MATCH($BK327,'1.9 APM lookups'!$K$2:$K$107,0)&gt;0,FALSE))</f>
        <v>1</v>
      </c>
      <c r="BJ327" s="65" t="b">
        <f>IF($F327=0,TRUE,IFERROR(MATCH($F327,'4.1 Expenditure RRP'!$A:$A,0)&gt;0,FALSE))</f>
        <v>1</v>
      </c>
      <c r="BK327" s="66" t="str">
        <f t="shared" si="39"/>
        <v xml:space="preserve">, , </v>
      </c>
    </row>
    <row r="328" spans="1:63">
      <c r="A328" s="121"/>
      <c r="B328" s="122"/>
      <c r="C328" s="122"/>
      <c r="D328" s="42"/>
      <c r="E328" s="42"/>
      <c r="F328" s="122"/>
      <c r="G328" s="41"/>
      <c r="H328" s="41"/>
      <c r="I328" s="41"/>
      <c r="J328" s="42"/>
      <c r="K328" s="42"/>
      <c r="L328" s="41"/>
      <c r="M328" s="120"/>
      <c r="N328" s="41"/>
      <c r="O328" s="41"/>
      <c r="P328" s="93" t="str">
        <f>_xlfn.IFNA(INDEX('1.9 APM lookups'!$B$9:$B$13,MATCH($J328,'1.9 APM lookups'!$A$9:$A$13,0),1),"")</f>
        <v/>
      </c>
      <c r="Q328" s="64">
        <f t="shared" si="32"/>
        <v>0</v>
      </c>
      <c r="R328" s="61"/>
      <c r="S328" s="61"/>
      <c r="T328" s="61"/>
      <c r="U328" s="61"/>
      <c r="V328" s="61"/>
      <c r="W328" s="61"/>
      <c r="X328" s="61"/>
      <c r="Y328" s="61"/>
      <c r="Z328" s="61"/>
      <c r="AA328" s="61"/>
      <c r="AB328" s="61"/>
      <c r="AC328" s="50">
        <f t="shared" si="33"/>
        <v>0</v>
      </c>
      <c r="AD328" s="48"/>
      <c r="AE328" s="51">
        <f t="shared" si="34"/>
        <v>0</v>
      </c>
      <c r="AF328" s="51">
        <f t="shared" si="35"/>
        <v>0</v>
      </c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123"/>
      <c r="AS328" s="50">
        <f t="shared" si="36"/>
        <v>0</v>
      </c>
      <c r="AT328" s="48"/>
      <c r="AU328" s="51">
        <f t="shared" si="37"/>
        <v>0</v>
      </c>
      <c r="AV328" s="51">
        <f t="shared" si="38"/>
        <v>0</v>
      </c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3"/>
      <c r="BI328" s="65" t="b">
        <f>IF(AND($G328=0,$H328=0,$I328=0),TRUE,IFERROR(MATCH($BK328,'1.9 APM lookups'!$K$2:$K$107,0)&gt;0,FALSE))</f>
        <v>1</v>
      </c>
      <c r="BJ328" s="65" t="b">
        <f>IF($F328=0,TRUE,IFERROR(MATCH($F328,'4.1 Expenditure RRP'!$A:$A,0)&gt;0,FALSE))</f>
        <v>1</v>
      </c>
      <c r="BK328" s="66" t="str">
        <f t="shared" si="39"/>
        <v xml:space="preserve">, , </v>
      </c>
    </row>
    <row r="329" spans="1:63">
      <c r="A329" s="121"/>
      <c r="B329" s="122"/>
      <c r="C329" s="122"/>
      <c r="D329" s="42"/>
      <c r="E329" s="42"/>
      <c r="F329" s="122"/>
      <c r="G329" s="41"/>
      <c r="H329" s="41"/>
      <c r="I329" s="41"/>
      <c r="J329" s="42"/>
      <c r="K329" s="42"/>
      <c r="L329" s="41"/>
      <c r="M329" s="120"/>
      <c r="N329" s="41"/>
      <c r="O329" s="41"/>
      <c r="P329" s="93" t="str">
        <f>_xlfn.IFNA(INDEX('1.9 APM lookups'!$B$9:$B$13,MATCH($J329,'1.9 APM lookups'!$A$9:$A$13,0),1),"")</f>
        <v/>
      </c>
      <c r="Q329" s="64">
        <f t="shared" si="32"/>
        <v>0</v>
      </c>
      <c r="R329" s="61"/>
      <c r="S329" s="61"/>
      <c r="T329" s="61"/>
      <c r="U329" s="61"/>
      <c r="V329" s="61"/>
      <c r="W329" s="61"/>
      <c r="X329" s="61"/>
      <c r="Y329" s="61"/>
      <c r="Z329" s="61"/>
      <c r="AA329" s="61"/>
      <c r="AB329" s="61"/>
      <c r="AC329" s="50">
        <f t="shared" si="33"/>
        <v>0</v>
      </c>
      <c r="AD329" s="48"/>
      <c r="AE329" s="51">
        <f t="shared" si="34"/>
        <v>0</v>
      </c>
      <c r="AF329" s="51">
        <f t="shared" si="35"/>
        <v>0</v>
      </c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123"/>
      <c r="AS329" s="50">
        <f t="shared" si="36"/>
        <v>0</v>
      </c>
      <c r="AT329" s="48"/>
      <c r="AU329" s="51">
        <f t="shared" si="37"/>
        <v>0</v>
      </c>
      <c r="AV329" s="51">
        <f t="shared" si="38"/>
        <v>0</v>
      </c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3"/>
      <c r="BI329" s="65" t="b">
        <f>IF(AND($G329=0,$H329=0,$I329=0),TRUE,IFERROR(MATCH($BK329,'1.9 APM lookups'!$K$2:$K$107,0)&gt;0,FALSE))</f>
        <v>1</v>
      </c>
      <c r="BJ329" s="65" t="b">
        <f>IF($F329=0,TRUE,IFERROR(MATCH($F329,'4.1 Expenditure RRP'!$A:$A,0)&gt;0,FALSE))</f>
        <v>1</v>
      </c>
      <c r="BK329" s="66" t="str">
        <f t="shared" si="39"/>
        <v xml:space="preserve">, , </v>
      </c>
    </row>
    <row r="330" spans="1:63">
      <c r="A330" s="121"/>
      <c r="B330" s="122"/>
      <c r="C330" s="122"/>
      <c r="D330" s="42"/>
      <c r="E330" s="42"/>
      <c r="F330" s="122"/>
      <c r="G330" s="41"/>
      <c r="H330" s="41"/>
      <c r="I330" s="41"/>
      <c r="J330" s="42"/>
      <c r="K330" s="42"/>
      <c r="L330" s="41"/>
      <c r="M330" s="120"/>
      <c r="N330" s="41"/>
      <c r="O330" s="41"/>
      <c r="P330" s="93" t="str">
        <f>_xlfn.IFNA(INDEX('1.9 APM lookups'!$B$9:$B$13,MATCH($J330,'1.9 APM lookups'!$A$9:$A$13,0),1),"")</f>
        <v/>
      </c>
      <c r="Q330" s="64">
        <f t="shared" ref="Q330:Q393" si="40">SUM($R330:$AB330)</f>
        <v>0</v>
      </c>
      <c r="R330" s="61"/>
      <c r="S330" s="61"/>
      <c r="T330" s="61"/>
      <c r="U330" s="61"/>
      <c r="V330" s="61"/>
      <c r="W330" s="61"/>
      <c r="X330" s="61"/>
      <c r="Y330" s="61"/>
      <c r="Z330" s="61"/>
      <c r="AA330" s="61"/>
      <c r="AB330" s="61"/>
      <c r="AC330" s="50">
        <f t="shared" ref="AC330:AC393" si="41">SUM(AD330:AF330)</f>
        <v>0</v>
      </c>
      <c r="AD330" s="48"/>
      <c r="AE330" s="51">
        <f t="shared" ref="AE330:AE393" si="42">SUM(AG330:AK330)</f>
        <v>0</v>
      </c>
      <c r="AF330" s="51">
        <f t="shared" ref="AF330:AF393" si="43">SUM(AL330:AQ330)</f>
        <v>0</v>
      </c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123"/>
      <c r="AS330" s="50">
        <f t="shared" ref="AS330:AS393" si="44">SUM(AT330:AV330)</f>
        <v>0</v>
      </c>
      <c r="AT330" s="48"/>
      <c r="AU330" s="51">
        <f t="shared" ref="AU330:AU393" si="45">SUM(AW330:BA330)</f>
        <v>0</v>
      </c>
      <c r="AV330" s="51">
        <f t="shared" ref="AV330:AV393" si="46">SUM(BB330:BF330)</f>
        <v>0</v>
      </c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3"/>
      <c r="BI330" s="65" t="b">
        <f>IF(AND($G330=0,$H330=0,$I330=0),TRUE,IFERROR(MATCH($BK330,'1.9 APM lookups'!$K$2:$K$107,0)&gt;0,FALSE))</f>
        <v>1</v>
      </c>
      <c r="BJ330" s="65" t="b">
        <f>IF($F330=0,TRUE,IFERROR(MATCH($F330,'4.1 Expenditure RRP'!$A:$A,0)&gt;0,FALSE))</f>
        <v>1</v>
      </c>
      <c r="BK330" s="66" t="str">
        <f t="shared" ref="BK330:BK393" si="47">G330&amp;", "&amp;H330&amp;", "&amp;I330</f>
        <v xml:space="preserve">, , </v>
      </c>
    </row>
    <row r="331" spans="1:63">
      <c r="A331" s="121"/>
      <c r="B331" s="122"/>
      <c r="C331" s="122"/>
      <c r="D331" s="42"/>
      <c r="E331" s="42"/>
      <c r="F331" s="122"/>
      <c r="G331" s="41"/>
      <c r="H331" s="41"/>
      <c r="I331" s="41"/>
      <c r="J331" s="42"/>
      <c r="K331" s="42"/>
      <c r="L331" s="41"/>
      <c r="M331" s="120"/>
      <c r="N331" s="41"/>
      <c r="O331" s="41"/>
      <c r="P331" s="93" t="str">
        <f>_xlfn.IFNA(INDEX('1.9 APM lookups'!$B$9:$B$13,MATCH($J331,'1.9 APM lookups'!$A$9:$A$13,0),1),"")</f>
        <v/>
      </c>
      <c r="Q331" s="64">
        <f t="shared" si="40"/>
        <v>0</v>
      </c>
      <c r="R331" s="61"/>
      <c r="S331" s="61"/>
      <c r="T331" s="61"/>
      <c r="U331" s="61"/>
      <c r="V331" s="61"/>
      <c r="W331" s="61"/>
      <c r="X331" s="61"/>
      <c r="Y331" s="61"/>
      <c r="Z331" s="61"/>
      <c r="AA331" s="61"/>
      <c r="AB331" s="61"/>
      <c r="AC331" s="50">
        <f t="shared" si="41"/>
        <v>0</v>
      </c>
      <c r="AD331" s="48"/>
      <c r="AE331" s="51">
        <f t="shared" si="42"/>
        <v>0</v>
      </c>
      <c r="AF331" s="51">
        <f t="shared" si="43"/>
        <v>0</v>
      </c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123"/>
      <c r="AS331" s="50">
        <f t="shared" si="44"/>
        <v>0</v>
      </c>
      <c r="AT331" s="48"/>
      <c r="AU331" s="51">
        <f t="shared" si="45"/>
        <v>0</v>
      </c>
      <c r="AV331" s="51">
        <f t="shared" si="46"/>
        <v>0</v>
      </c>
      <c r="AW331" s="48"/>
      <c r="AX331" s="48"/>
      <c r="AY331" s="48"/>
      <c r="AZ331" s="48"/>
      <c r="BA331" s="48"/>
      <c r="BB331" s="48"/>
      <c r="BC331" s="48"/>
      <c r="BD331" s="48"/>
      <c r="BE331" s="48"/>
      <c r="BF331" s="48"/>
      <c r="BG331" s="48"/>
      <c r="BH331" s="43"/>
      <c r="BI331" s="65" t="b">
        <f>IF(AND($G331=0,$H331=0,$I331=0),TRUE,IFERROR(MATCH($BK331,'1.9 APM lookups'!$K$2:$K$107,0)&gt;0,FALSE))</f>
        <v>1</v>
      </c>
      <c r="BJ331" s="65" t="b">
        <f>IF($F331=0,TRUE,IFERROR(MATCH($F331,'4.1 Expenditure RRP'!$A:$A,0)&gt;0,FALSE))</f>
        <v>1</v>
      </c>
      <c r="BK331" s="66" t="str">
        <f t="shared" si="47"/>
        <v xml:space="preserve">, , </v>
      </c>
    </row>
    <row r="332" spans="1:63">
      <c r="A332" s="121"/>
      <c r="B332" s="122"/>
      <c r="C332" s="122"/>
      <c r="D332" s="42"/>
      <c r="E332" s="42"/>
      <c r="F332" s="122"/>
      <c r="G332" s="41"/>
      <c r="H332" s="41"/>
      <c r="I332" s="41"/>
      <c r="J332" s="42"/>
      <c r="K332" s="42"/>
      <c r="L332" s="41"/>
      <c r="M332" s="120"/>
      <c r="N332" s="41"/>
      <c r="O332" s="41"/>
      <c r="P332" s="93" t="str">
        <f>_xlfn.IFNA(INDEX('1.9 APM lookups'!$B$9:$B$13,MATCH($J332,'1.9 APM lookups'!$A$9:$A$13,0),1),"")</f>
        <v/>
      </c>
      <c r="Q332" s="64">
        <f t="shared" si="40"/>
        <v>0</v>
      </c>
      <c r="R332" s="61"/>
      <c r="S332" s="61"/>
      <c r="T332" s="61"/>
      <c r="U332" s="61"/>
      <c r="V332" s="61"/>
      <c r="W332" s="61"/>
      <c r="X332" s="61"/>
      <c r="Y332" s="61"/>
      <c r="Z332" s="61"/>
      <c r="AA332" s="61"/>
      <c r="AB332" s="61"/>
      <c r="AC332" s="50">
        <f t="shared" si="41"/>
        <v>0</v>
      </c>
      <c r="AD332" s="48"/>
      <c r="AE332" s="51">
        <f t="shared" si="42"/>
        <v>0</v>
      </c>
      <c r="AF332" s="51">
        <f t="shared" si="43"/>
        <v>0</v>
      </c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123"/>
      <c r="AS332" s="50">
        <f t="shared" si="44"/>
        <v>0</v>
      </c>
      <c r="AT332" s="48"/>
      <c r="AU332" s="51">
        <f t="shared" si="45"/>
        <v>0</v>
      </c>
      <c r="AV332" s="51">
        <f t="shared" si="46"/>
        <v>0</v>
      </c>
      <c r="AW332" s="48"/>
      <c r="AX332" s="48"/>
      <c r="AY332" s="48"/>
      <c r="AZ332" s="48"/>
      <c r="BA332" s="48"/>
      <c r="BB332" s="48"/>
      <c r="BC332" s="48"/>
      <c r="BD332" s="48"/>
      <c r="BE332" s="48"/>
      <c r="BF332" s="48"/>
      <c r="BG332" s="48"/>
      <c r="BH332" s="43"/>
      <c r="BI332" s="65" t="b">
        <f>IF(AND($G332=0,$H332=0,$I332=0),TRUE,IFERROR(MATCH($BK332,'1.9 APM lookups'!$K$2:$K$107,0)&gt;0,FALSE))</f>
        <v>1</v>
      </c>
      <c r="BJ332" s="65" t="b">
        <f>IF($F332=0,TRUE,IFERROR(MATCH($F332,'4.1 Expenditure RRP'!$A:$A,0)&gt;0,FALSE))</f>
        <v>1</v>
      </c>
      <c r="BK332" s="66" t="str">
        <f t="shared" si="47"/>
        <v xml:space="preserve">, , </v>
      </c>
    </row>
    <row r="333" spans="1:63">
      <c r="A333" s="121"/>
      <c r="B333" s="122"/>
      <c r="C333" s="122"/>
      <c r="D333" s="42"/>
      <c r="E333" s="42"/>
      <c r="F333" s="122"/>
      <c r="G333" s="41"/>
      <c r="H333" s="41"/>
      <c r="I333" s="41"/>
      <c r="J333" s="42"/>
      <c r="K333" s="42"/>
      <c r="L333" s="41"/>
      <c r="M333" s="120"/>
      <c r="N333" s="41"/>
      <c r="O333" s="41"/>
      <c r="P333" s="93" t="str">
        <f>_xlfn.IFNA(INDEX('1.9 APM lookups'!$B$9:$B$13,MATCH($J333,'1.9 APM lookups'!$A$9:$A$13,0),1),"")</f>
        <v/>
      </c>
      <c r="Q333" s="64">
        <f t="shared" si="40"/>
        <v>0</v>
      </c>
      <c r="R333" s="61"/>
      <c r="S333" s="61"/>
      <c r="T333" s="61"/>
      <c r="U333" s="61"/>
      <c r="V333" s="61"/>
      <c r="W333" s="61"/>
      <c r="X333" s="61"/>
      <c r="Y333" s="61"/>
      <c r="Z333" s="61"/>
      <c r="AA333" s="61"/>
      <c r="AB333" s="61"/>
      <c r="AC333" s="50">
        <f t="shared" si="41"/>
        <v>0</v>
      </c>
      <c r="AD333" s="48"/>
      <c r="AE333" s="51">
        <f t="shared" si="42"/>
        <v>0</v>
      </c>
      <c r="AF333" s="51">
        <f t="shared" si="43"/>
        <v>0</v>
      </c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123"/>
      <c r="AS333" s="50">
        <f t="shared" si="44"/>
        <v>0</v>
      </c>
      <c r="AT333" s="48"/>
      <c r="AU333" s="51">
        <f t="shared" si="45"/>
        <v>0</v>
      </c>
      <c r="AV333" s="51">
        <f t="shared" si="46"/>
        <v>0</v>
      </c>
      <c r="AW333" s="48"/>
      <c r="AX333" s="48"/>
      <c r="AY333" s="48"/>
      <c r="AZ333" s="48"/>
      <c r="BA333" s="48"/>
      <c r="BB333" s="48"/>
      <c r="BC333" s="48"/>
      <c r="BD333" s="48"/>
      <c r="BE333" s="48"/>
      <c r="BF333" s="48"/>
      <c r="BG333" s="48"/>
      <c r="BH333" s="43"/>
      <c r="BI333" s="65" t="b">
        <f>IF(AND($G333=0,$H333=0,$I333=0),TRUE,IFERROR(MATCH($BK333,'1.9 APM lookups'!$K$2:$K$107,0)&gt;0,FALSE))</f>
        <v>1</v>
      </c>
      <c r="BJ333" s="65" t="b">
        <f>IF($F333=0,TRUE,IFERROR(MATCH($F333,'4.1 Expenditure RRP'!$A:$A,0)&gt;0,FALSE))</f>
        <v>1</v>
      </c>
      <c r="BK333" s="66" t="str">
        <f t="shared" si="47"/>
        <v xml:space="preserve">, , </v>
      </c>
    </row>
    <row r="334" spans="1:63">
      <c r="A334" s="121"/>
      <c r="B334" s="122"/>
      <c r="C334" s="122"/>
      <c r="D334" s="42"/>
      <c r="E334" s="42"/>
      <c r="F334" s="122"/>
      <c r="G334" s="41"/>
      <c r="H334" s="41"/>
      <c r="I334" s="41"/>
      <c r="J334" s="42"/>
      <c r="K334" s="42"/>
      <c r="L334" s="41"/>
      <c r="M334" s="120"/>
      <c r="N334" s="41"/>
      <c r="O334" s="41"/>
      <c r="P334" s="93" t="str">
        <f>_xlfn.IFNA(INDEX('1.9 APM lookups'!$B$9:$B$13,MATCH($J334,'1.9 APM lookups'!$A$9:$A$13,0),1),"")</f>
        <v/>
      </c>
      <c r="Q334" s="64">
        <f t="shared" si="40"/>
        <v>0</v>
      </c>
      <c r="R334" s="61"/>
      <c r="S334" s="61"/>
      <c r="T334" s="61"/>
      <c r="U334" s="61"/>
      <c r="V334" s="61"/>
      <c r="W334" s="61"/>
      <c r="X334" s="61"/>
      <c r="Y334" s="61"/>
      <c r="Z334" s="61"/>
      <c r="AA334" s="61"/>
      <c r="AB334" s="61"/>
      <c r="AC334" s="50">
        <f t="shared" si="41"/>
        <v>0</v>
      </c>
      <c r="AD334" s="48"/>
      <c r="AE334" s="51">
        <f t="shared" si="42"/>
        <v>0</v>
      </c>
      <c r="AF334" s="51">
        <f t="shared" si="43"/>
        <v>0</v>
      </c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123"/>
      <c r="AS334" s="50">
        <f t="shared" si="44"/>
        <v>0</v>
      </c>
      <c r="AT334" s="48"/>
      <c r="AU334" s="51">
        <f t="shared" si="45"/>
        <v>0</v>
      </c>
      <c r="AV334" s="51">
        <f t="shared" si="46"/>
        <v>0</v>
      </c>
      <c r="AW334" s="48"/>
      <c r="AX334" s="48"/>
      <c r="AY334" s="48"/>
      <c r="AZ334" s="48"/>
      <c r="BA334" s="48"/>
      <c r="BB334" s="48"/>
      <c r="BC334" s="48"/>
      <c r="BD334" s="48"/>
      <c r="BE334" s="48"/>
      <c r="BF334" s="48"/>
      <c r="BG334" s="48"/>
      <c r="BH334" s="43"/>
      <c r="BI334" s="65" t="b">
        <f>IF(AND($G334=0,$H334=0,$I334=0),TRUE,IFERROR(MATCH($BK334,'1.9 APM lookups'!$K$2:$K$107,0)&gt;0,FALSE))</f>
        <v>1</v>
      </c>
      <c r="BJ334" s="65" t="b">
        <f>IF($F334=0,TRUE,IFERROR(MATCH($F334,'4.1 Expenditure RRP'!$A:$A,0)&gt;0,FALSE))</f>
        <v>1</v>
      </c>
      <c r="BK334" s="66" t="str">
        <f t="shared" si="47"/>
        <v xml:space="preserve">, , </v>
      </c>
    </row>
    <row r="335" spans="1:63">
      <c r="A335" s="121"/>
      <c r="B335" s="122"/>
      <c r="C335" s="122"/>
      <c r="D335" s="42"/>
      <c r="E335" s="42"/>
      <c r="F335" s="122"/>
      <c r="G335" s="41"/>
      <c r="H335" s="41"/>
      <c r="I335" s="41"/>
      <c r="J335" s="42"/>
      <c r="K335" s="42"/>
      <c r="L335" s="41"/>
      <c r="M335" s="120"/>
      <c r="N335" s="41"/>
      <c r="O335" s="41"/>
      <c r="P335" s="93" t="str">
        <f>_xlfn.IFNA(INDEX('1.9 APM lookups'!$B$9:$B$13,MATCH($J335,'1.9 APM lookups'!$A$9:$A$13,0),1),"")</f>
        <v/>
      </c>
      <c r="Q335" s="64">
        <f t="shared" si="40"/>
        <v>0</v>
      </c>
      <c r="R335" s="61"/>
      <c r="S335" s="61"/>
      <c r="T335" s="61"/>
      <c r="U335" s="61"/>
      <c r="V335" s="61"/>
      <c r="W335" s="61"/>
      <c r="X335" s="61"/>
      <c r="Y335" s="61"/>
      <c r="Z335" s="61"/>
      <c r="AA335" s="61"/>
      <c r="AB335" s="61"/>
      <c r="AC335" s="50">
        <f t="shared" si="41"/>
        <v>0</v>
      </c>
      <c r="AD335" s="48"/>
      <c r="AE335" s="51">
        <f t="shared" si="42"/>
        <v>0</v>
      </c>
      <c r="AF335" s="51">
        <f t="shared" si="43"/>
        <v>0</v>
      </c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123"/>
      <c r="AS335" s="50">
        <f t="shared" si="44"/>
        <v>0</v>
      </c>
      <c r="AT335" s="48"/>
      <c r="AU335" s="51">
        <f t="shared" si="45"/>
        <v>0</v>
      </c>
      <c r="AV335" s="51">
        <f t="shared" si="46"/>
        <v>0</v>
      </c>
      <c r="AW335" s="48"/>
      <c r="AX335" s="48"/>
      <c r="AY335" s="48"/>
      <c r="AZ335" s="48"/>
      <c r="BA335" s="48"/>
      <c r="BB335" s="48"/>
      <c r="BC335" s="48"/>
      <c r="BD335" s="48"/>
      <c r="BE335" s="48"/>
      <c r="BF335" s="48"/>
      <c r="BG335" s="48"/>
      <c r="BH335" s="43"/>
      <c r="BI335" s="65" t="b">
        <f>IF(AND($G335=0,$H335=0,$I335=0),TRUE,IFERROR(MATCH($BK335,'1.9 APM lookups'!$K$2:$K$107,0)&gt;0,FALSE))</f>
        <v>1</v>
      </c>
      <c r="BJ335" s="65" t="b">
        <f>IF($F335=0,TRUE,IFERROR(MATCH($F335,'4.1 Expenditure RRP'!$A:$A,0)&gt;0,FALSE))</f>
        <v>1</v>
      </c>
      <c r="BK335" s="66" t="str">
        <f t="shared" si="47"/>
        <v xml:space="preserve">, , </v>
      </c>
    </row>
    <row r="336" spans="1:63">
      <c r="A336" s="121"/>
      <c r="B336" s="122"/>
      <c r="C336" s="122"/>
      <c r="D336" s="42"/>
      <c r="E336" s="42"/>
      <c r="F336" s="122"/>
      <c r="G336" s="41"/>
      <c r="H336" s="41"/>
      <c r="I336" s="41"/>
      <c r="J336" s="42"/>
      <c r="K336" s="42"/>
      <c r="L336" s="41"/>
      <c r="M336" s="120"/>
      <c r="N336" s="41"/>
      <c r="O336" s="41"/>
      <c r="P336" s="93" t="str">
        <f>_xlfn.IFNA(INDEX('1.9 APM lookups'!$B$9:$B$13,MATCH($J336,'1.9 APM lookups'!$A$9:$A$13,0),1),"")</f>
        <v/>
      </c>
      <c r="Q336" s="64">
        <f t="shared" si="40"/>
        <v>0</v>
      </c>
      <c r="R336" s="61"/>
      <c r="S336" s="61"/>
      <c r="T336" s="61"/>
      <c r="U336" s="61"/>
      <c r="V336" s="61"/>
      <c r="W336" s="61"/>
      <c r="X336" s="61"/>
      <c r="Y336" s="61"/>
      <c r="Z336" s="61"/>
      <c r="AA336" s="61"/>
      <c r="AB336" s="61"/>
      <c r="AC336" s="50">
        <f t="shared" si="41"/>
        <v>0</v>
      </c>
      <c r="AD336" s="48"/>
      <c r="AE336" s="51">
        <f t="shared" si="42"/>
        <v>0</v>
      </c>
      <c r="AF336" s="51">
        <f t="shared" si="43"/>
        <v>0</v>
      </c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123"/>
      <c r="AS336" s="50">
        <f t="shared" si="44"/>
        <v>0</v>
      </c>
      <c r="AT336" s="48"/>
      <c r="AU336" s="51">
        <f t="shared" si="45"/>
        <v>0</v>
      </c>
      <c r="AV336" s="51">
        <f t="shared" si="46"/>
        <v>0</v>
      </c>
      <c r="AW336" s="48"/>
      <c r="AX336" s="48"/>
      <c r="AY336" s="48"/>
      <c r="AZ336" s="48"/>
      <c r="BA336" s="48"/>
      <c r="BB336" s="48"/>
      <c r="BC336" s="48"/>
      <c r="BD336" s="48"/>
      <c r="BE336" s="48"/>
      <c r="BF336" s="48"/>
      <c r="BG336" s="48"/>
      <c r="BH336" s="43"/>
      <c r="BI336" s="65" t="b">
        <f>IF(AND($G336=0,$H336=0,$I336=0),TRUE,IFERROR(MATCH($BK336,'1.9 APM lookups'!$K$2:$K$107,0)&gt;0,FALSE))</f>
        <v>1</v>
      </c>
      <c r="BJ336" s="65" t="b">
        <f>IF($F336=0,TRUE,IFERROR(MATCH($F336,'4.1 Expenditure RRP'!$A:$A,0)&gt;0,FALSE))</f>
        <v>1</v>
      </c>
      <c r="BK336" s="66" t="str">
        <f t="shared" si="47"/>
        <v xml:space="preserve">, , </v>
      </c>
    </row>
    <row r="337" spans="1:63">
      <c r="A337" s="121"/>
      <c r="B337" s="122"/>
      <c r="C337" s="122"/>
      <c r="D337" s="42"/>
      <c r="E337" s="42"/>
      <c r="F337" s="122"/>
      <c r="G337" s="41"/>
      <c r="H337" s="41"/>
      <c r="I337" s="41"/>
      <c r="J337" s="42"/>
      <c r="K337" s="42"/>
      <c r="L337" s="41"/>
      <c r="M337" s="120"/>
      <c r="N337" s="41"/>
      <c r="O337" s="41"/>
      <c r="P337" s="93" t="str">
        <f>_xlfn.IFNA(INDEX('1.9 APM lookups'!$B$9:$B$13,MATCH($J337,'1.9 APM lookups'!$A$9:$A$13,0),1),"")</f>
        <v/>
      </c>
      <c r="Q337" s="64">
        <f t="shared" si="40"/>
        <v>0</v>
      </c>
      <c r="R337" s="61"/>
      <c r="S337" s="61"/>
      <c r="T337" s="61"/>
      <c r="U337" s="61"/>
      <c r="V337" s="61"/>
      <c r="W337" s="61"/>
      <c r="X337" s="61"/>
      <c r="Y337" s="61"/>
      <c r="Z337" s="61"/>
      <c r="AA337" s="61"/>
      <c r="AB337" s="61"/>
      <c r="AC337" s="50">
        <f t="shared" si="41"/>
        <v>0</v>
      </c>
      <c r="AD337" s="48"/>
      <c r="AE337" s="51">
        <f t="shared" si="42"/>
        <v>0</v>
      </c>
      <c r="AF337" s="51">
        <f t="shared" si="43"/>
        <v>0</v>
      </c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123"/>
      <c r="AS337" s="50">
        <f t="shared" si="44"/>
        <v>0</v>
      </c>
      <c r="AT337" s="48"/>
      <c r="AU337" s="51">
        <f t="shared" si="45"/>
        <v>0</v>
      </c>
      <c r="AV337" s="51">
        <f t="shared" si="46"/>
        <v>0</v>
      </c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3"/>
      <c r="BI337" s="65" t="b">
        <f>IF(AND($G337=0,$H337=0,$I337=0),TRUE,IFERROR(MATCH($BK337,'1.9 APM lookups'!$K$2:$K$107,0)&gt;0,FALSE))</f>
        <v>1</v>
      </c>
      <c r="BJ337" s="65" t="b">
        <f>IF($F337=0,TRUE,IFERROR(MATCH($F337,'4.1 Expenditure RRP'!$A:$A,0)&gt;0,FALSE))</f>
        <v>1</v>
      </c>
      <c r="BK337" s="66" t="str">
        <f t="shared" si="47"/>
        <v xml:space="preserve">, , </v>
      </c>
    </row>
    <row r="338" spans="1:63">
      <c r="A338" s="121"/>
      <c r="B338" s="122"/>
      <c r="C338" s="122"/>
      <c r="D338" s="42"/>
      <c r="E338" s="42"/>
      <c r="F338" s="122"/>
      <c r="G338" s="41"/>
      <c r="H338" s="41"/>
      <c r="I338" s="41"/>
      <c r="J338" s="42"/>
      <c r="K338" s="42"/>
      <c r="L338" s="41"/>
      <c r="M338" s="120"/>
      <c r="N338" s="41"/>
      <c r="O338" s="41"/>
      <c r="P338" s="93" t="str">
        <f>_xlfn.IFNA(INDEX('1.9 APM lookups'!$B$9:$B$13,MATCH($J338,'1.9 APM lookups'!$A$9:$A$13,0),1),"")</f>
        <v/>
      </c>
      <c r="Q338" s="64">
        <f t="shared" si="40"/>
        <v>0</v>
      </c>
      <c r="R338" s="61"/>
      <c r="S338" s="61"/>
      <c r="T338" s="61"/>
      <c r="U338" s="61"/>
      <c r="V338" s="61"/>
      <c r="W338" s="61"/>
      <c r="X338" s="61"/>
      <c r="Y338" s="61"/>
      <c r="Z338" s="61"/>
      <c r="AA338" s="61"/>
      <c r="AB338" s="61"/>
      <c r="AC338" s="50">
        <f t="shared" si="41"/>
        <v>0</v>
      </c>
      <c r="AD338" s="48"/>
      <c r="AE338" s="51">
        <f t="shared" si="42"/>
        <v>0</v>
      </c>
      <c r="AF338" s="51">
        <f t="shared" si="43"/>
        <v>0</v>
      </c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123"/>
      <c r="AS338" s="50">
        <f t="shared" si="44"/>
        <v>0</v>
      </c>
      <c r="AT338" s="48"/>
      <c r="AU338" s="51">
        <f t="shared" si="45"/>
        <v>0</v>
      </c>
      <c r="AV338" s="51">
        <f t="shared" si="46"/>
        <v>0</v>
      </c>
      <c r="AW338" s="48"/>
      <c r="AX338" s="48"/>
      <c r="AY338" s="48"/>
      <c r="AZ338" s="48"/>
      <c r="BA338" s="48"/>
      <c r="BB338" s="48"/>
      <c r="BC338" s="48"/>
      <c r="BD338" s="48"/>
      <c r="BE338" s="48"/>
      <c r="BF338" s="48"/>
      <c r="BG338" s="48"/>
      <c r="BH338" s="43"/>
      <c r="BI338" s="65" t="b">
        <f>IF(AND($G338=0,$H338=0,$I338=0),TRUE,IFERROR(MATCH($BK338,'1.9 APM lookups'!$K$2:$K$107,0)&gt;0,FALSE))</f>
        <v>1</v>
      </c>
      <c r="BJ338" s="65" t="b">
        <f>IF($F338=0,TRUE,IFERROR(MATCH($F338,'4.1 Expenditure RRP'!$A:$A,0)&gt;0,FALSE))</f>
        <v>1</v>
      </c>
      <c r="BK338" s="66" t="str">
        <f t="shared" si="47"/>
        <v xml:space="preserve">, , </v>
      </c>
    </row>
    <row r="339" spans="1:63">
      <c r="A339" s="121"/>
      <c r="B339" s="122"/>
      <c r="C339" s="122"/>
      <c r="D339" s="42"/>
      <c r="E339" s="42"/>
      <c r="F339" s="122"/>
      <c r="G339" s="41"/>
      <c r="H339" s="41"/>
      <c r="I339" s="41"/>
      <c r="J339" s="42"/>
      <c r="K339" s="42"/>
      <c r="L339" s="41"/>
      <c r="M339" s="120"/>
      <c r="N339" s="41"/>
      <c r="O339" s="41"/>
      <c r="P339" s="93" t="str">
        <f>_xlfn.IFNA(INDEX('1.9 APM lookups'!$B$9:$B$13,MATCH($J339,'1.9 APM lookups'!$A$9:$A$13,0),1),"")</f>
        <v/>
      </c>
      <c r="Q339" s="64">
        <f t="shared" si="40"/>
        <v>0</v>
      </c>
      <c r="R339" s="61"/>
      <c r="S339" s="61"/>
      <c r="T339" s="61"/>
      <c r="U339" s="61"/>
      <c r="V339" s="61"/>
      <c r="W339" s="61"/>
      <c r="X339" s="61"/>
      <c r="Y339" s="61"/>
      <c r="Z339" s="61"/>
      <c r="AA339" s="61"/>
      <c r="AB339" s="61"/>
      <c r="AC339" s="50">
        <f t="shared" si="41"/>
        <v>0</v>
      </c>
      <c r="AD339" s="48"/>
      <c r="AE339" s="51">
        <f t="shared" si="42"/>
        <v>0</v>
      </c>
      <c r="AF339" s="51">
        <f t="shared" si="43"/>
        <v>0</v>
      </c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123"/>
      <c r="AS339" s="50">
        <f t="shared" si="44"/>
        <v>0</v>
      </c>
      <c r="AT339" s="48"/>
      <c r="AU339" s="51">
        <f t="shared" si="45"/>
        <v>0</v>
      </c>
      <c r="AV339" s="51">
        <f t="shared" si="46"/>
        <v>0</v>
      </c>
      <c r="AW339" s="48"/>
      <c r="AX339" s="48"/>
      <c r="AY339" s="48"/>
      <c r="AZ339" s="48"/>
      <c r="BA339" s="48"/>
      <c r="BB339" s="48"/>
      <c r="BC339" s="48"/>
      <c r="BD339" s="48"/>
      <c r="BE339" s="48"/>
      <c r="BF339" s="48"/>
      <c r="BG339" s="48"/>
      <c r="BH339" s="43"/>
      <c r="BI339" s="65" t="b">
        <f>IF(AND($G339=0,$H339=0,$I339=0),TRUE,IFERROR(MATCH($BK339,'1.9 APM lookups'!$K$2:$K$107,0)&gt;0,FALSE))</f>
        <v>1</v>
      </c>
      <c r="BJ339" s="65" t="b">
        <f>IF($F339=0,TRUE,IFERROR(MATCH($F339,'4.1 Expenditure RRP'!$A:$A,0)&gt;0,FALSE))</f>
        <v>1</v>
      </c>
      <c r="BK339" s="66" t="str">
        <f t="shared" si="47"/>
        <v xml:space="preserve">, , </v>
      </c>
    </row>
    <row r="340" spans="1:63">
      <c r="A340" s="121"/>
      <c r="B340" s="122"/>
      <c r="C340" s="122"/>
      <c r="D340" s="42"/>
      <c r="E340" s="42"/>
      <c r="F340" s="122"/>
      <c r="G340" s="41"/>
      <c r="H340" s="41"/>
      <c r="I340" s="41"/>
      <c r="J340" s="42"/>
      <c r="K340" s="42"/>
      <c r="L340" s="41"/>
      <c r="M340" s="120"/>
      <c r="N340" s="41"/>
      <c r="O340" s="41"/>
      <c r="P340" s="93" t="str">
        <f>_xlfn.IFNA(INDEX('1.9 APM lookups'!$B$9:$B$13,MATCH($J340,'1.9 APM lookups'!$A$9:$A$13,0),1),"")</f>
        <v/>
      </c>
      <c r="Q340" s="64">
        <f t="shared" si="40"/>
        <v>0</v>
      </c>
      <c r="R340" s="61"/>
      <c r="S340" s="61"/>
      <c r="T340" s="61"/>
      <c r="U340" s="61"/>
      <c r="V340" s="61"/>
      <c r="W340" s="61"/>
      <c r="X340" s="61"/>
      <c r="Y340" s="61"/>
      <c r="Z340" s="61"/>
      <c r="AA340" s="61"/>
      <c r="AB340" s="61"/>
      <c r="AC340" s="50">
        <f t="shared" si="41"/>
        <v>0</v>
      </c>
      <c r="AD340" s="48"/>
      <c r="AE340" s="51">
        <f t="shared" si="42"/>
        <v>0</v>
      </c>
      <c r="AF340" s="51">
        <f t="shared" si="43"/>
        <v>0</v>
      </c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123"/>
      <c r="AS340" s="50">
        <f t="shared" si="44"/>
        <v>0</v>
      </c>
      <c r="AT340" s="48"/>
      <c r="AU340" s="51">
        <f t="shared" si="45"/>
        <v>0</v>
      </c>
      <c r="AV340" s="51">
        <f t="shared" si="46"/>
        <v>0</v>
      </c>
      <c r="AW340" s="48"/>
      <c r="AX340" s="48"/>
      <c r="AY340" s="48"/>
      <c r="AZ340" s="48"/>
      <c r="BA340" s="48"/>
      <c r="BB340" s="48"/>
      <c r="BC340" s="48"/>
      <c r="BD340" s="48"/>
      <c r="BE340" s="48"/>
      <c r="BF340" s="48"/>
      <c r="BG340" s="48"/>
      <c r="BH340" s="43"/>
      <c r="BI340" s="65" t="b">
        <f>IF(AND($G340=0,$H340=0,$I340=0),TRUE,IFERROR(MATCH($BK340,'1.9 APM lookups'!$K$2:$K$107,0)&gt;0,FALSE))</f>
        <v>1</v>
      </c>
      <c r="BJ340" s="65" t="b">
        <f>IF($F340=0,TRUE,IFERROR(MATCH($F340,'4.1 Expenditure RRP'!$A:$A,0)&gt;0,FALSE))</f>
        <v>1</v>
      </c>
      <c r="BK340" s="66" t="str">
        <f t="shared" si="47"/>
        <v xml:space="preserve">, , </v>
      </c>
    </row>
    <row r="341" spans="1:63">
      <c r="A341" s="121"/>
      <c r="B341" s="122"/>
      <c r="C341" s="122"/>
      <c r="D341" s="42"/>
      <c r="E341" s="42"/>
      <c r="F341" s="122"/>
      <c r="G341" s="41"/>
      <c r="H341" s="41"/>
      <c r="I341" s="41"/>
      <c r="J341" s="42"/>
      <c r="K341" s="42"/>
      <c r="L341" s="41"/>
      <c r="M341" s="120"/>
      <c r="N341" s="41"/>
      <c r="O341" s="41"/>
      <c r="P341" s="93" t="str">
        <f>_xlfn.IFNA(INDEX('1.9 APM lookups'!$B$9:$B$13,MATCH($J341,'1.9 APM lookups'!$A$9:$A$13,0),1),"")</f>
        <v/>
      </c>
      <c r="Q341" s="64">
        <f t="shared" si="40"/>
        <v>0</v>
      </c>
      <c r="R341" s="61"/>
      <c r="S341" s="61"/>
      <c r="T341" s="61"/>
      <c r="U341" s="61"/>
      <c r="V341" s="61"/>
      <c r="W341" s="61"/>
      <c r="X341" s="61"/>
      <c r="Y341" s="61"/>
      <c r="Z341" s="61"/>
      <c r="AA341" s="61"/>
      <c r="AB341" s="61"/>
      <c r="AC341" s="50">
        <f t="shared" si="41"/>
        <v>0</v>
      </c>
      <c r="AD341" s="48"/>
      <c r="AE341" s="51">
        <f t="shared" si="42"/>
        <v>0</v>
      </c>
      <c r="AF341" s="51">
        <f t="shared" si="43"/>
        <v>0</v>
      </c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123"/>
      <c r="AS341" s="50">
        <f t="shared" si="44"/>
        <v>0</v>
      </c>
      <c r="AT341" s="48"/>
      <c r="AU341" s="51">
        <f t="shared" si="45"/>
        <v>0</v>
      </c>
      <c r="AV341" s="51">
        <f t="shared" si="46"/>
        <v>0</v>
      </c>
      <c r="AW341" s="48"/>
      <c r="AX341" s="48"/>
      <c r="AY341" s="48"/>
      <c r="AZ341" s="48"/>
      <c r="BA341" s="48"/>
      <c r="BB341" s="48"/>
      <c r="BC341" s="48"/>
      <c r="BD341" s="48"/>
      <c r="BE341" s="48"/>
      <c r="BF341" s="48"/>
      <c r="BG341" s="48"/>
      <c r="BH341" s="43"/>
      <c r="BI341" s="65" t="b">
        <f>IF(AND($G341=0,$H341=0,$I341=0),TRUE,IFERROR(MATCH($BK341,'1.9 APM lookups'!$K$2:$K$107,0)&gt;0,FALSE))</f>
        <v>1</v>
      </c>
      <c r="BJ341" s="65" t="b">
        <f>IF($F341=0,TRUE,IFERROR(MATCH($F341,'4.1 Expenditure RRP'!$A:$A,0)&gt;0,FALSE))</f>
        <v>1</v>
      </c>
      <c r="BK341" s="66" t="str">
        <f t="shared" si="47"/>
        <v xml:space="preserve">, , </v>
      </c>
    </row>
    <row r="342" spans="1:63">
      <c r="A342" s="121"/>
      <c r="B342" s="122"/>
      <c r="C342" s="122"/>
      <c r="D342" s="42"/>
      <c r="E342" s="42"/>
      <c r="F342" s="122"/>
      <c r="G342" s="41"/>
      <c r="H342" s="41"/>
      <c r="I342" s="41"/>
      <c r="J342" s="42"/>
      <c r="K342" s="42"/>
      <c r="L342" s="41"/>
      <c r="M342" s="120"/>
      <c r="N342" s="41"/>
      <c r="O342" s="41"/>
      <c r="P342" s="93" t="str">
        <f>_xlfn.IFNA(INDEX('1.9 APM lookups'!$B$9:$B$13,MATCH($J342,'1.9 APM lookups'!$A$9:$A$13,0),1),"")</f>
        <v/>
      </c>
      <c r="Q342" s="64">
        <f t="shared" si="40"/>
        <v>0</v>
      </c>
      <c r="R342" s="61"/>
      <c r="S342" s="61"/>
      <c r="T342" s="61"/>
      <c r="U342" s="61"/>
      <c r="V342" s="61"/>
      <c r="W342" s="61"/>
      <c r="X342" s="61"/>
      <c r="Y342" s="61"/>
      <c r="Z342" s="61"/>
      <c r="AA342" s="61"/>
      <c r="AB342" s="61"/>
      <c r="AC342" s="50">
        <f t="shared" si="41"/>
        <v>0</v>
      </c>
      <c r="AD342" s="48"/>
      <c r="AE342" s="51">
        <f t="shared" si="42"/>
        <v>0</v>
      </c>
      <c r="AF342" s="51">
        <f t="shared" si="43"/>
        <v>0</v>
      </c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123"/>
      <c r="AS342" s="50">
        <f t="shared" si="44"/>
        <v>0</v>
      </c>
      <c r="AT342" s="48"/>
      <c r="AU342" s="51">
        <f t="shared" si="45"/>
        <v>0</v>
      </c>
      <c r="AV342" s="51">
        <f t="shared" si="46"/>
        <v>0</v>
      </c>
      <c r="AW342" s="48"/>
      <c r="AX342" s="48"/>
      <c r="AY342" s="48"/>
      <c r="AZ342" s="48"/>
      <c r="BA342" s="48"/>
      <c r="BB342" s="48"/>
      <c r="BC342" s="48"/>
      <c r="BD342" s="48"/>
      <c r="BE342" s="48"/>
      <c r="BF342" s="48"/>
      <c r="BG342" s="48"/>
      <c r="BH342" s="43"/>
      <c r="BI342" s="65" t="b">
        <f>IF(AND($G342=0,$H342=0,$I342=0),TRUE,IFERROR(MATCH($BK342,'1.9 APM lookups'!$K$2:$K$107,0)&gt;0,FALSE))</f>
        <v>1</v>
      </c>
      <c r="BJ342" s="65" t="b">
        <f>IF($F342=0,TRUE,IFERROR(MATCH($F342,'4.1 Expenditure RRP'!$A:$A,0)&gt;0,FALSE))</f>
        <v>1</v>
      </c>
      <c r="BK342" s="66" t="str">
        <f t="shared" si="47"/>
        <v xml:space="preserve">, , </v>
      </c>
    </row>
    <row r="343" spans="1:63">
      <c r="A343" s="121"/>
      <c r="B343" s="122"/>
      <c r="C343" s="122"/>
      <c r="D343" s="42"/>
      <c r="E343" s="42"/>
      <c r="F343" s="122"/>
      <c r="G343" s="41"/>
      <c r="H343" s="41"/>
      <c r="I343" s="41"/>
      <c r="J343" s="42"/>
      <c r="K343" s="42"/>
      <c r="L343" s="41"/>
      <c r="M343" s="120"/>
      <c r="N343" s="41"/>
      <c r="O343" s="41"/>
      <c r="P343" s="93" t="str">
        <f>_xlfn.IFNA(INDEX('1.9 APM lookups'!$B$9:$B$13,MATCH($J343,'1.9 APM lookups'!$A$9:$A$13,0),1),"")</f>
        <v/>
      </c>
      <c r="Q343" s="64">
        <f t="shared" si="40"/>
        <v>0</v>
      </c>
      <c r="R343" s="61"/>
      <c r="S343" s="61"/>
      <c r="T343" s="61"/>
      <c r="U343" s="61"/>
      <c r="V343" s="61"/>
      <c r="W343" s="61"/>
      <c r="X343" s="61"/>
      <c r="Y343" s="61"/>
      <c r="Z343" s="61"/>
      <c r="AA343" s="61"/>
      <c r="AB343" s="61"/>
      <c r="AC343" s="50">
        <f t="shared" si="41"/>
        <v>0</v>
      </c>
      <c r="AD343" s="48"/>
      <c r="AE343" s="51">
        <f t="shared" si="42"/>
        <v>0</v>
      </c>
      <c r="AF343" s="51">
        <f t="shared" si="43"/>
        <v>0</v>
      </c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123"/>
      <c r="AS343" s="50">
        <f t="shared" si="44"/>
        <v>0</v>
      </c>
      <c r="AT343" s="48"/>
      <c r="AU343" s="51">
        <f t="shared" si="45"/>
        <v>0</v>
      </c>
      <c r="AV343" s="51">
        <f t="shared" si="46"/>
        <v>0</v>
      </c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3"/>
      <c r="BI343" s="65" t="b">
        <f>IF(AND($G343=0,$H343=0,$I343=0),TRUE,IFERROR(MATCH($BK343,'1.9 APM lookups'!$K$2:$K$107,0)&gt;0,FALSE))</f>
        <v>1</v>
      </c>
      <c r="BJ343" s="65" t="b">
        <f>IF($F343=0,TRUE,IFERROR(MATCH($F343,'4.1 Expenditure RRP'!$A:$A,0)&gt;0,FALSE))</f>
        <v>1</v>
      </c>
      <c r="BK343" s="66" t="str">
        <f t="shared" si="47"/>
        <v xml:space="preserve">, , </v>
      </c>
    </row>
    <row r="344" spans="1:63">
      <c r="A344" s="121"/>
      <c r="B344" s="122"/>
      <c r="C344" s="122"/>
      <c r="D344" s="42"/>
      <c r="E344" s="42"/>
      <c r="F344" s="122"/>
      <c r="G344" s="41"/>
      <c r="H344" s="41"/>
      <c r="I344" s="41"/>
      <c r="J344" s="42"/>
      <c r="K344" s="42"/>
      <c r="L344" s="41"/>
      <c r="M344" s="120"/>
      <c r="N344" s="41"/>
      <c r="O344" s="41"/>
      <c r="P344" s="93" t="str">
        <f>_xlfn.IFNA(INDEX('1.9 APM lookups'!$B$9:$B$13,MATCH($J344,'1.9 APM lookups'!$A$9:$A$13,0),1),"")</f>
        <v/>
      </c>
      <c r="Q344" s="64">
        <f t="shared" si="40"/>
        <v>0</v>
      </c>
      <c r="R344" s="61"/>
      <c r="S344" s="61"/>
      <c r="T344" s="61"/>
      <c r="U344" s="61"/>
      <c r="V344" s="61"/>
      <c r="W344" s="61"/>
      <c r="X344" s="61"/>
      <c r="Y344" s="61"/>
      <c r="Z344" s="61"/>
      <c r="AA344" s="61"/>
      <c r="AB344" s="61"/>
      <c r="AC344" s="50">
        <f t="shared" si="41"/>
        <v>0</v>
      </c>
      <c r="AD344" s="48"/>
      <c r="AE344" s="51">
        <f t="shared" si="42"/>
        <v>0</v>
      </c>
      <c r="AF344" s="51">
        <f t="shared" si="43"/>
        <v>0</v>
      </c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123"/>
      <c r="AS344" s="50">
        <f t="shared" si="44"/>
        <v>0</v>
      </c>
      <c r="AT344" s="48"/>
      <c r="AU344" s="51">
        <f t="shared" si="45"/>
        <v>0</v>
      </c>
      <c r="AV344" s="51">
        <f t="shared" si="46"/>
        <v>0</v>
      </c>
      <c r="AW344" s="48"/>
      <c r="AX344" s="48"/>
      <c r="AY344" s="48"/>
      <c r="AZ344" s="48"/>
      <c r="BA344" s="48"/>
      <c r="BB344" s="48"/>
      <c r="BC344" s="48"/>
      <c r="BD344" s="48"/>
      <c r="BE344" s="48"/>
      <c r="BF344" s="48"/>
      <c r="BG344" s="48"/>
      <c r="BH344" s="43"/>
      <c r="BI344" s="65" t="b">
        <f>IF(AND($G344=0,$H344=0,$I344=0),TRUE,IFERROR(MATCH($BK344,'1.9 APM lookups'!$K$2:$K$107,0)&gt;0,FALSE))</f>
        <v>1</v>
      </c>
      <c r="BJ344" s="65" t="b">
        <f>IF($F344=0,TRUE,IFERROR(MATCH($F344,'4.1 Expenditure RRP'!$A:$A,0)&gt;0,FALSE))</f>
        <v>1</v>
      </c>
      <c r="BK344" s="66" t="str">
        <f t="shared" si="47"/>
        <v xml:space="preserve">, , </v>
      </c>
    </row>
    <row r="345" spans="1:63">
      <c r="A345" s="121"/>
      <c r="B345" s="122"/>
      <c r="C345" s="122"/>
      <c r="D345" s="42"/>
      <c r="E345" s="42"/>
      <c r="F345" s="122"/>
      <c r="G345" s="41"/>
      <c r="H345" s="41"/>
      <c r="I345" s="41"/>
      <c r="J345" s="42"/>
      <c r="K345" s="42"/>
      <c r="L345" s="41"/>
      <c r="M345" s="120"/>
      <c r="N345" s="41"/>
      <c r="O345" s="41"/>
      <c r="P345" s="93" t="str">
        <f>_xlfn.IFNA(INDEX('1.9 APM lookups'!$B$9:$B$13,MATCH($J345,'1.9 APM lookups'!$A$9:$A$13,0),1),"")</f>
        <v/>
      </c>
      <c r="Q345" s="64">
        <f t="shared" si="40"/>
        <v>0</v>
      </c>
      <c r="R345" s="61"/>
      <c r="S345" s="61"/>
      <c r="T345" s="61"/>
      <c r="U345" s="61"/>
      <c r="V345" s="61"/>
      <c r="W345" s="61"/>
      <c r="X345" s="61"/>
      <c r="Y345" s="61"/>
      <c r="Z345" s="61"/>
      <c r="AA345" s="61"/>
      <c r="AB345" s="61"/>
      <c r="AC345" s="50">
        <f t="shared" si="41"/>
        <v>0</v>
      </c>
      <c r="AD345" s="48"/>
      <c r="AE345" s="51">
        <f t="shared" si="42"/>
        <v>0</v>
      </c>
      <c r="AF345" s="51">
        <f t="shared" si="43"/>
        <v>0</v>
      </c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123"/>
      <c r="AS345" s="50">
        <f t="shared" si="44"/>
        <v>0</v>
      </c>
      <c r="AT345" s="48"/>
      <c r="AU345" s="51">
        <f t="shared" si="45"/>
        <v>0</v>
      </c>
      <c r="AV345" s="51">
        <f t="shared" si="46"/>
        <v>0</v>
      </c>
      <c r="AW345" s="48"/>
      <c r="AX345" s="48"/>
      <c r="AY345" s="48"/>
      <c r="AZ345" s="48"/>
      <c r="BA345" s="48"/>
      <c r="BB345" s="48"/>
      <c r="BC345" s="48"/>
      <c r="BD345" s="48"/>
      <c r="BE345" s="48"/>
      <c r="BF345" s="48"/>
      <c r="BG345" s="48"/>
      <c r="BH345" s="43"/>
      <c r="BI345" s="65" t="b">
        <f>IF(AND($G345=0,$H345=0,$I345=0),TRUE,IFERROR(MATCH($BK345,'1.9 APM lookups'!$K$2:$K$107,0)&gt;0,FALSE))</f>
        <v>1</v>
      </c>
      <c r="BJ345" s="65" t="b">
        <f>IF($F345=0,TRUE,IFERROR(MATCH($F345,'4.1 Expenditure RRP'!$A:$A,0)&gt;0,FALSE))</f>
        <v>1</v>
      </c>
      <c r="BK345" s="66" t="str">
        <f t="shared" si="47"/>
        <v xml:space="preserve">, , </v>
      </c>
    </row>
    <row r="346" spans="1:63">
      <c r="A346" s="121"/>
      <c r="B346" s="122"/>
      <c r="C346" s="122"/>
      <c r="D346" s="42"/>
      <c r="E346" s="42"/>
      <c r="F346" s="122"/>
      <c r="G346" s="41"/>
      <c r="H346" s="41"/>
      <c r="I346" s="41"/>
      <c r="J346" s="42"/>
      <c r="K346" s="42"/>
      <c r="L346" s="41"/>
      <c r="M346" s="120"/>
      <c r="N346" s="41"/>
      <c r="O346" s="41"/>
      <c r="P346" s="93" t="str">
        <f>_xlfn.IFNA(INDEX('1.9 APM lookups'!$B$9:$B$13,MATCH($J346,'1.9 APM lookups'!$A$9:$A$13,0),1),"")</f>
        <v/>
      </c>
      <c r="Q346" s="64">
        <f t="shared" si="40"/>
        <v>0</v>
      </c>
      <c r="R346" s="61"/>
      <c r="S346" s="61"/>
      <c r="T346" s="61"/>
      <c r="U346" s="61"/>
      <c r="V346" s="61"/>
      <c r="W346" s="61"/>
      <c r="X346" s="61"/>
      <c r="Y346" s="61"/>
      <c r="Z346" s="61"/>
      <c r="AA346" s="61"/>
      <c r="AB346" s="61"/>
      <c r="AC346" s="50">
        <f t="shared" si="41"/>
        <v>0</v>
      </c>
      <c r="AD346" s="48"/>
      <c r="AE346" s="51">
        <f t="shared" si="42"/>
        <v>0</v>
      </c>
      <c r="AF346" s="51">
        <f t="shared" si="43"/>
        <v>0</v>
      </c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123"/>
      <c r="AS346" s="50">
        <f t="shared" si="44"/>
        <v>0</v>
      </c>
      <c r="AT346" s="48"/>
      <c r="AU346" s="51">
        <f t="shared" si="45"/>
        <v>0</v>
      </c>
      <c r="AV346" s="51">
        <f t="shared" si="46"/>
        <v>0</v>
      </c>
      <c r="AW346" s="48"/>
      <c r="AX346" s="48"/>
      <c r="AY346" s="48"/>
      <c r="AZ346" s="48"/>
      <c r="BA346" s="48"/>
      <c r="BB346" s="48"/>
      <c r="BC346" s="48"/>
      <c r="BD346" s="48"/>
      <c r="BE346" s="48"/>
      <c r="BF346" s="48"/>
      <c r="BG346" s="48"/>
      <c r="BH346" s="43"/>
      <c r="BI346" s="65" t="b">
        <f>IF(AND($G346=0,$H346=0,$I346=0),TRUE,IFERROR(MATCH($BK346,'1.9 APM lookups'!$K$2:$K$107,0)&gt;0,FALSE))</f>
        <v>1</v>
      </c>
      <c r="BJ346" s="65" t="b">
        <f>IF($F346=0,TRUE,IFERROR(MATCH($F346,'4.1 Expenditure RRP'!$A:$A,0)&gt;0,FALSE))</f>
        <v>1</v>
      </c>
      <c r="BK346" s="66" t="str">
        <f t="shared" si="47"/>
        <v xml:space="preserve">, , </v>
      </c>
    </row>
    <row r="347" spans="1:63">
      <c r="A347" s="121"/>
      <c r="B347" s="122"/>
      <c r="C347" s="122"/>
      <c r="D347" s="42"/>
      <c r="E347" s="42"/>
      <c r="F347" s="122"/>
      <c r="G347" s="41"/>
      <c r="H347" s="41"/>
      <c r="I347" s="41"/>
      <c r="J347" s="42"/>
      <c r="K347" s="42"/>
      <c r="L347" s="41"/>
      <c r="M347" s="120"/>
      <c r="N347" s="41"/>
      <c r="O347" s="41"/>
      <c r="P347" s="93" t="str">
        <f>_xlfn.IFNA(INDEX('1.9 APM lookups'!$B$9:$B$13,MATCH($J347,'1.9 APM lookups'!$A$9:$A$13,0),1),"")</f>
        <v/>
      </c>
      <c r="Q347" s="64">
        <f t="shared" si="40"/>
        <v>0</v>
      </c>
      <c r="R347" s="61"/>
      <c r="S347" s="61"/>
      <c r="T347" s="61"/>
      <c r="U347" s="61"/>
      <c r="V347" s="61"/>
      <c r="W347" s="61"/>
      <c r="X347" s="61"/>
      <c r="Y347" s="61"/>
      <c r="Z347" s="61"/>
      <c r="AA347" s="61"/>
      <c r="AB347" s="61"/>
      <c r="AC347" s="50">
        <f t="shared" si="41"/>
        <v>0</v>
      </c>
      <c r="AD347" s="48"/>
      <c r="AE347" s="51">
        <f t="shared" si="42"/>
        <v>0</v>
      </c>
      <c r="AF347" s="51">
        <f t="shared" si="43"/>
        <v>0</v>
      </c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123"/>
      <c r="AS347" s="50">
        <f t="shared" si="44"/>
        <v>0</v>
      </c>
      <c r="AT347" s="48"/>
      <c r="AU347" s="51">
        <f t="shared" si="45"/>
        <v>0</v>
      </c>
      <c r="AV347" s="51">
        <f t="shared" si="46"/>
        <v>0</v>
      </c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3"/>
      <c r="BI347" s="65" t="b">
        <f>IF(AND($G347=0,$H347=0,$I347=0),TRUE,IFERROR(MATCH($BK347,'1.9 APM lookups'!$K$2:$K$107,0)&gt;0,FALSE))</f>
        <v>1</v>
      </c>
      <c r="BJ347" s="65" t="b">
        <f>IF($F347=0,TRUE,IFERROR(MATCH($F347,'4.1 Expenditure RRP'!$A:$A,0)&gt;0,FALSE))</f>
        <v>1</v>
      </c>
      <c r="BK347" s="66" t="str">
        <f t="shared" si="47"/>
        <v xml:space="preserve">, , </v>
      </c>
    </row>
    <row r="348" spans="1:63">
      <c r="A348" s="121"/>
      <c r="B348" s="122"/>
      <c r="C348" s="122"/>
      <c r="D348" s="42"/>
      <c r="E348" s="42"/>
      <c r="F348" s="122"/>
      <c r="G348" s="41"/>
      <c r="H348" s="41"/>
      <c r="I348" s="41"/>
      <c r="J348" s="42"/>
      <c r="K348" s="42"/>
      <c r="L348" s="41"/>
      <c r="M348" s="120"/>
      <c r="N348" s="41"/>
      <c r="O348" s="41"/>
      <c r="P348" s="93" t="str">
        <f>_xlfn.IFNA(INDEX('1.9 APM lookups'!$B$9:$B$13,MATCH($J348,'1.9 APM lookups'!$A$9:$A$13,0),1),"")</f>
        <v/>
      </c>
      <c r="Q348" s="64">
        <f t="shared" si="40"/>
        <v>0</v>
      </c>
      <c r="R348" s="61"/>
      <c r="S348" s="61"/>
      <c r="T348" s="61"/>
      <c r="U348" s="61"/>
      <c r="V348" s="61"/>
      <c r="W348" s="61"/>
      <c r="X348" s="61"/>
      <c r="Y348" s="61"/>
      <c r="Z348" s="61"/>
      <c r="AA348" s="61"/>
      <c r="AB348" s="61"/>
      <c r="AC348" s="50">
        <f t="shared" si="41"/>
        <v>0</v>
      </c>
      <c r="AD348" s="48"/>
      <c r="AE348" s="51">
        <f t="shared" si="42"/>
        <v>0</v>
      </c>
      <c r="AF348" s="51">
        <f t="shared" si="43"/>
        <v>0</v>
      </c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123"/>
      <c r="AS348" s="50">
        <f t="shared" si="44"/>
        <v>0</v>
      </c>
      <c r="AT348" s="48"/>
      <c r="AU348" s="51">
        <f t="shared" si="45"/>
        <v>0</v>
      </c>
      <c r="AV348" s="51">
        <f t="shared" si="46"/>
        <v>0</v>
      </c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3"/>
      <c r="BI348" s="65" t="b">
        <f>IF(AND($G348=0,$H348=0,$I348=0),TRUE,IFERROR(MATCH($BK348,'1.9 APM lookups'!$K$2:$K$107,0)&gt;0,FALSE))</f>
        <v>1</v>
      </c>
      <c r="BJ348" s="65" t="b">
        <f>IF($F348=0,TRUE,IFERROR(MATCH($F348,'4.1 Expenditure RRP'!$A:$A,0)&gt;0,FALSE))</f>
        <v>1</v>
      </c>
      <c r="BK348" s="66" t="str">
        <f t="shared" si="47"/>
        <v xml:space="preserve">, , </v>
      </c>
    </row>
    <row r="349" spans="1:63">
      <c r="A349" s="121"/>
      <c r="B349" s="122"/>
      <c r="C349" s="122"/>
      <c r="D349" s="42"/>
      <c r="E349" s="42"/>
      <c r="F349" s="122"/>
      <c r="G349" s="41"/>
      <c r="H349" s="41"/>
      <c r="I349" s="41"/>
      <c r="J349" s="42"/>
      <c r="K349" s="42"/>
      <c r="L349" s="41"/>
      <c r="M349" s="120"/>
      <c r="N349" s="41"/>
      <c r="O349" s="41"/>
      <c r="P349" s="93" t="str">
        <f>_xlfn.IFNA(INDEX('1.9 APM lookups'!$B$9:$B$13,MATCH($J349,'1.9 APM lookups'!$A$9:$A$13,0),1),"")</f>
        <v/>
      </c>
      <c r="Q349" s="64">
        <f t="shared" si="40"/>
        <v>0</v>
      </c>
      <c r="R349" s="61"/>
      <c r="S349" s="61"/>
      <c r="T349" s="61"/>
      <c r="U349" s="61"/>
      <c r="V349" s="61"/>
      <c r="W349" s="61"/>
      <c r="X349" s="61"/>
      <c r="Y349" s="61"/>
      <c r="Z349" s="61"/>
      <c r="AA349" s="61"/>
      <c r="AB349" s="61"/>
      <c r="AC349" s="50">
        <f t="shared" si="41"/>
        <v>0</v>
      </c>
      <c r="AD349" s="48"/>
      <c r="AE349" s="51">
        <f t="shared" si="42"/>
        <v>0</v>
      </c>
      <c r="AF349" s="51">
        <f t="shared" si="43"/>
        <v>0</v>
      </c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123"/>
      <c r="AS349" s="50">
        <f t="shared" si="44"/>
        <v>0</v>
      </c>
      <c r="AT349" s="48"/>
      <c r="AU349" s="51">
        <f t="shared" si="45"/>
        <v>0</v>
      </c>
      <c r="AV349" s="51">
        <f t="shared" si="46"/>
        <v>0</v>
      </c>
      <c r="AW349" s="48"/>
      <c r="AX349" s="48"/>
      <c r="AY349" s="48"/>
      <c r="AZ349" s="48"/>
      <c r="BA349" s="48"/>
      <c r="BB349" s="48"/>
      <c r="BC349" s="48"/>
      <c r="BD349" s="48"/>
      <c r="BE349" s="48"/>
      <c r="BF349" s="48"/>
      <c r="BG349" s="48"/>
      <c r="BH349" s="43"/>
      <c r="BI349" s="65" t="b">
        <f>IF(AND($G349=0,$H349=0,$I349=0),TRUE,IFERROR(MATCH($BK349,'1.9 APM lookups'!$K$2:$K$107,0)&gt;0,FALSE))</f>
        <v>1</v>
      </c>
      <c r="BJ349" s="65" t="b">
        <f>IF($F349=0,TRUE,IFERROR(MATCH($F349,'4.1 Expenditure RRP'!$A:$A,0)&gt;0,FALSE))</f>
        <v>1</v>
      </c>
      <c r="BK349" s="66" t="str">
        <f t="shared" si="47"/>
        <v xml:space="preserve">, , </v>
      </c>
    </row>
    <row r="350" spans="1:63">
      <c r="A350" s="121"/>
      <c r="B350" s="122"/>
      <c r="C350" s="122"/>
      <c r="D350" s="42"/>
      <c r="E350" s="42"/>
      <c r="F350" s="122"/>
      <c r="G350" s="41"/>
      <c r="H350" s="41"/>
      <c r="I350" s="41"/>
      <c r="J350" s="42"/>
      <c r="K350" s="42"/>
      <c r="L350" s="41"/>
      <c r="M350" s="120"/>
      <c r="N350" s="41"/>
      <c r="O350" s="41"/>
      <c r="P350" s="93" t="str">
        <f>_xlfn.IFNA(INDEX('1.9 APM lookups'!$B$9:$B$13,MATCH($J350,'1.9 APM lookups'!$A$9:$A$13,0),1),"")</f>
        <v/>
      </c>
      <c r="Q350" s="64">
        <f t="shared" si="40"/>
        <v>0</v>
      </c>
      <c r="R350" s="61"/>
      <c r="S350" s="61"/>
      <c r="T350" s="61"/>
      <c r="U350" s="61"/>
      <c r="V350" s="61"/>
      <c r="W350" s="61"/>
      <c r="X350" s="61"/>
      <c r="Y350" s="61"/>
      <c r="Z350" s="61"/>
      <c r="AA350" s="61"/>
      <c r="AB350" s="61"/>
      <c r="AC350" s="50">
        <f t="shared" si="41"/>
        <v>0</v>
      </c>
      <c r="AD350" s="48"/>
      <c r="AE350" s="51">
        <f t="shared" si="42"/>
        <v>0</v>
      </c>
      <c r="AF350" s="51">
        <f t="shared" si="43"/>
        <v>0</v>
      </c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123"/>
      <c r="AS350" s="50">
        <f t="shared" si="44"/>
        <v>0</v>
      </c>
      <c r="AT350" s="48"/>
      <c r="AU350" s="51">
        <f t="shared" si="45"/>
        <v>0</v>
      </c>
      <c r="AV350" s="51">
        <f t="shared" si="46"/>
        <v>0</v>
      </c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3"/>
      <c r="BI350" s="65" t="b">
        <f>IF(AND($G350=0,$H350=0,$I350=0),TRUE,IFERROR(MATCH($BK350,'1.9 APM lookups'!$K$2:$K$107,0)&gt;0,FALSE))</f>
        <v>1</v>
      </c>
      <c r="BJ350" s="65" t="b">
        <f>IF($F350=0,TRUE,IFERROR(MATCH($F350,'4.1 Expenditure RRP'!$A:$A,0)&gt;0,FALSE))</f>
        <v>1</v>
      </c>
      <c r="BK350" s="66" t="str">
        <f t="shared" si="47"/>
        <v xml:space="preserve">, , </v>
      </c>
    </row>
    <row r="351" spans="1:63">
      <c r="A351" s="121"/>
      <c r="B351" s="122"/>
      <c r="C351" s="122"/>
      <c r="D351" s="42"/>
      <c r="E351" s="42"/>
      <c r="F351" s="122"/>
      <c r="G351" s="41"/>
      <c r="H351" s="41"/>
      <c r="I351" s="41"/>
      <c r="J351" s="42"/>
      <c r="K351" s="42"/>
      <c r="L351" s="41"/>
      <c r="M351" s="120"/>
      <c r="N351" s="41"/>
      <c r="O351" s="41"/>
      <c r="P351" s="93" t="str">
        <f>_xlfn.IFNA(INDEX('1.9 APM lookups'!$B$9:$B$13,MATCH($J351,'1.9 APM lookups'!$A$9:$A$13,0),1),"")</f>
        <v/>
      </c>
      <c r="Q351" s="64">
        <f t="shared" si="40"/>
        <v>0</v>
      </c>
      <c r="R351" s="61"/>
      <c r="S351" s="61"/>
      <c r="T351" s="61"/>
      <c r="U351" s="61"/>
      <c r="V351" s="61"/>
      <c r="W351" s="61"/>
      <c r="X351" s="61"/>
      <c r="Y351" s="61"/>
      <c r="Z351" s="61"/>
      <c r="AA351" s="61"/>
      <c r="AB351" s="61"/>
      <c r="AC351" s="50">
        <f t="shared" si="41"/>
        <v>0</v>
      </c>
      <c r="AD351" s="48"/>
      <c r="AE351" s="51">
        <f t="shared" si="42"/>
        <v>0</v>
      </c>
      <c r="AF351" s="51">
        <f t="shared" si="43"/>
        <v>0</v>
      </c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123"/>
      <c r="AS351" s="50">
        <f t="shared" si="44"/>
        <v>0</v>
      </c>
      <c r="AT351" s="48"/>
      <c r="AU351" s="51">
        <f t="shared" si="45"/>
        <v>0</v>
      </c>
      <c r="AV351" s="51">
        <f t="shared" si="46"/>
        <v>0</v>
      </c>
      <c r="AW351" s="48"/>
      <c r="AX351" s="48"/>
      <c r="AY351" s="48"/>
      <c r="AZ351" s="48"/>
      <c r="BA351" s="48"/>
      <c r="BB351" s="48"/>
      <c r="BC351" s="48"/>
      <c r="BD351" s="48"/>
      <c r="BE351" s="48"/>
      <c r="BF351" s="48"/>
      <c r="BG351" s="48"/>
      <c r="BH351" s="43"/>
      <c r="BI351" s="65" t="b">
        <f>IF(AND($G351=0,$H351=0,$I351=0),TRUE,IFERROR(MATCH($BK351,'1.9 APM lookups'!$K$2:$K$107,0)&gt;0,FALSE))</f>
        <v>1</v>
      </c>
      <c r="BJ351" s="65" t="b">
        <f>IF($F351=0,TRUE,IFERROR(MATCH($F351,'4.1 Expenditure RRP'!$A:$A,0)&gt;0,FALSE))</f>
        <v>1</v>
      </c>
      <c r="BK351" s="66" t="str">
        <f t="shared" si="47"/>
        <v xml:space="preserve">, , </v>
      </c>
    </row>
    <row r="352" spans="1:63">
      <c r="A352" s="121"/>
      <c r="B352" s="122"/>
      <c r="C352" s="122"/>
      <c r="D352" s="42"/>
      <c r="E352" s="42"/>
      <c r="F352" s="122"/>
      <c r="G352" s="41"/>
      <c r="H352" s="41"/>
      <c r="I352" s="41"/>
      <c r="J352" s="42"/>
      <c r="K352" s="42"/>
      <c r="L352" s="41"/>
      <c r="M352" s="120"/>
      <c r="N352" s="41"/>
      <c r="O352" s="41"/>
      <c r="P352" s="93" t="str">
        <f>_xlfn.IFNA(INDEX('1.9 APM lookups'!$B$9:$B$13,MATCH($J352,'1.9 APM lookups'!$A$9:$A$13,0),1),"")</f>
        <v/>
      </c>
      <c r="Q352" s="64">
        <f t="shared" si="40"/>
        <v>0</v>
      </c>
      <c r="R352" s="61"/>
      <c r="S352" s="61"/>
      <c r="T352" s="61"/>
      <c r="U352" s="61"/>
      <c r="V352" s="61"/>
      <c r="W352" s="61"/>
      <c r="X352" s="61"/>
      <c r="Y352" s="61"/>
      <c r="Z352" s="61"/>
      <c r="AA352" s="61"/>
      <c r="AB352" s="61"/>
      <c r="AC352" s="50">
        <f t="shared" si="41"/>
        <v>0</v>
      </c>
      <c r="AD352" s="48"/>
      <c r="AE352" s="51">
        <f t="shared" si="42"/>
        <v>0</v>
      </c>
      <c r="AF352" s="51">
        <f t="shared" si="43"/>
        <v>0</v>
      </c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123"/>
      <c r="AS352" s="50">
        <f t="shared" si="44"/>
        <v>0</v>
      </c>
      <c r="AT352" s="48"/>
      <c r="AU352" s="51">
        <f t="shared" si="45"/>
        <v>0</v>
      </c>
      <c r="AV352" s="51">
        <f t="shared" si="46"/>
        <v>0</v>
      </c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3"/>
      <c r="BI352" s="65" t="b">
        <f>IF(AND($G352=0,$H352=0,$I352=0),TRUE,IFERROR(MATCH($BK352,'1.9 APM lookups'!$K$2:$K$107,0)&gt;0,FALSE))</f>
        <v>1</v>
      </c>
      <c r="BJ352" s="65" t="b">
        <f>IF($F352=0,TRUE,IFERROR(MATCH($F352,'4.1 Expenditure RRP'!$A:$A,0)&gt;0,FALSE))</f>
        <v>1</v>
      </c>
      <c r="BK352" s="66" t="str">
        <f t="shared" si="47"/>
        <v xml:space="preserve">, , </v>
      </c>
    </row>
    <row r="353" spans="1:63">
      <c r="A353" s="121"/>
      <c r="B353" s="122"/>
      <c r="C353" s="122"/>
      <c r="D353" s="42"/>
      <c r="E353" s="42"/>
      <c r="F353" s="122"/>
      <c r="G353" s="41"/>
      <c r="H353" s="41"/>
      <c r="I353" s="41"/>
      <c r="J353" s="42"/>
      <c r="K353" s="42"/>
      <c r="L353" s="41"/>
      <c r="M353" s="120"/>
      <c r="N353" s="41"/>
      <c r="O353" s="41"/>
      <c r="P353" s="93" t="str">
        <f>_xlfn.IFNA(INDEX('1.9 APM lookups'!$B$9:$B$13,MATCH($J353,'1.9 APM lookups'!$A$9:$A$13,0),1),"")</f>
        <v/>
      </c>
      <c r="Q353" s="64">
        <f t="shared" si="40"/>
        <v>0</v>
      </c>
      <c r="R353" s="61"/>
      <c r="S353" s="61"/>
      <c r="T353" s="61"/>
      <c r="U353" s="61"/>
      <c r="V353" s="61"/>
      <c r="W353" s="61"/>
      <c r="X353" s="61"/>
      <c r="Y353" s="61"/>
      <c r="Z353" s="61"/>
      <c r="AA353" s="61"/>
      <c r="AB353" s="61"/>
      <c r="AC353" s="50">
        <f t="shared" si="41"/>
        <v>0</v>
      </c>
      <c r="AD353" s="48"/>
      <c r="AE353" s="51">
        <f t="shared" si="42"/>
        <v>0</v>
      </c>
      <c r="AF353" s="51">
        <f t="shared" si="43"/>
        <v>0</v>
      </c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123"/>
      <c r="AS353" s="50">
        <f t="shared" si="44"/>
        <v>0</v>
      </c>
      <c r="AT353" s="48"/>
      <c r="AU353" s="51">
        <f t="shared" si="45"/>
        <v>0</v>
      </c>
      <c r="AV353" s="51">
        <f t="shared" si="46"/>
        <v>0</v>
      </c>
      <c r="AW353" s="48"/>
      <c r="AX353" s="48"/>
      <c r="AY353" s="48"/>
      <c r="AZ353" s="48"/>
      <c r="BA353" s="48"/>
      <c r="BB353" s="48"/>
      <c r="BC353" s="48"/>
      <c r="BD353" s="48"/>
      <c r="BE353" s="48"/>
      <c r="BF353" s="48"/>
      <c r="BG353" s="48"/>
      <c r="BH353" s="43"/>
      <c r="BI353" s="65" t="b">
        <f>IF(AND($G353=0,$H353=0,$I353=0),TRUE,IFERROR(MATCH($BK353,'1.9 APM lookups'!$K$2:$K$107,0)&gt;0,FALSE))</f>
        <v>1</v>
      </c>
      <c r="BJ353" s="65" t="b">
        <f>IF($F353=0,TRUE,IFERROR(MATCH($F353,'4.1 Expenditure RRP'!$A:$A,0)&gt;0,FALSE))</f>
        <v>1</v>
      </c>
      <c r="BK353" s="66" t="str">
        <f t="shared" si="47"/>
        <v xml:space="preserve">, , </v>
      </c>
    </row>
    <row r="354" spans="1:63">
      <c r="A354" s="121"/>
      <c r="B354" s="122"/>
      <c r="C354" s="122"/>
      <c r="D354" s="42"/>
      <c r="E354" s="42"/>
      <c r="F354" s="122"/>
      <c r="G354" s="41"/>
      <c r="H354" s="41"/>
      <c r="I354" s="41"/>
      <c r="J354" s="42"/>
      <c r="K354" s="42"/>
      <c r="L354" s="41"/>
      <c r="M354" s="120"/>
      <c r="N354" s="41"/>
      <c r="O354" s="41"/>
      <c r="P354" s="93" t="str">
        <f>_xlfn.IFNA(INDEX('1.9 APM lookups'!$B$9:$B$13,MATCH($J354,'1.9 APM lookups'!$A$9:$A$13,0),1),"")</f>
        <v/>
      </c>
      <c r="Q354" s="64">
        <f t="shared" si="40"/>
        <v>0</v>
      </c>
      <c r="R354" s="61"/>
      <c r="S354" s="61"/>
      <c r="T354" s="61"/>
      <c r="U354" s="61"/>
      <c r="V354" s="61"/>
      <c r="W354" s="61"/>
      <c r="X354" s="61"/>
      <c r="Y354" s="61"/>
      <c r="Z354" s="61"/>
      <c r="AA354" s="61"/>
      <c r="AB354" s="61"/>
      <c r="AC354" s="50">
        <f t="shared" si="41"/>
        <v>0</v>
      </c>
      <c r="AD354" s="48"/>
      <c r="AE354" s="51">
        <f t="shared" si="42"/>
        <v>0</v>
      </c>
      <c r="AF354" s="51">
        <f t="shared" si="43"/>
        <v>0</v>
      </c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123"/>
      <c r="AS354" s="50">
        <f t="shared" si="44"/>
        <v>0</v>
      </c>
      <c r="AT354" s="48"/>
      <c r="AU354" s="51">
        <f t="shared" si="45"/>
        <v>0</v>
      </c>
      <c r="AV354" s="51">
        <f t="shared" si="46"/>
        <v>0</v>
      </c>
      <c r="AW354" s="48"/>
      <c r="AX354" s="48"/>
      <c r="AY354" s="48"/>
      <c r="AZ354" s="48"/>
      <c r="BA354" s="48"/>
      <c r="BB354" s="48"/>
      <c r="BC354" s="48"/>
      <c r="BD354" s="48"/>
      <c r="BE354" s="48"/>
      <c r="BF354" s="48"/>
      <c r="BG354" s="48"/>
      <c r="BH354" s="43"/>
      <c r="BI354" s="65" t="b">
        <f>IF(AND($G354=0,$H354=0,$I354=0),TRUE,IFERROR(MATCH($BK354,'1.9 APM lookups'!$K$2:$K$107,0)&gt;0,FALSE))</f>
        <v>1</v>
      </c>
      <c r="BJ354" s="65" t="b">
        <f>IF($F354=0,TRUE,IFERROR(MATCH($F354,'4.1 Expenditure RRP'!$A:$A,0)&gt;0,FALSE))</f>
        <v>1</v>
      </c>
      <c r="BK354" s="66" t="str">
        <f t="shared" si="47"/>
        <v xml:space="preserve">, , </v>
      </c>
    </row>
    <row r="355" spans="1:63">
      <c r="A355" s="121"/>
      <c r="B355" s="122"/>
      <c r="C355" s="122"/>
      <c r="D355" s="42"/>
      <c r="E355" s="42"/>
      <c r="F355" s="122"/>
      <c r="G355" s="41"/>
      <c r="H355" s="41"/>
      <c r="I355" s="41"/>
      <c r="J355" s="42"/>
      <c r="K355" s="42"/>
      <c r="L355" s="41"/>
      <c r="M355" s="120"/>
      <c r="N355" s="41"/>
      <c r="O355" s="41"/>
      <c r="P355" s="93" t="str">
        <f>_xlfn.IFNA(INDEX('1.9 APM lookups'!$B$9:$B$13,MATCH($J355,'1.9 APM lookups'!$A$9:$A$13,0),1),"")</f>
        <v/>
      </c>
      <c r="Q355" s="64">
        <f t="shared" si="40"/>
        <v>0</v>
      </c>
      <c r="R355" s="61"/>
      <c r="S355" s="61"/>
      <c r="T355" s="61"/>
      <c r="U355" s="61"/>
      <c r="V355" s="61"/>
      <c r="W355" s="61"/>
      <c r="X355" s="61"/>
      <c r="Y355" s="61"/>
      <c r="Z355" s="61"/>
      <c r="AA355" s="61"/>
      <c r="AB355" s="61"/>
      <c r="AC355" s="50">
        <f t="shared" si="41"/>
        <v>0</v>
      </c>
      <c r="AD355" s="48"/>
      <c r="AE355" s="51">
        <f t="shared" si="42"/>
        <v>0</v>
      </c>
      <c r="AF355" s="51">
        <f t="shared" si="43"/>
        <v>0</v>
      </c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123"/>
      <c r="AS355" s="50">
        <f t="shared" si="44"/>
        <v>0</v>
      </c>
      <c r="AT355" s="48"/>
      <c r="AU355" s="51">
        <f t="shared" si="45"/>
        <v>0</v>
      </c>
      <c r="AV355" s="51">
        <f t="shared" si="46"/>
        <v>0</v>
      </c>
      <c r="AW355" s="48"/>
      <c r="AX355" s="48"/>
      <c r="AY355" s="48"/>
      <c r="AZ355" s="48"/>
      <c r="BA355" s="48"/>
      <c r="BB355" s="48"/>
      <c r="BC355" s="48"/>
      <c r="BD355" s="48"/>
      <c r="BE355" s="48"/>
      <c r="BF355" s="48"/>
      <c r="BG355" s="48"/>
      <c r="BH355" s="43"/>
      <c r="BI355" s="65" t="b">
        <f>IF(AND($G355=0,$H355=0,$I355=0),TRUE,IFERROR(MATCH($BK355,'1.9 APM lookups'!$K$2:$K$107,0)&gt;0,FALSE))</f>
        <v>1</v>
      </c>
      <c r="BJ355" s="65" t="b">
        <f>IF($F355=0,TRUE,IFERROR(MATCH($F355,'4.1 Expenditure RRP'!$A:$A,0)&gt;0,FALSE))</f>
        <v>1</v>
      </c>
      <c r="BK355" s="66" t="str">
        <f t="shared" si="47"/>
        <v xml:space="preserve">, , </v>
      </c>
    </row>
    <row r="356" spans="1:63">
      <c r="A356" s="121"/>
      <c r="B356" s="122"/>
      <c r="C356" s="122"/>
      <c r="D356" s="42"/>
      <c r="E356" s="42"/>
      <c r="F356" s="122"/>
      <c r="G356" s="41"/>
      <c r="H356" s="41"/>
      <c r="I356" s="41"/>
      <c r="J356" s="42"/>
      <c r="K356" s="42"/>
      <c r="L356" s="41"/>
      <c r="M356" s="120"/>
      <c r="N356" s="41"/>
      <c r="O356" s="41"/>
      <c r="P356" s="93" t="str">
        <f>_xlfn.IFNA(INDEX('1.9 APM lookups'!$B$9:$B$13,MATCH($J356,'1.9 APM lookups'!$A$9:$A$13,0),1),"")</f>
        <v/>
      </c>
      <c r="Q356" s="64">
        <f t="shared" si="40"/>
        <v>0</v>
      </c>
      <c r="R356" s="61"/>
      <c r="S356" s="61"/>
      <c r="T356" s="61"/>
      <c r="U356" s="61"/>
      <c r="V356" s="61"/>
      <c r="W356" s="61"/>
      <c r="X356" s="61"/>
      <c r="Y356" s="61"/>
      <c r="Z356" s="61"/>
      <c r="AA356" s="61"/>
      <c r="AB356" s="61"/>
      <c r="AC356" s="50">
        <f t="shared" si="41"/>
        <v>0</v>
      </c>
      <c r="AD356" s="48"/>
      <c r="AE356" s="51">
        <f t="shared" si="42"/>
        <v>0</v>
      </c>
      <c r="AF356" s="51">
        <f t="shared" si="43"/>
        <v>0</v>
      </c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123"/>
      <c r="AS356" s="50">
        <f t="shared" si="44"/>
        <v>0</v>
      </c>
      <c r="AT356" s="48"/>
      <c r="AU356" s="51">
        <f t="shared" si="45"/>
        <v>0</v>
      </c>
      <c r="AV356" s="51">
        <f t="shared" si="46"/>
        <v>0</v>
      </c>
      <c r="AW356" s="48"/>
      <c r="AX356" s="48"/>
      <c r="AY356" s="48"/>
      <c r="AZ356" s="48"/>
      <c r="BA356" s="48"/>
      <c r="BB356" s="48"/>
      <c r="BC356" s="48"/>
      <c r="BD356" s="48"/>
      <c r="BE356" s="48"/>
      <c r="BF356" s="48"/>
      <c r="BG356" s="48"/>
      <c r="BH356" s="43"/>
      <c r="BI356" s="65" t="b">
        <f>IF(AND($G356=0,$H356=0,$I356=0),TRUE,IFERROR(MATCH($BK356,'1.9 APM lookups'!$K$2:$K$107,0)&gt;0,FALSE))</f>
        <v>1</v>
      </c>
      <c r="BJ356" s="65" t="b">
        <f>IF($F356=0,TRUE,IFERROR(MATCH($F356,'4.1 Expenditure RRP'!$A:$A,0)&gt;0,FALSE))</f>
        <v>1</v>
      </c>
      <c r="BK356" s="66" t="str">
        <f t="shared" si="47"/>
        <v xml:space="preserve">, , </v>
      </c>
    </row>
    <row r="357" spans="1:63">
      <c r="A357" s="121"/>
      <c r="B357" s="122"/>
      <c r="C357" s="122"/>
      <c r="D357" s="42"/>
      <c r="E357" s="42"/>
      <c r="F357" s="122"/>
      <c r="G357" s="41"/>
      <c r="H357" s="41"/>
      <c r="I357" s="41"/>
      <c r="J357" s="42"/>
      <c r="K357" s="42"/>
      <c r="L357" s="41"/>
      <c r="M357" s="120"/>
      <c r="N357" s="41"/>
      <c r="O357" s="41"/>
      <c r="P357" s="93" t="str">
        <f>_xlfn.IFNA(INDEX('1.9 APM lookups'!$B$9:$B$13,MATCH($J357,'1.9 APM lookups'!$A$9:$A$13,0),1),"")</f>
        <v/>
      </c>
      <c r="Q357" s="64">
        <f t="shared" si="40"/>
        <v>0</v>
      </c>
      <c r="R357" s="61"/>
      <c r="S357" s="61"/>
      <c r="T357" s="61"/>
      <c r="U357" s="61"/>
      <c r="V357" s="61"/>
      <c r="W357" s="61"/>
      <c r="X357" s="61"/>
      <c r="Y357" s="61"/>
      <c r="Z357" s="61"/>
      <c r="AA357" s="61"/>
      <c r="AB357" s="61"/>
      <c r="AC357" s="50">
        <f t="shared" si="41"/>
        <v>0</v>
      </c>
      <c r="AD357" s="48"/>
      <c r="AE357" s="51">
        <f t="shared" si="42"/>
        <v>0</v>
      </c>
      <c r="AF357" s="51">
        <f t="shared" si="43"/>
        <v>0</v>
      </c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123"/>
      <c r="AS357" s="50">
        <f t="shared" si="44"/>
        <v>0</v>
      </c>
      <c r="AT357" s="48"/>
      <c r="AU357" s="51">
        <f t="shared" si="45"/>
        <v>0</v>
      </c>
      <c r="AV357" s="51">
        <f t="shared" si="46"/>
        <v>0</v>
      </c>
      <c r="AW357" s="48"/>
      <c r="AX357" s="48"/>
      <c r="AY357" s="48"/>
      <c r="AZ357" s="48"/>
      <c r="BA357" s="48"/>
      <c r="BB357" s="48"/>
      <c r="BC357" s="48"/>
      <c r="BD357" s="48"/>
      <c r="BE357" s="48"/>
      <c r="BF357" s="48"/>
      <c r="BG357" s="48"/>
      <c r="BH357" s="43"/>
      <c r="BI357" s="65" t="b">
        <f>IF(AND($G357=0,$H357=0,$I357=0),TRUE,IFERROR(MATCH($BK357,'1.9 APM lookups'!$K$2:$K$107,0)&gt;0,FALSE))</f>
        <v>1</v>
      </c>
      <c r="BJ357" s="65" t="b">
        <f>IF($F357=0,TRUE,IFERROR(MATCH($F357,'4.1 Expenditure RRP'!$A:$A,0)&gt;0,FALSE))</f>
        <v>1</v>
      </c>
      <c r="BK357" s="66" t="str">
        <f t="shared" si="47"/>
        <v xml:space="preserve">, , </v>
      </c>
    </row>
    <row r="358" spans="1:63">
      <c r="A358" s="121"/>
      <c r="B358" s="122"/>
      <c r="C358" s="122"/>
      <c r="D358" s="42"/>
      <c r="E358" s="42"/>
      <c r="F358" s="122"/>
      <c r="G358" s="41"/>
      <c r="H358" s="41"/>
      <c r="I358" s="41"/>
      <c r="J358" s="42"/>
      <c r="K358" s="42"/>
      <c r="L358" s="41"/>
      <c r="M358" s="120"/>
      <c r="N358" s="41"/>
      <c r="O358" s="41"/>
      <c r="P358" s="93" t="str">
        <f>_xlfn.IFNA(INDEX('1.9 APM lookups'!$B$9:$B$13,MATCH($J358,'1.9 APM lookups'!$A$9:$A$13,0),1),"")</f>
        <v/>
      </c>
      <c r="Q358" s="64">
        <f t="shared" si="40"/>
        <v>0</v>
      </c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50">
        <f t="shared" si="41"/>
        <v>0</v>
      </c>
      <c r="AD358" s="48"/>
      <c r="AE358" s="51">
        <f t="shared" si="42"/>
        <v>0</v>
      </c>
      <c r="AF358" s="51">
        <f t="shared" si="43"/>
        <v>0</v>
      </c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123"/>
      <c r="AS358" s="50">
        <f t="shared" si="44"/>
        <v>0</v>
      </c>
      <c r="AT358" s="48"/>
      <c r="AU358" s="51">
        <f t="shared" si="45"/>
        <v>0</v>
      </c>
      <c r="AV358" s="51">
        <f t="shared" si="46"/>
        <v>0</v>
      </c>
      <c r="AW358" s="48"/>
      <c r="AX358" s="48"/>
      <c r="AY358" s="48"/>
      <c r="AZ358" s="48"/>
      <c r="BA358" s="48"/>
      <c r="BB358" s="48"/>
      <c r="BC358" s="48"/>
      <c r="BD358" s="48"/>
      <c r="BE358" s="48"/>
      <c r="BF358" s="48"/>
      <c r="BG358" s="48"/>
      <c r="BH358" s="43"/>
      <c r="BI358" s="65" t="b">
        <f>IF(AND($G358=0,$H358=0,$I358=0),TRUE,IFERROR(MATCH($BK358,'1.9 APM lookups'!$K$2:$K$107,0)&gt;0,FALSE))</f>
        <v>1</v>
      </c>
      <c r="BJ358" s="65" t="b">
        <f>IF($F358=0,TRUE,IFERROR(MATCH($F358,'4.1 Expenditure RRP'!$A:$A,0)&gt;0,FALSE))</f>
        <v>1</v>
      </c>
      <c r="BK358" s="66" t="str">
        <f t="shared" si="47"/>
        <v xml:space="preserve">, , </v>
      </c>
    </row>
    <row r="359" spans="1:63">
      <c r="A359" s="121"/>
      <c r="B359" s="122"/>
      <c r="C359" s="122"/>
      <c r="D359" s="42"/>
      <c r="E359" s="42"/>
      <c r="F359" s="122"/>
      <c r="G359" s="41"/>
      <c r="H359" s="41"/>
      <c r="I359" s="41"/>
      <c r="J359" s="42"/>
      <c r="K359" s="42"/>
      <c r="L359" s="41"/>
      <c r="M359" s="120"/>
      <c r="N359" s="41"/>
      <c r="O359" s="41"/>
      <c r="P359" s="93" t="str">
        <f>_xlfn.IFNA(INDEX('1.9 APM lookups'!$B$9:$B$13,MATCH($J359,'1.9 APM lookups'!$A$9:$A$13,0),1),"")</f>
        <v/>
      </c>
      <c r="Q359" s="64">
        <f t="shared" si="40"/>
        <v>0</v>
      </c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50">
        <f t="shared" si="41"/>
        <v>0</v>
      </c>
      <c r="AD359" s="48"/>
      <c r="AE359" s="51">
        <f t="shared" si="42"/>
        <v>0</v>
      </c>
      <c r="AF359" s="51">
        <f t="shared" si="43"/>
        <v>0</v>
      </c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123"/>
      <c r="AS359" s="50">
        <f t="shared" si="44"/>
        <v>0</v>
      </c>
      <c r="AT359" s="48"/>
      <c r="AU359" s="51">
        <f t="shared" si="45"/>
        <v>0</v>
      </c>
      <c r="AV359" s="51">
        <f t="shared" si="46"/>
        <v>0</v>
      </c>
      <c r="AW359" s="48"/>
      <c r="AX359" s="48"/>
      <c r="AY359" s="48"/>
      <c r="AZ359" s="48"/>
      <c r="BA359" s="48"/>
      <c r="BB359" s="48"/>
      <c r="BC359" s="48"/>
      <c r="BD359" s="48"/>
      <c r="BE359" s="48"/>
      <c r="BF359" s="48"/>
      <c r="BG359" s="48"/>
      <c r="BH359" s="43"/>
      <c r="BI359" s="65" t="b">
        <f>IF(AND($G359=0,$H359=0,$I359=0),TRUE,IFERROR(MATCH($BK359,'1.9 APM lookups'!$K$2:$K$107,0)&gt;0,FALSE))</f>
        <v>1</v>
      </c>
      <c r="BJ359" s="65" t="b">
        <f>IF($F359=0,TRUE,IFERROR(MATCH($F359,'4.1 Expenditure RRP'!$A:$A,0)&gt;0,FALSE))</f>
        <v>1</v>
      </c>
      <c r="BK359" s="66" t="str">
        <f t="shared" si="47"/>
        <v xml:space="preserve">, , </v>
      </c>
    </row>
    <row r="360" spans="1:63">
      <c r="A360" s="121"/>
      <c r="B360" s="122"/>
      <c r="C360" s="122"/>
      <c r="D360" s="42"/>
      <c r="E360" s="42"/>
      <c r="F360" s="122"/>
      <c r="G360" s="41"/>
      <c r="H360" s="41"/>
      <c r="I360" s="41"/>
      <c r="J360" s="42"/>
      <c r="K360" s="42"/>
      <c r="L360" s="41"/>
      <c r="M360" s="120"/>
      <c r="N360" s="41"/>
      <c r="O360" s="41"/>
      <c r="P360" s="93" t="str">
        <f>_xlfn.IFNA(INDEX('1.9 APM lookups'!$B$9:$B$13,MATCH($J360,'1.9 APM lookups'!$A$9:$A$13,0),1),"")</f>
        <v/>
      </c>
      <c r="Q360" s="64">
        <f t="shared" si="40"/>
        <v>0</v>
      </c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50">
        <f t="shared" si="41"/>
        <v>0</v>
      </c>
      <c r="AD360" s="48"/>
      <c r="AE360" s="51">
        <f t="shared" si="42"/>
        <v>0</v>
      </c>
      <c r="AF360" s="51">
        <f t="shared" si="43"/>
        <v>0</v>
      </c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123"/>
      <c r="AS360" s="50">
        <f t="shared" si="44"/>
        <v>0</v>
      </c>
      <c r="AT360" s="48"/>
      <c r="AU360" s="51">
        <f t="shared" si="45"/>
        <v>0</v>
      </c>
      <c r="AV360" s="51">
        <f t="shared" si="46"/>
        <v>0</v>
      </c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3"/>
      <c r="BI360" s="65" t="b">
        <f>IF(AND($G360=0,$H360=0,$I360=0),TRUE,IFERROR(MATCH($BK360,'1.9 APM lookups'!$K$2:$K$107,0)&gt;0,FALSE))</f>
        <v>1</v>
      </c>
      <c r="BJ360" s="65" t="b">
        <f>IF($F360=0,TRUE,IFERROR(MATCH($F360,'4.1 Expenditure RRP'!$A:$A,0)&gt;0,FALSE))</f>
        <v>1</v>
      </c>
      <c r="BK360" s="66" t="str">
        <f t="shared" si="47"/>
        <v xml:space="preserve">, , </v>
      </c>
    </row>
    <row r="361" spans="1:63">
      <c r="A361" s="121"/>
      <c r="B361" s="122"/>
      <c r="C361" s="122"/>
      <c r="D361" s="42"/>
      <c r="E361" s="42"/>
      <c r="F361" s="122"/>
      <c r="G361" s="41"/>
      <c r="H361" s="41"/>
      <c r="I361" s="41"/>
      <c r="J361" s="42"/>
      <c r="K361" s="42"/>
      <c r="L361" s="41"/>
      <c r="M361" s="120"/>
      <c r="N361" s="41"/>
      <c r="O361" s="41"/>
      <c r="P361" s="93" t="str">
        <f>_xlfn.IFNA(INDEX('1.9 APM lookups'!$B$9:$B$13,MATCH($J361,'1.9 APM lookups'!$A$9:$A$13,0),1),"")</f>
        <v/>
      </c>
      <c r="Q361" s="64">
        <f t="shared" si="40"/>
        <v>0</v>
      </c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50">
        <f t="shared" si="41"/>
        <v>0</v>
      </c>
      <c r="AD361" s="48"/>
      <c r="AE361" s="51">
        <f t="shared" si="42"/>
        <v>0</v>
      </c>
      <c r="AF361" s="51">
        <f t="shared" si="43"/>
        <v>0</v>
      </c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123"/>
      <c r="AS361" s="50">
        <f t="shared" si="44"/>
        <v>0</v>
      </c>
      <c r="AT361" s="48"/>
      <c r="AU361" s="51">
        <f t="shared" si="45"/>
        <v>0</v>
      </c>
      <c r="AV361" s="51">
        <f t="shared" si="46"/>
        <v>0</v>
      </c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3"/>
      <c r="BI361" s="65" t="b">
        <f>IF(AND($G361=0,$H361=0,$I361=0),TRUE,IFERROR(MATCH($BK361,'1.9 APM lookups'!$K$2:$K$107,0)&gt;0,FALSE))</f>
        <v>1</v>
      </c>
      <c r="BJ361" s="65" t="b">
        <f>IF($F361=0,TRUE,IFERROR(MATCH($F361,'4.1 Expenditure RRP'!$A:$A,0)&gt;0,FALSE))</f>
        <v>1</v>
      </c>
      <c r="BK361" s="66" t="str">
        <f t="shared" si="47"/>
        <v xml:space="preserve">, , </v>
      </c>
    </row>
    <row r="362" spans="1:63">
      <c r="A362" s="121"/>
      <c r="B362" s="122"/>
      <c r="C362" s="122"/>
      <c r="D362" s="42"/>
      <c r="E362" s="42"/>
      <c r="F362" s="122"/>
      <c r="G362" s="41"/>
      <c r="H362" s="41"/>
      <c r="I362" s="41"/>
      <c r="J362" s="42"/>
      <c r="K362" s="42"/>
      <c r="L362" s="41"/>
      <c r="M362" s="120"/>
      <c r="N362" s="41"/>
      <c r="O362" s="41"/>
      <c r="P362" s="93" t="str">
        <f>_xlfn.IFNA(INDEX('1.9 APM lookups'!$B$9:$B$13,MATCH($J362,'1.9 APM lookups'!$A$9:$A$13,0),1),"")</f>
        <v/>
      </c>
      <c r="Q362" s="64">
        <f t="shared" si="40"/>
        <v>0</v>
      </c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50">
        <f t="shared" si="41"/>
        <v>0</v>
      </c>
      <c r="AD362" s="48"/>
      <c r="AE362" s="51">
        <f t="shared" si="42"/>
        <v>0</v>
      </c>
      <c r="AF362" s="51">
        <f t="shared" si="43"/>
        <v>0</v>
      </c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123"/>
      <c r="AS362" s="50">
        <f t="shared" si="44"/>
        <v>0</v>
      </c>
      <c r="AT362" s="48"/>
      <c r="AU362" s="51">
        <f t="shared" si="45"/>
        <v>0</v>
      </c>
      <c r="AV362" s="51">
        <f t="shared" si="46"/>
        <v>0</v>
      </c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3"/>
      <c r="BI362" s="65" t="b">
        <f>IF(AND($G362=0,$H362=0,$I362=0),TRUE,IFERROR(MATCH($BK362,'1.9 APM lookups'!$K$2:$K$107,0)&gt;0,FALSE))</f>
        <v>1</v>
      </c>
      <c r="BJ362" s="65" t="b">
        <f>IF($F362=0,TRUE,IFERROR(MATCH($F362,'4.1 Expenditure RRP'!$A:$A,0)&gt;0,FALSE))</f>
        <v>1</v>
      </c>
      <c r="BK362" s="66" t="str">
        <f t="shared" si="47"/>
        <v xml:space="preserve">, , </v>
      </c>
    </row>
    <row r="363" spans="1:63">
      <c r="A363" s="121"/>
      <c r="B363" s="122"/>
      <c r="C363" s="122"/>
      <c r="D363" s="42"/>
      <c r="E363" s="42"/>
      <c r="F363" s="122"/>
      <c r="G363" s="41"/>
      <c r="H363" s="41"/>
      <c r="I363" s="41"/>
      <c r="J363" s="42"/>
      <c r="K363" s="42"/>
      <c r="L363" s="41"/>
      <c r="M363" s="120"/>
      <c r="N363" s="41"/>
      <c r="O363" s="41"/>
      <c r="P363" s="93" t="str">
        <f>_xlfn.IFNA(INDEX('1.9 APM lookups'!$B$9:$B$13,MATCH($J363,'1.9 APM lookups'!$A$9:$A$13,0),1),"")</f>
        <v/>
      </c>
      <c r="Q363" s="64">
        <f t="shared" si="40"/>
        <v>0</v>
      </c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50">
        <f t="shared" si="41"/>
        <v>0</v>
      </c>
      <c r="AD363" s="48"/>
      <c r="AE363" s="51">
        <f t="shared" si="42"/>
        <v>0</v>
      </c>
      <c r="AF363" s="51">
        <f t="shared" si="43"/>
        <v>0</v>
      </c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123"/>
      <c r="AS363" s="50">
        <f t="shared" si="44"/>
        <v>0</v>
      </c>
      <c r="AT363" s="48"/>
      <c r="AU363" s="51">
        <f t="shared" si="45"/>
        <v>0</v>
      </c>
      <c r="AV363" s="51">
        <f t="shared" si="46"/>
        <v>0</v>
      </c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3"/>
      <c r="BI363" s="65" t="b">
        <f>IF(AND($G363=0,$H363=0,$I363=0),TRUE,IFERROR(MATCH($BK363,'1.9 APM lookups'!$K$2:$K$107,0)&gt;0,FALSE))</f>
        <v>1</v>
      </c>
      <c r="BJ363" s="65" t="b">
        <f>IF($F363=0,TRUE,IFERROR(MATCH($F363,'4.1 Expenditure RRP'!$A:$A,0)&gt;0,FALSE))</f>
        <v>1</v>
      </c>
      <c r="BK363" s="66" t="str">
        <f t="shared" si="47"/>
        <v xml:space="preserve">, , </v>
      </c>
    </row>
    <row r="364" spans="1:63">
      <c r="A364" s="121"/>
      <c r="B364" s="122"/>
      <c r="C364" s="122"/>
      <c r="D364" s="42"/>
      <c r="E364" s="42"/>
      <c r="F364" s="122"/>
      <c r="G364" s="41"/>
      <c r="H364" s="41"/>
      <c r="I364" s="41"/>
      <c r="J364" s="42"/>
      <c r="K364" s="42"/>
      <c r="L364" s="41"/>
      <c r="M364" s="120"/>
      <c r="N364" s="41"/>
      <c r="O364" s="41"/>
      <c r="P364" s="93" t="str">
        <f>_xlfn.IFNA(INDEX('1.9 APM lookups'!$B$9:$B$13,MATCH($J364,'1.9 APM lookups'!$A$9:$A$13,0),1),"")</f>
        <v/>
      </c>
      <c r="Q364" s="64">
        <f t="shared" si="40"/>
        <v>0</v>
      </c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50">
        <f t="shared" si="41"/>
        <v>0</v>
      </c>
      <c r="AD364" s="48"/>
      <c r="AE364" s="51">
        <f t="shared" si="42"/>
        <v>0</v>
      </c>
      <c r="AF364" s="51">
        <f t="shared" si="43"/>
        <v>0</v>
      </c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123"/>
      <c r="AS364" s="50">
        <f t="shared" si="44"/>
        <v>0</v>
      </c>
      <c r="AT364" s="48"/>
      <c r="AU364" s="51">
        <f t="shared" si="45"/>
        <v>0</v>
      </c>
      <c r="AV364" s="51">
        <f t="shared" si="46"/>
        <v>0</v>
      </c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3"/>
      <c r="BI364" s="65" t="b">
        <f>IF(AND($G364=0,$H364=0,$I364=0),TRUE,IFERROR(MATCH($BK364,'1.9 APM lookups'!$K$2:$K$107,0)&gt;0,FALSE))</f>
        <v>1</v>
      </c>
      <c r="BJ364" s="65" t="b">
        <f>IF($F364=0,TRUE,IFERROR(MATCH($F364,'4.1 Expenditure RRP'!$A:$A,0)&gt;0,FALSE))</f>
        <v>1</v>
      </c>
      <c r="BK364" s="66" t="str">
        <f t="shared" si="47"/>
        <v xml:space="preserve">, , </v>
      </c>
    </row>
    <row r="365" spans="1:63">
      <c r="A365" s="121"/>
      <c r="B365" s="122"/>
      <c r="C365" s="122"/>
      <c r="D365" s="42"/>
      <c r="E365" s="42"/>
      <c r="F365" s="122"/>
      <c r="G365" s="41"/>
      <c r="H365" s="41"/>
      <c r="I365" s="41"/>
      <c r="J365" s="42"/>
      <c r="K365" s="42"/>
      <c r="L365" s="41"/>
      <c r="M365" s="120"/>
      <c r="N365" s="41"/>
      <c r="O365" s="41"/>
      <c r="P365" s="93" t="str">
        <f>_xlfn.IFNA(INDEX('1.9 APM lookups'!$B$9:$B$13,MATCH($J365,'1.9 APM lookups'!$A$9:$A$13,0),1),"")</f>
        <v/>
      </c>
      <c r="Q365" s="64">
        <f t="shared" si="40"/>
        <v>0</v>
      </c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50">
        <f t="shared" si="41"/>
        <v>0</v>
      </c>
      <c r="AD365" s="48"/>
      <c r="AE365" s="51">
        <f t="shared" si="42"/>
        <v>0</v>
      </c>
      <c r="AF365" s="51">
        <f t="shared" si="43"/>
        <v>0</v>
      </c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123"/>
      <c r="AS365" s="50">
        <f t="shared" si="44"/>
        <v>0</v>
      </c>
      <c r="AT365" s="48"/>
      <c r="AU365" s="51">
        <f t="shared" si="45"/>
        <v>0</v>
      </c>
      <c r="AV365" s="51">
        <f t="shared" si="46"/>
        <v>0</v>
      </c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3"/>
      <c r="BI365" s="65" t="b">
        <f>IF(AND($G365=0,$H365=0,$I365=0),TRUE,IFERROR(MATCH($BK365,'1.9 APM lookups'!$K$2:$K$107,0)&gt;0,FALSE))</f>
        <v>1</v>
      </c>
      <c r="BJ365" s="65" t="b">
        <f>IF($F365=0,TRUE,IFERROR(MATCH($F365,'4.1 Expenditure RRP'!$A:$A,0)&gt;0,FALSE))</f>
        <v>1</v>
      </c>
      <c r="BK365" s="66" t="str">
        <f t="shared" si="47"/>
        <v xml:space="preserve">, , </v>
      </c>
    </row>
    <row r="366" spans="1:63">
      <c r="A366" s="121"/>
      <c r="B366" s="122"/>
      <c r="C366" s="122"/>
      <c r="D366" s="42"/>
      <c r="E366" s="42"/>
      <c r="F366" s="122"/>
      <c r="G366" s="41"/>
      <c r="H366" s="41"/>
      <c r="I366" s="41"/>
      <c r="J366" s="42"/>
      <c r="K366" s="42"/>
      <c r="L366" s="41"/>
      <c r="M366" s="120"/>
      <c r="N366" s="41"/>
      <c r="O366" s="41"/>
      <c r="P366" s="93" t="str">
        <f>_xlfn.IFNA(INDEX('1.9 APM lookups'!$B$9:$B$13,MATCH($J366,'1.9 APM lookups'!$A$9:$A$13,0),1),"")</f>
        <v/>
      </c>
      <c r="Q366" s="64">
        <f t="shared" si="40"/>
        <v>0</v>
      </c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50">
        <f t="shared" si="41"/>
        <v>0</v>
      </c>
      <c r="AD366" s="48"/>
      <c r="AE366" s="51">
        <f t="shared" si="42"/>
        <v>0</v>
      </c>
      <c r="AF366" s="51">
        <f t="shared" si="43"/>
        <v>0</v>
      </c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123"/>
      <c r="AS366" s="50">
        <f t="shared" si="44"/>
        <v>0</v>
      </c>
      <c r="AT366" s="48"/>
      <c r="AU366" s="51">
        <f t="shared" si="45"/>
        <v>0</v>
      </c>
      <c r="AV366" s="51">
        <f t="shared" si="46"/>
        <v>0</v>
      </c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3"/>
      <c r="BI366" s="65" t="b">
        <f>IF(AND($G366=0,$H366=0,$I366=0),TRUE,IFERROR(MATCH($BK366,'1.9 APM lookups'!$K$2:$K$107,0)&gt;0,FALSE))</f>
        <v>1</v>
      </c>
      <c r="BJ366" s="65" t="b">
        <f>IF($F366=0,TRUE,IFERROR(MATCH($F366,'4.1 Expenditure RRP'!$A:$A,0)&gt;0,FALSE))</f>
        <v>1</v>
      </c>
      <c r="BK366" s="66" t="str">
        <f t="shared" si="47"/>
        <v xml:space="preserve">, , </v>
      </c>
    </row>
    <row r="367" spans="1:63">
      <c r="A367" s="121"/>
      <c r="B367" s="122"/>
      <c r="C367" s="122"/>
      <c r="D367" s="42"/>
      <c r="E367" s="42"/>
      <c r="F367" s="122"/>
      <c r="G367" s="41"/>
      <c r="H367" s="41"/>
      <c r="I367" s="41"/>
      <c r="J367" s="42"/>
      <c r="K367" s="42"/>
      <c r="L367" s="41"/>
      <c r="M367" s="120"/>
      <c r="N367" s="41"/>
      <c r="O367" s="41"/>
      <c r="P367" s="93" t="str">
        <f>_xlfn.IFNA(INDEX('1.9 APM lookups'!$B$9:$B$13,MATCH($J367,'1.9 APM lookups'!$A$9:$A$13,0),1),"")</f>
        <v/>
      </c>
      <c r="Q367" s="64">
        <f t="shared" si="40"/>
        <v>0</v>
      </c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50">
        <f t="shared" si="41"/>
        <v>0</v>
      </c>
      <c r="AD367" s="48"/>
      <c r="AE367" s="51">
        <f t="shared" si="42"/>
        <v>0</v>
      </c>
      <c r="AF367" s="51">
        <f t="shared" si="43"/>
        <v>0</v>
      </c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123"/>
      <c r="AS367" s="50">
        <f t="shared" si="44"/>
        <v>0</v>
      </c>
      <c r="AT367" s="48"/>
      <c r="AU367" s="51">
        <f t="shared" si="45"/>
        <v>0</v>
      </c>
      <c r="AV367" s="51">
        <f t="shared" si="46"/>
        <v>0</v>
      </c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3"/>
      <c r="BI367" s="65" t="b">
        <f>IF(AND($G367=0,$H367=0,$I367=0),TRUE,IFERROR(MATCH($BK367,'1.9 APM lookups'!$K$2:$K$107,0)&gt;0,FALSE))</f>
        <v>1</v>
      </c>
      <c r="BJ367" s="65" t="b">
        <f>IF($F367=0,TRUE,IFERROR(MATCH($F367,'4.1 Expenditure RRP'!$A:$A,0)&gt;0,FALSE))</f>
        <v>1</v>
      </c>
      <c r="BK367" s="66" t="str">
        <f t="shared" si="47"/>
        <v xml:space="preserve">, , </v>
      </c>
    </row>
    <row r="368" spans="1:63">
      <c r="A368" s="121"/>
      <c r="B368" s="122"/>
      <c r="C368" s="122"/>
      <c r="D368" s="42"/>
      <c r="E368" s="42"/>
      <c r="F368" s="122"/>
      <c r="G368" s="41"/>
      <c r="H368" s="41"/>
      <c r="I368" s="41"/>
      <c r="J368" s="42"/>
      <c r="K368" s="42"/>
      <c r="L368" s="41"/>
      <c r="M368" s="120"/>
      <c r="N368" s="41"/>
      <c r="O368" s="41"/>
      <c r="P368" s="93" t="str">
        <f>_xlfn.IFNA(INDEX('1.9 APM lookups'!$B$9:$B$13,MATCH($J368,'1.9 APM lookups'!$A$9:$A$13,0),1),"")</f>
        <v/>
      </c>
      <c r="Q368" s="64">
        <f t="shared" si="40"/>
        <v>0</v>
      </c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50">
        <f t="shared" si="41"/>
        <v>0</v>
      </c>
      <c r="AD368" s="48"/>
      <c r="AE368" s="51">
        <f t="shared" si="42"/>
        <v>0</v>
      </c>
      <c r="AF368" s="51">
        <f t="shared" si="43"/>
        <v>0</v>
      </c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123"/>
      <c r="AS368" s="50">
        <f t="shared" si="44"/>
        <v>0</v>
      </c>
      <c r="AT368" s="48"/>
      <c r="AU368" s="51">
        <f t="shared" si="45"/>
        <v>0</v>
      </c>
      <c r="AV368" s="51">
        <f t="shared" si="46"/>
        <v>0</v>
      </c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3"/>
      <c r="BI368" s="65" t="b">
        <f>IF(AND($G368=0,$H368=0,$I368=0),TRUE,IFERROR(MATCH($BK368,'1.9 APM lookups'!$K$2:$K$107,0)&gt;0,FALSE))</f>
        <v>1</v>
      </c>
      <c r="BJ368" s="65" t="b">
        <f>IF($F368=0,TRUE,IFERROR(MATCH($F368,'4.1 Expenditure RRP'!$A:$A,0)&gt;0,FALSE))</f>
        <v>1</v>
      </c>
      <c r="BK368" s="66" t="str">
        <f t="shared" si="47"/>
        <v xml:space="preserve">, , </v>
      </c>
    </row>
    <row r="369" spans="1:63">
      <c r="A369" s="121"/>
      <c r="B369" s="122"/>
      <c r="C369" s="122"/>
      <c r="D369" s="42"/>
      <c r="E369" s="42"/>
      <c r="F369" s="122"/>
      <c r="G369" s="41"/>
      <c r="H369" s="41"/>
      <c r="I369" s="41"/>
      <c r="J369" s="42"/>
      <c r="K369" s="42"/>
      <c r="L369" s="41"/>
      <c r="M369" s="120"/>
      <c r="N369" s="41"/>
      <c r="O369" s="41"/>
      <c r="P369" s="93" t="str">
        <f>_xlfn.IFNA(INDEX('1.9 APM lookups'!$B$9:$B$13,MATCH($J369,'1.9 APM lookups'!$A$9:$A$13,0),1),"")</f>
        <v/>
      </c>
      <c r="Q369" s="64">
        <f t="shared" si="40"/>
        <v>0</v>
      </c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50">
        <f t="shared" si="41"/>
        <v>0</v>
      </c>
      <c r="AD369" s="48"/>
      <c r="AE369" s="51">
        <f t="shared" si="42"/>
        <v>0</v>
      </c>
      <c r="AF369" s="51">
        <f t="shared" si="43"/>
        <v>0</v>
      </c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123"/>
      <c r="AS369" s="50">
        <f t="shared" si="44"/>
        <v>0</v>
      </c>
      <c r="AT369" s="48"/>
      <c r="AU369" s="51">
        <f t="shared" si="45"/>
        <v>0</v>
      </c>
      <c r="AV369" s="51">
        <f t="shared" si="46"/>
        <v>0</v>
      </c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3"/>
      <c r="BI369" s="65" t="b">
        <f>IF(AND($G369=0,$H369=0,$I369=0),TRUE,IFERROR(MATCH($BK369,'1.9 APM lookups'!$K$2:$K$107,0)&gt;0,FALSE))</f>
        <v>1</v>
      </c>
      <c r="BJ369" s="65" t="b">
        <f>IF($F369=0,TRUE,IFERROR(MATCH($F369,'4.1 Expenditure RRP'!$A:$A,0)&gt;0,FALSE))</f>
        <v>1</v>
      </c>
      <c r="BK369" s="66" t="str">
        <f t="shared" si="47"/>
        <v xml:space="preserve">, , </v>
      </c>
    </row>
    <row r="370" spans="1:63">
      <c r="A370" s="121"/>
      <c r="B370" s="122"/>
      <c r="C370" s="122"/>
      <c r="D370" s="42"/>
      <c r="E370" s="42"/>
      <c r="F370" s="122"/>
      <c r="G370" s="41"/>
      <c r="H370" s="41"/>
      <c r="I370" s="41"/>
      <c r="J370" s="42"/>
      <c r="K370" s="42"/>
      <c r="L370" s="41"/>
      <c r="M370" s="120"/>
      <c r="N370" s="41"/>
      <c r="O370" s="41"/>
      <c r="P370" s="93" t="str">
        <f>_xlfn.IFNA(INDEX('1.9 APM lookups'!$B$9:$B$13,MATCH($J370,'1.9 APM lookups'!$A$9:$A$13,0),1),"")</f>
        <v/>
      </c>
      <c r="Q370" s="64">
        <f t="shared" si="40"/>
        <v>0</v>
      </c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50">
        <f t="shared" si="41"/>
        <v>0</v>
      </c>
      <c r="AD370" s="48"/>
      <c r="AE370" s="51">
        <f t="shared" si="42"/>
        <v>0</v>
      </c>
      <c r="AF370" s="51">
        <f t="shared" si="43"/>
        <v>0</v>
      </c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123"/>
      <c r="AS370" s="50">
        <f t="shared" si="44"/>
        <v>0</v>
      </c>
      <c r="AT370" s="48"/>
      <c r="AU370" s="51">
        <f t="shared" si="45"/>
        <v>0</v>
      </c>
      <c r="AV370" s="51">
        <f t="shared" si="46"/>
        <v>0</v>
      </c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3"/>
      <c r="BI370" s="65" t="b">
        <f>IF(AND($G370=0,$H370=0,$I370=0),TRUE,IFERROR(MATCH($BK370,'1.9 APM lookups'!$K$2:$K$107,0)&gt;0,FALSE))</f>
        <v>1</v>
      </c>
      <c r="BJ370" s="65" t="b">
        <f>IF($F370=0,TRUE,IFERROR(MATCH($F370,'4.1 Expenditure RRP'!$A:$A,0)&gt;0,FALSE))</f>
        <v>1</v>
      </c>
      <c r="BK370" s="66" t="str">
        <f t="shared" si="47"/>
        <v xml:space="preserve">, , </v>
      </c>
    </row>
    <row r="371" spans="1:63">
      <c r="A371" s="121"/>
      <c r="B371" s="122"/>
      <c r="C371" s="122"/>
      <c r="D371" s="42"/>
      <c r="E371" s="42"/>
      <c r="F371" s="122"/>
      <c r="G371" s="41"/>
      <c r="H371" s="41"/>
      <c r="I371" s="41"/>
      <c r="J371" s="42"/>
      <c r="K371" s="42"/>
      <c r="L371" s="41"/>
      <c r="M371" s="120"/>
      <c r="N371" s="41"/>
      <c r="O371" s="41"/>
      <c r="P371" s="93" t="str">
        <f>_xlfn.IFNA(INDEX('1.9 APM lookups'!$B$9:$B$13,MATCH($J371,'1.9 APM lookups'!$A$9:$A$13,0),1),"")</f>
        <v/>
      </c>
      <c r="Q371" s="64">
        <f t="shared" si="40"/>
        <v>0</v>
      </c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50">
        <f t="shared" si="41"/>
        <v>0</v>
      </c>
      <c r="AD371" s="48"/>
      <c r="AE371" s="51">
        <f t="shared" si="42"/>
        <v>0</v>
      </c>
      <c r="AF371" s="51">
        <f t="shared" si="43"/>
        <v>0</v>
      </c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123"/>
      <c r="AS371" s="50">
        <f t="shared" si="44"/>
        <v>0</v>
      </c>
      <c r="AT371" s="48"/>
      <c r="AU371" s="51">
        <f t="shared" si="45"/>
        <v>0</v>
      </c>
      <c r="AV371" s="51">
        <f t="shared" si="46"/>
        <v>0</v>
      </c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3"/>
      <c r="BI371" s="65" t="b">
        <f>IF(AND($G371=0,$H371=0,$I371=0),TRUE,IFERROR(MATCH($BK371,'1.9 APM lookups'!$K$2:$K$107,0)&gt;0,FALSE))</f>
        <v>1</v>
      </c>
      <c r="BJ371" s="65" t="b">
        <f>IF($F371=0,TRUE,IFERROR(MATCH($F371,'4.1 Expenditure RRP'!$A:$A,0)&gt;0,FALSE))</f>
        <v>1</v>
      </c>
      <c r="BK371" s="66" t="str">
        <f t="shared" si="47"/>
        <v xml:space="preserve">, , </v>
      </c>
    </row>
    <row r="372" spans="1:63">
      <c r="A372" s="121"/>
      <c r="B372" s="122"/>
      <c r="C372" s="122"/>
      <c r="D372" s="42"/>
      <c r="E372" s="42"/>
      <c r="F372" s="122"/>
      <c r="G372" s="41"/>
      <c r="H372" s="41"/>
      <c r="I372" s="41"/>
      <c r="J372" s="42"/>
      <c r="K372" s="42"/>
      <c r="L372" s="41"/>
      <c r="M372" s="120"/>
      <c r="N372" s="41"/>
      <c r="O372" s="41"/>
      <c r="P372" s="93" t="str">
        <f>_xlfn.IFNA(INDEX('1.9 APM lookups'!$B$9:$B$13,MATCH($J372,'1.9 APM lookups'!$A$9:$A$13,0),1),"")</f>
        <v/>
      </c>
      <c r="Q372" s="64">
        <f t="shared" si="40"/>
        <v>0</v>
      </c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50">
        <f t="shared" si="41"/>
        <v>0</v>
      </c>
      <c r="AD372" s="48"/>
      <c r="AE372" s="51">
        <f t="shared" si="42"/>
        <v>0</v>
      </c>
      <c r="AF372" s="51">
        <f t="shared" si="43"/>
        <v>0</v>
      </c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123"/>
      <c r="AS372" s="50">
        <f t="shared" si="44"/>
        <v>0</v>
      </c>
      <c r="AT372" s="48"/>
      <c r="AU372" s="51">
        <f t="shared" si="45"/>
        <v>0</v>
      </c>
      <c r="AV372" s="51">
        <f t="shared" si="46"/>
        <v>0</v>
      </c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3"/>
      <c r="BI372" s="65" t="b">
        <f>IF(AND($G372=0,$H372=0,$I372=0),TRUE,IFERROR(MATCH($BK372,'1.9 APM lookups'!$K$2:$K$107,0)&gt;0,FALSE))</f>
        <v>1</v>
      </c>
      <c r="BJ372" s="65" t="b">
        <f>IF($F372=0,TRUE,IFERROR(MATCH($F372,'4.1 Expenditure RRP'!$A:$A,0)&gt;0,FALSE))</f>
        <v>1</v>
      </c>
      <c r="BK372" s="66" t="str">
        <f t="shared" si="47"/>
        <v xml:space="preserve">, , </v>
      </c>
    </row>
    <row r="373" spans="1:63">
      <c r="A373" s="121"/>
      <c r="B373" s="122"/>
      <c r="C373" s="122"/>
      <c r="D373" s="42"/>
      <c r="E373" s="42"/>
      <c r="F373" s="122"/>
      <c r="G373" s="41"/>
      <c r="H373" s="41"/>
      <c r="I373" s="41"/>
      <c r="J373" s="42"/>
      <c r="K373" s="42"/>
      <c r="L373" s="41"/>
      <c r="M373" s="120"/>
      <c r="N373" s="41"/>
      <c r="O373" s="41"/>
      <c r="P373" s="93" t="str">
        <f>_xlfn.IFNA(INDEX('1.9 APM lookups'!$B$9:$B$13,MATCH($J373,'1.9 APM lookups'!$A$9:$A$13,0),1),"")</f>
        <v/>
      </c>
      <c r="Q373" s="64">
        <f t="shared" si="40"/>
        <v>0</v>
      </c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50">
        <f t="shared" si="41"/>
        <v>0</v>
      </c>
      <c r="AD373" s="48"/>
      <c r="AE373" s="51">
        <f t="shared" si="42"/>
        <v>0</v>
      </c>
      <c r="AF373" s="51">
        <f t="shared" si="43"/>
        <v>0</v>
      </c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123"/>
      <c r="AS373" s="50">
        <f t="shared" si="44"/>
        <v>0</v>
      </c>
      <c r="AT373" s="48"/>
      <c r="AU373" s="51">
        <f t="shared" si="45"/>
        <v>0</v>
      </c>
      <c r="AV373" s="51">
        <f t="shared" si="46"/>
        <v>0</v>
      </c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3"/>
      <c r="BI373" s="65" t="b">
        <f>IF(AND($G373=0,$H373=0,$I373=0),TRUE,IFERROR(MATCH($BK373,'1.9 APM lookups'!$K$2:$K$107,0)&gt;0,FALSE))</f>
        <v>1</v>
      </c>
      <c r="BJ373" s="65" t="b">
        <f>IF($F373=0,TRUE,IFERROR(MATCH($F373,'4.1 Expenditure RRP'!$A:$A,0)&gt;0,FALSE))</f>
        <v>1</v>
      </c>
      <c r="BK373" s="66" t="str">
        <f t="shared" si="47"/>
        <v xml:space="preserve">, , </v>
      </c>
    </row>
    <row r="374" spans="1:63">
      <c r="A374" s="121"/>
      <c r="B374" s="122"/>
      <c r="C374" s="122"/>
      <c r="D374" s="42"/>
      <c r="E374" s="42"/>
      <c r="F374" s="122"/>
      <c r="G374" s="41"/>
      <c r="H374" s="41"/>
      <c r="I374" s="41"/>
      <c r="J374" s="42"/>
      <c r="K374" s="42"/>
      <c r="L374" s="41"/>
      <c r="M374" s="120"/>
      <c r="N374" s="41"/>
      <c r="O374" s="41"/>
      <c r="P374" s="93" t="str">
        <f>_xlfn.IFNA(INDEX('1.9 APM lookups'!$B$9:$B$13,MATCH($J374,'1.9 APM lookups'!$A$9:$A$13,0),1),"")</f>
        <v/>
      </c>
      <c r="Q374" s="64">
        <f t="shared" si="40"/>
        <v>0</v>
      </c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50">
        <f t="shared" si="41"/>
        <v>0</v>
      </c>
      <c r="AD374" s="48"/>
      <c r="AE374" s="51">
        <f t="shared" si="42"/>
        <v>0</v>
      </c>
      <c r="AF374" s="51">
        <f t="shared" si="43"/>
        <v>0</v>
      </c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123"/>
      <c r="AS374" s="50">
        <f t="shared" si="44"/>
        <v>0</v>
      </c>
      <c r="AT374" s="48"/>
      <c r="AU374" s="51">
        <f t="shared" si="45"/>
        <v>0</v>
      </c>
      <c r="AV374" s="51">
        <f t="shared" si="46"/>
        <v>0</v>
      </c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3"/>
      <c r="BI374" s="65" t="b">
        <f>IF(AND($G374=0,$H374=0,$I374=0),TRUE,IFERROR(MATCH($BK374,'1.9 APM lookups'!$K$2:$K$107,0)&gt;0,FALSE))</f>
        <v>1</v>
      </c>
      <c r="BJ374" s="65" t="b">
        <f>IF($F374=0,TRUE,IFERROR(MATCH($F374,'4.1 Expenditure RRP'!$A:$A,0)&gt;0,FALSE))</f>
        <v>1</v>
      </c>
      <c r="BK374" s="66" t="str">
        <f t="shared" si="47"/>
        <v xml:space="preserve">, , </v>
      </c>
    </row>
    <row r="375" spans="1:63">
      <c r="A375" s="121"/>
      <c r="B375" s="122"/>
      <c r="C375" s="122"/>
      <c r="D375" s="42"/>
      <c r="E375" s="42"/>
      <c r="F375" s="122"/>
      <c r="G375" s="41"/>
      <c r="H375" s="41"/>
      <c r="I375" s="41"/>
      <c r="J375" s="42"/>
      <c r="K375" s="42"/>
      <c r="L375" s="41"/>
      <c r="M375" s="120"/>
      <c r="N375" s="41"/>
      <c r="O375" s="41"/>
      <c r="P375" s="93" t="str">
        <f>_xlfn.IFNA(INDEX('1.9 APM lookups'!$B$9:$B$13,MATCH($J375,'1.9 APM lookups'!$A$9:$A$13,0),1),"")</f>
        <v/>
      </c>
      <c r="Q375" s="64">
        <f t="shared" si="40"/>
        <v>0</v>
      </c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50">
        <f t="shared" si="41"/>
        <v>0</v>
      </c>
      <c r="AD375" s="48"/>
      <c r="AE375" s="51">
        <f t="shared" si="42"/>
        <v>0</v>
      </c>
      <c r="AF375" s="51">
        <f t="shared" si="43"/>
        <v>0</v>
      </c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123"/>
      <c r="AS375" s="50">
        <f t="shared" si="44"/>
        <v>0</v>
      </c>
      <c r="AT375" s="48"/>
      <c r="AU375" s="51">
        <f t="shared" si="45"/>
        <v>0</v>
      </c>
      <c r="AV375" s="51">
        <f t="shared" si="46"/>
        <v>0</v>
      </c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3"/>
      <c r="BI375" s="65" t="b">
        <f>IF(AND($G375=0,$H375=0,$I375=0),TRUE,IFERROR(MATCH($BK375,'1.9 APM lookups'!$K$2:$K$107,0)&gt;0,FALSE))</f>
        <v>1</v>
      </c>
      <c r="BJ375" s="65" t="b">
        <f>IF($F375=0,TRUE,IFERROR(MATCH($F375,'4.1 Expenditure RRP'!$A:$A,0)&gt;0,FALSE))</f>
        <v>1</v>
      </c>
      <c r="BK375" s="66" t="str">
        <f t="shared" si="47"/>
        <v xml:space="preserve">, , </v>
      </c>
    </row>
    <row r="376" spans="1:63">
      <c r="A376" s="121"/>
      <c r="B376" s="122"/>
      <c r="C376" s="122"/>
      <c r="D376" s="42"/>
      <c r="E376" s="42"/>
      <c r="F376" s="122"/>
      <c r="G376" s="41"/>
      <c r="H376" s="41"/>
      <c r="I376" s="41"/>
      <c r="J376" s="42"/>
      <c r="K376" s="42"/>
      <c r="L376" s="41"/>
      <c r="M376" s="120"/>
      <c r="N376" s="41"/>
      <c r="O376" s="41"/>
      <c r="P376" s="93" t="str">
        <f>_xlfn.IFNA(INDEX('1.9 APM lookups'!$B$9:$B$13,MATCH($J376,'1.9 APM lookups'!$A$9:$A$13,0),1),"")</f>
        <v/>
      </c>
      <c r="Q376" s="64">
        <f t="shared" si="40"/>
        <v>0</v>
      </c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50">
        <f t="shared" si="41"/>
        <v>0</v>
      </c>
      <c r="AD376" s="48"/>
      <c r="AE376" s="51">
        <f t="shared" si="42"/>
        <v>0</v>
      </c>
      <c r="AF376" s="51">
        <f t="shared" si="43"/>
        <v>0</v>
      </c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123"/>
      <c r="AS376" s="50">
        <f t="shared" si="44"/>
        <v>0</v>
      </c>
      <c r="AT376" s="48"/>
      <c r="AU376" s="51">
        <f t="shared" si="45"/>
        <v>0</v>
      </c>
      <c r="AV376" s="51">
        <f t="shared" si="46"/>
        <v>0</v>
      </c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3"/>
      <c r="BI376" s="65" t="b">
        <f>IF(AND($G376=0,$H376=0,$I376=0),TRUE,IFERROR(MATCH($BK376,'1.9 APM lookups'!$K$2:$K$107,0)&gt;0,FALSE))</f>
        <v>1</v>
      </c>
      <c r="BJ376" s="65" t="b">
        <f>IF($F376=0,TRUE,IFERROR(MATCH($F376,'4.1 Expenditure RRP'!$A:$A,0)&gt;0,FALSE))</f>
        <v>1</v>
      </c>
      <c r="BK376" s="66" t="str">
        <f t="shared" si="47"/>
        <v xml:space="preserve">, , </v>
      </c>
    </row>
    <row r="377" spans="1:63">
      <c r="A377" s="121"/>
      <c r="B377" s="122"/>
      <c r="C377" s="122"/>
      <c r="D377" s="42"/>
      <c r="E377" s="42"/>
      <c r="F377" s="122"/>
      <c r="G377" s="41"/>
      <c r="H377" s="41"/>
      <c r="I377" s="41"/>
      <c r="J377" s="42"/>
      <c r="K377" s="42"/>
      <c r="L377" s="41"/>
      <c r="M377" s="120"/>
      <c r="N377" s="41"/>
      <c r="O377" s="41"/>
      <c r="P377" s="93" t="str">
        <f>_xlfn.IFNA(INDEX('1.9 APM lookups'!$B$9:$B$13,MATCH($J377,'1.9 APM lookups'!$A$9:$A$13,0),1),"")</f>
        <v/>
      </c>
      <c r="Q377" s="64">
        <f t="shared" si="40"/>
        <v>0</v>
      </c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50">
        <f t="shared" si="41"/>
        <v>0</v>
      </c>
      <c r="AD377" s="48"/>
      <c r="AE377" s="51">
        <f t="shared" si="42"/>
        <v>0</v>
      </c>
      <c r="AF377" s="51">
        <f t="shared" si="43"/>
        <v>0</v>
      </c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123"/>
      <c r="AS377" s="50">
        <f t="shared" si="44"/>
        <v>0</v>
      </c>
      <c r="AT377" s="48"/>
      <c r="AU377" s="51">
        <f t="shared" si="45"/>
        <v>0</v>
      </c>
      <c r="AV377" s="51">
        <f t="shared" si="46"/>
        <v>0</v>
      </c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3"/>
      <c r="BI377" s="65" t="b">
        <f>IF(AND($G377=0,$H377=0,$I377=0),TRUE,IFERROR(MATCH($BK377,'1.9 APM lookups'!$K$2:$K$107,0)&gt;0,FALSE))</f>
        <v>1</v>
      </c>
      <c r="BJ377" s="65" t="b">
        <f>IF($F377=0,TRUE,IFERROR(MATCH($F377,'4.1 Expenditure RRP'!$A:$A,0)&gt;0,FALSE))</f>
        <v>1</v>
      </c>
      <c r="BK377" s="66" t="str">
        <f t="shared" si="47"/>
        <v xml:space="preserve">, , </v>
      </c>
    </row>
    <row r="378" spans="1:63">
      <c r="A378" s="121"/>
      <c r="B378" s="122"/>
      <c r="C378" s="122"/>
      <c r="D378" s="42"/>
      <c r="E378" s="42"/>
      <c r="F378" s="122"/>
      <c r="G378" s="41"/>
      <c r="H378" s="41"/>
      <c r="I378" s="41"/>
      <c r="J378" s="42"/>
      <c r="K378" s="42"/>
      <c r="L378" s="41"/>
      <c r="M378" s="120"/>
      <c r="N378" s="41"/>
      <c r="O378" s="41"/>
      <c r="P378" s="93" t="str">
        <f>_xlfn.IFNA(INDEX('1.9 APM lookups'!$B$9:$B$13,MATCH($J378,'1.9 APM lookups'!$A$9:$A$13,0),1),"")</f>
        <v/>
      </c>
      <c r="Q378" s="64">
        <f t="shared" si="40"/>
        <v>0</v>
      </c>
      <c r="R378" s="61"/>
      <c r="S378" s="61"/>
      <c r="T378" s="61"/>
      <c r="U378" s="61"/>
      <c r="V378" s="61"/>
      <c r="W378" s="61"/>
      <c r="X378" s="61"/>
      <c r="Y378" s="61"/>
      <c r="Z378" s="61"/>
      <c r="AA378" s="61"/>
      <c r="AB378" s="61"/>
      <c r="AC378" s="50">
        <f t="shared" si="41"/>
        <v>0</v>
      </c>
      <c r="AD378" s="48"/>
      <c r="AE378" s="51">
        <f t="shared" si="42"/>
        <v>0</v>
      </c>
      <c r="AF378" s="51">
        <f t="shared" si="43"/>
        <v>0</v>
      </c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123"/>
      <c r="AS378" s="50">
        <f t="shared" si="44"/>
        <v>0</v>
      </c>
      <c r="AT378" s="48"/>
      <c r="AU378" s="51">
        <f t="shared" si="45"/>
        <v>0</v>
      </c>
      <c r="AV378" s="51">
        <f t="shared" si="46"/>
        <v>0</v>
      </c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3"/>
      <c r="BI378" s="65" t="b">
        <f>IF(AND($G378=0,$H378=0,$I378=0),TRUE,IFERROR(MATCH($BK378,'1.9 APM lookups'!$K$2:$K$107,0)&gt;0,FALSE))</f>
        <v>1</v>
      </c>
      <c r="BJ378" s="65" t="b">
        <f>IF($F378=0,TRUE,IFERROR(MATCH($F378,'4.1 Expenditure RRP'!$A:$A,0)&gt;0,FALSE))</f>
        <v>1</v>
      </c>
      <c r="BK378" s="66" t="str">
        <f t="shared" si="47"/>
        <v xml:space="preserve">, , </v>
      </c>
    </row>
    <row r="379" spans="1:63">
      <c r="A379" s="121"/>
      <c r="B379" s="122"/>
      <c r="C379" s="122"/>
      <c r="D379" s="42"/>
      <c r="E379" s="42"/>
      <c r="F379" s="122"/>
      <c r="G379" s="41"/>
      <c r="H379" s="41"/>
      <c r="I379" s="41"/>
      <c r="J379" s="42"/>
      <c r="K379" s="42"/>
      <c r="L379" s="41"/>
      <c r="M379" s="120"/>
      <c r="N379" s="41"/>
      <c r="O379" s="41"/>
      <c r="P379" s="93" t="str">
        <f>_xlfn.IFNA(INDEX('1.9 APM lookups'!$B$9:$B$13,MATCH($J379,'1.9 APM lookups'!$A$9:$A$13,0),1),"")</f>
        <v/>
      </c>
      <c r="Q379" s="64">
        <f t="shared" si="40"/>
        <v>0</v>
      </c>
      <c r="R379" s="61"/>
      <c r="S379" s="61"/>
      <c r="T379" s="61"/>
      <c r="U379" s="61"/>
      <c r="V379" s="61"/>
      <c r="W379" s="61"/>
      <c r="X379" s="61"/>
      <c r="Y379" s="61"/>
      <c r="Z379" s="61"/>
      <c r="AA379" s="61"/>
      <c r="AB379" s="61"/>
      <c r="AC379" s="50">
        <f t="shared" si="41"/>
        <v>0</v>
      </c>
      <c r="AD379" s="48"/>
      <c r="AE379" s="51">
        <f t="shared" si="42"/>
        <v>0</v>
      </c>
      <c r="AF379" s="51">
        <f t="shared" si="43"/>
        <v>0</v>
      </c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123"/>
      <c r="AS379" s="50">
        <f t="shared" si="44"/>
        <v>0</v>
      </c>
      <c r="AT379" s="48"/>
      <c r="AU379" s="51">
        <f t="shared" si="45"/>
        <v>0</v>
      </c>
      <c r="AV379" s="51">
        <f t="shared" si="46"/>
        <v>0</v>
      </c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3"/>
      <c r="BI379" s="65" t="b">
        <f>IF(AND($G379=0,$H379=0,$I379=0),TRUE,IFERROR(MATCH($BK379,'1.9 APM lookups'!$K$2:$K$107,0)&gt;0,FALSE))</f>
        <v>1</v>
      </c>
      <c r="BJ379" s="65" t="b">
        <f>IF($F379=0,TRUE,IFERROR(MATCH($F379,'4.1 Expenditure RRP'!$A:$A,0)&gt;0,FALSE))</f>
        <v>1</v>
      </c>
      <c r="BK379" s="66" t="str">
        <f t="shared" si="47"/>
        <v xml:space="preserve">, , </v>
      </c>
    </row>
    <row r="380" spans="1:63">
      <c r="A380" s="121"/>
      <c r="B380" s="122"/>
      <c r="C380" s="122"/>
      <c r="D380" s="42"/>
      <c r="E380" s="42"/>
      <c r="F380" s="122"/>
      <c r="G380" s="41"/>
      <c r="H380" s="41"/>
      <c r="I380" s="41"/>
      <c r="J380" s="42"/>
      <c r="K380" s="42"/>
      <c r="L380" s="41"/>
      <c r="M380" s="120"/>
      <c r="N380" s="41"/>
      <c r="O380" s="41"/>
      <c r="P380" s="93" t="str">
        <f>_xlfn.IFNA(INDEX('1.9 APM lookups'!$B$9:$B$13,MATCH($J380,'1.9 APM lookups'!$A$9:$A$13,0),1),"")</f>
        <v/>
      </c>
      <c r="Q380" s="64">
        <f t="shared" si="40"/>
        <v>0</v>
      </c>
      <c r="R380" s="61"/>
      <c r="S380" s="61"/>
      <c r="T380" s="61"/>
      <c r="U380" s="61"/>
      <c r="V380" s="61"/>
      <c r="W380" s="61"/>
      <c r="X380" s="61"/>
      <c r="Y380" s="61"/>
      <c r="Z380" s="61"/>
      <c r="AA380" s="61"/>
      <c r="AB380" s="61"/>
      <c r="AC380" s="50">
        <f t="shared" si="41"/>
        <v>0</v>
      </c>
      <c r="AD380" s="48"/>
      <c r="AE380" s="51">
        <f t="shared" si="42"/>
        <v>0</v>
      </c>
      <c r="AF380" s="51">
        <f t="shared" si="43"/>
        <v>0</v>
      </c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123"/>
      <c r="AS380" s="50">
        <f t="shared" si="44"/>
        <v>0</v>
      </c>
      <c r="AT380" s="48"/>
      <c r="AU380" s="51">
        <f t="shared" si="45"/>
        <v>0</v>
      </c>
      <c r="AV380" s="51">
        <f t="shared" si="46"/>
        <v>0</v>
      </c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3"/>
      <c r="BI380" s="65" t="b">
        <f>IF(AND($G380=0,$H380=0,$I380=0),TRUE,IFERROR(MATCH($BK380,'1.9 APM lookups'!$K$2:$K$107,0)&gt;0,FALSE))</f>
        <v>1</v>
      </c>
      <c r="BJ380" s="65" t="b">
        <f>IF($F380=0,TRUE,IFERROR(MATCH($F380,'4.1 Expenditure RRP'!$A:$A,0)&gt;0,FALSE))</f>
        <v>1</v>
      </c>
      <c r="BK380" s="66" t="str">
        <f t="shared" si="47"/>
        <v xml:space="preserve">, , </v>
      </c>
    </row>
    <row r="381" spans="1:63">
      <c r="A381" s="121"/>
      <c r="B381" s="122"/>
      <c r="C381" s="122"/>
      <c r="D381" s="42"/>
      <c r="E381" s="42"/>
      <c r="F381" s="122"/>
      <c r="G381" s="41"/>
      <c r="H381" s="41"/>
      <c r="I381" s="41"/>
      <c r="J381" s="42"/>
      <c r="K381" s="42"/>
      <c r="L381" s="41"/>
      <c r="M381" s="120"/>
      <c r="N381" s="41"/>
      <c r="O381" s="41"/>
      <c r="P381" s="93" t="str">
        <f>_xlfn.IFNA(INDEX('1.9 APM lookups'!$B$9:$B$13,MATCH($J381,'1.9 APM lookups'!$A$9:$A$13,0),1),"")</f>
        <v/>
      </c>
      <c r="Q381" s="64">
        <f t="shared" si="40"/>
        <v>0</v>
      </c>
      <c r="R381" s="61"/>
      <c r="S381" s="61"/>
      <c r="T381" s="61"/>
      <c r="U381" s="61"/>
      <c r="V381" s="61"/>
      <c r="W381" s="61"/>
      <c r="X381" s="61"/>
      <c r="Y381" s="61"/>
      <c r="Z381" s="61"/>
      <c r="AA381" s="61"/>
      <c r="AB381" s="61"/>
      <c r="AC381" s="50">
        <f t="shared" si="41"/>
        <v>0</v>
      </c>
      <c r="AD381" s="48"/>
      <c r="AE381" s="51">
        <f t="shared" si="42"/>
        <v>0</v>
      </c>
      <c r="AF381" s="51">
        <f t="shared" si="43"/>
        <v>0</v>
      </c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123"/>
      <c r="AS381" s="50">
        <f t="shared" si="44"/>
        <v>0</v>
      </c>
      <c r="AT381" s="48"/>
      <c r="AU381" s="51">
        <f t="shared" si="45"/>
        <v>0</v>
      </c>
      <c r="AV381" s="51">
        <f t="shared" si="46"/>
        <v>0</v>
      </c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3"/>
      <c r="BI381" s="65" t="b">
        <f>IF(AND($G381=0,$H381=0,$I381=0),TRUE,IFERROR(MATCH($BK381,'1.9 APM lookups'!$K$2:$K$107,0)&gt;0,FALSE))</f>
        <v>1</v>
      </c>
      <c r="BJ381" s="65" t="b">
        <f>IF($F381=0,TRUE,IFERROR(MATCH($F381,'4.1 Expenditure RRP'!$A:$A,0)&gt;0,FALSE))</f>
        <v>1</v>
      </c>
      <c r="BK381" s="66" t="str">
        <f t="shared" si="47"/>
        <v xml:space="preserve">, , </v>
      </c>
    </row>
    <row r="382" spans="1:63">
      <c r="A382" s="121"/>
      <c r="B382" s="122"/>
      <c r="C382" s="122"/>
      <c r="D382" s="42"/>
      <c r="E382" s="42"/>
      <c r="F382" s="122"/>
      <c r="G382" s="41"/>
      <c r="H382" s="41"/>
      <c r="I382" s="41"/>
      <c r="J382" s="42"/>
      <c r="K382" s="42"/>
      <c r="L382" s="41"/>
      <c r="M382" s="120"/>
      <c r="N382" s="41"/>
      <c r="O382" s="41"/>
      <c r="P382" s="93" t="str">
        <f>_xlfn.IFNA(INDEX('1.9 APM lookups'!$B$9:$B$13,MATCH($J382,'1.9 APM lookups'!$A$9:$A$13,0),1),"")</f>
        <v/>
      </c>
      <c r="Q382" s="64">
        <f t="shared" si="40"/>
        <v>0</v>
      </c>
      <c r="R382" s="61"/>
      <c r="S382" s="61"/>
      <c r="T382" s="61"/>
      <c r="U382" s="61"/>
      <c r="V382" s="61"/>
      <c r="W382" s="61"/>
      <c r="X382" s="61"/>
      <c r="Y382" s="61"/>
      <c r="Z382" s="61"/>
      <c r="AA382" s="61"/>
      <c r="AB382" s="61"/>
      <c r="AC382" s="50">
        <f t="shared" si="41"/>
        <v>0</v>
      </c>
      <c r="AD382" s="48"/>
      <c r="AE382" s="51">
        <f t="shared" si="42"/>
        <v>0</v>
      </c>
      <c r="AF382" s="51">
        <f t="shared" si="43"/>
        <v>0</v>
      </c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123"/>
      <c r="AS382" s="50">
        <f t="shared" si="44"/>
        <v>0</v>
      </c>
      <c r="AT382" s="48"/>
      <c r="AU382" s="51">
        <f t="shared" si="45"/>
        <v>0</v>
      </c>
      <c r="AV382" s="51">
        <f t="shared" si="46"/>
        <v>0</v>
      </c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3"/>
      <c r="BI382" s="65" t="b">
        <f>IF(AND($G382=0,$H382=0,$I382=0),TRUE,IFERROR(MATCH($BK382,'1.9 APM lookups'!$K$2:$K$107,0)&gt;0,FALSE))</f>
        <v>1</v>
      </c>
      <c r="BJ382" s="65" t="b">
        <f>IF($F382=0,TRUE,IFERROR(MATCH($F382,'4.1 Expenditure RRP'!$A:$A,0)&gt;0,FALSE))</f>
        <v>1</v>
      </c>
      <c r="BK382" s="66" t="str">
        <f t="shared" si="47"/>
        <v xml:space="preserve">, , </v>
      </c>
    </row>
    <row r="383" spans="1:63">
      <c r="A383" s="121"/>
      <c r="B383" s="122"/>
      <c r="C383" s="122"/>
      <c r="D383" s="42"/>
      <c r="E383" s="42"/>
      <c r="F383" s="122"/>
      <c r="G383" s="41"/>
      <c r="H383" s="41"/>
      <c r="I383" s="41"/>
      <c r="J383" s="42"/>
      <c r="K383" s="42"/>
      <c r="L383" s="41"/>
      <c r="M383" s="120"/>
      <c r="N383" s="41"/>
      <c r="O383" s="41"/>
      <c r="P383" s="93" t="str">
        <f>_xlfn.IFNA(INDEX('1.9 APM lookups'!$B$9:$B$13,MATCH($J383,'1.9 APM lookups'!$A$9:$A$13,0),1),"")</f>
        <v/>
      </c>
      <c r="Q383" s="64">
        <f t="shared" si="40"/>
        <v>0</v>
      </c>
      <c r="R383" s="61"/>
      <c r="S383" s="61"/>
      <c r="T383" s="61"/>
      <c r="U383" s="61"/>
      <c r="V383" s="61"/>
      <c r="W383" s="61"/>
      <c r="X383" s="61"/>
      <c r="Y383" s="61"/>
      <c r="Z383" s="61"/>
      <c r="AA383" s="61"/>
      <c r="AB383" s="61"/>
      <c r="AC383" s="50">
        <f t="shared" si="41"/>
        <v>0</v>
      </c>
      <c r="AD383" s="48"/>
      <c r="AE383" s="51">
        <f t="shared" si="42"/>
        <v>0</v>
      </c>
      <c r="AF383" s="51">
        <f t="shared" si="43"/>
        <v>0</v>
      </c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123"/>
      <c r="AS383" s="50">
        <f t="shared" si="44"/>
        <v>0</v>
      </c>
      <c r="AT383" s="48"/>
      <c r="AU383" s="51">
        <f t="shared" si="45"/>
        <v>0</v>
      </c>
      <c r="AV383" s="51">
        <f t="shared" si="46"/>
        <v>0</v>
      </c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3"/>
      <c r="BI383" s="65" t="b">
        <f>IF(AND($G383=0,$H383=0,$I383=0),TRUE,IFERROR(MATCH($BK383,'1.9 APM lookups'!$K$2:$K$107,0)&gt;0,FALSE))</f>
        <v>1</v>
      </c>
      <c r="BJ383" s="65" t="b">
        <f>IF($F383=0,TRUE,IFERROR(MATCH($F383,'4.1 Expenditure RRP'!$A:$A,0)&gt;0,FALSE))</f>
        <v>1</v>
      </c>
      <c r="BK383" s="66" t="str">
        <f t="shared" si="47"/>
        <v xml:space="preserve">, , </v>
      </c>
    </row>
    <row r="384" spans="1:63">
      <c r="A384" s="121"/>
      <c r="B384" s="122"/>
      <c r="C384" s="122"/>
      <c r="D384" s="42"/>
      <c r="E384" s="42"/>
      <c r="F384" s="122"/>
      <c r="G384" s="41"/>
      <c r="H384" s="41"/>
      <c r="I384" s="41"/>
      <c r="J384" s="42"/>
      <c r="K384" s="42"/>
      <c r="L384" s="41"/>
      <c r="M384" s="120"/>
      <c r="N384" s="41"/>
      <c r="O384" s="41"/>
      <c r="P384" s="93" t="str">
        <f>_xlfn.IFNA(INDEX('1.9 APM lookups'!$B$9:$B$13,MATCH($J384,'1.9 APM lookups'!$A$9:$A$13,0),1),"")</f>
        <v/>
      </c>
      <c r="Q384" s="64">
        <f t="shared" si="40"/>
        <v>0</v>
      </c>
      <c r="R384" s="61"/>
      <c r="S384" s="61"/>
      <c r="T384" s="61"/>
      <c r="U384" s="61"/>
      <c r="V384" s="61"/>
      <c r="W384" s="61"/>
      <c r="X384" s="61"/>
      <c r="Y384" s="61"/>
      <c r="Z384" s="61"/>
      <c r="AA384" s="61"/>
      <c r="AB384" s="61"/>
      <c r="AC384" s="50">
        <f t="shared" si="41"/>
        <v>0</v>
      </c>
      <c r="AD384" s="48"/>
      <c r="AE384" s="51">
        <f t="shared" si="42"/>
        <v>0</v>
      </c>
      <c r="AF384" s="51">
        <f t="shared" si="43"/>
        <v>0</v>
      </c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123"/>
      <c r="AS384" s="50">
        <f t="shared" si="44"/>
        <v>0</v>
      </c>
      <c r="AT384" s="48"/>
      <c r="AU384" s="51">
        <f t="shared" si="45"/>
        <v>0</v>
      </c>
      <c r="AV384" s="51">
        <f t="shared" si="46"/>
        <v>0</v>
      </c>
      <c r="AW384" s="48"/>
      <c r="AX384" s="48"/>
      <c r="AY384" s="48"/>
      <c r="AZ384" s="48"/>
      <c r="BA384" s="48"/>
      <c r="BB384" s="48"/>
      <c r="BC384" s="48"/>
      <c r="BD384" s="48"/>
      <c r="BE384" s="48"/>
      <c r="BF384" s="48"/>
      <c r="BG384" s="48"/>
      <c r="BH384" s="43"/>
      <c r="BI384" s="65" t="b">
        <f>IF(AND($G384=0,$H384=0,$I384=0),TRUE,IFERROR(MATCH($BK384,'1.9 APM lookups'!$K$2:$K$107,0)&gt;0,FALSE))</f>
        <v>1</v>
      </c>
      <c r="BJ384" s="65" t="b">
        <f>IF($F384=0,TRUE,IFERROR(MATCH($F384,'4.1 Expenditure RRP'!$A:$A,0)&gt;0,FALSE))</f>
        <v>1</v>
      </c>
      <c r="BK384" s="66" t="str">
        <f t="shared" si="47"/>
        <v xml:space="preserve">, , </v>
      </c>
    </row>
    <row r="385" spans="1:63">
      <c r="A385" s="121"/>
      <c r="B385" s="122"/>
      <c r="C385" s="122"/>
      <c r="D385" s="42"/>
      <c r="E385" s="42"/>
      <c r="F385" s="122"/>
      <c r="G385" s="41"/>
      <c r="H385" s="41"/>
      <c r="I385" s="41"/>
      <c r="J385" s="42"/>
      <c r="K385" s="42"/>
      <c r="L385" s="41"/>
      <c r="M385" s="120"/>
      <c r="N385" s="41"/>
      <c r="O385" s="41"/>
      <c r="P385" s="93" t="str">
        <f>_xlfn.IFNA(INDEX('1.9 APM lookups'!$B$9:$B$13,MATCH($J385,'1.9 APM lookups'!$A$9:$A$13,0),1),"")</f>
        <v/>
      </c>
      <c r="Q385" s="64">
        <f t="shared" si="40"/>
        <v>0</v>
      </c>
      <c r="R385" s="61"/>
      <c r="S385" s="61"/>
      <c r="T385" s="61"/>
      <c r="U385" s="61"/>
      <c r="V385" s="61"/>
      <c r="W385" s="61"/>
      <c r="X385" s="61"/>
      <c r="Y385" s="61"/>
      <c r="Z385" s="61"/>
      <c r="AA385" s="61"/>
      <c r="AB385" s="61"/>
      <c r="AC385" s="50">
        <f t="shared" si="41"/>
        <v>0</v>
      </c>
      <c r="AD385" s="48"/>
      <c r="AE385" s="51">
        <f t="shared" si="42"/>
        <v>0</v>
      </c>
      <c r="AF385" s="51">
        <f t="shared" si="43"/>
        <v>0</v>
      </c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123"/>
      <c r="AS385" s="50">
        <f t="shared" si="44"/>
        <v>0</v>
      </c>
      <c r="AT385" s="48"/>
      <c r="AU385" s="51">
        <f t="shared" si="45"/>
        <v>0</v>
      </c>
      <c r="AV385" s="51">
        <f t="shared" si="46"/>
        <v>0</v>
      </c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3"/>
      <c r="BI385" s="65" t="b">
        <f>IF(AND($G385=0,$H385=0,$I385=0),TRUE,IFERROR(MATCH($BK385,'1.9 APM lookups'!$K$2:$K$107,0)&gt;0,FALSE))</f>
        <v>1</v>
      </c>
      <c r="BJ385" s="65" t="b">
        <f>IF($F385=0,TRUE,IFERROR(MATCH($F385,'4.1 Expenditure RRP'!$A:$A,0)&gt;0,FALSE))</f>
        <v>1</v>
      </c>
      <c r="BK385" s="66" t="str">
        <f t="shared" si="47"/>
        <v xml:space="preserve">, , </v>
      </c>
    </row>
    <row r="386" spans="1:63">
      <c r="A386" s="121"/>
      <c r="B386" s="122"/>
      <c r="C386" s="122"/>
      <c r="D386" s="42"/>
      <c r="E386" s="42"/>
      <c r="F386" s="122"/>
      <c r="G386" s="41"/>
      <c r="H386" s="41"/>
      <c r="I386" s="41"/>
      <c r="J386" s="42"/>
      <c r="K386" s="42"/>
      <c r="L386" s="41"/>
      <c r="M386" s="120"/>
      <c r="N386" s="41"/>
      <c r="O386" s="41"/>
      <c r="P386" s="93" t="str">
        <f>_xlfn.IFNA(INDEX('1.9 APM lookups'!$B$9:$B$13,MATCH($J386,'1.9 APM lookups'!$A$9:$A$13,0),1),"")</f>
        <v/>
      </c>
      <c r="Q386" s="64">
        <f t="shared" si="40"/>
        <v>0</v>
      </c>
      <c r="R386" s="61"/>
      <c r="S386" s="61"/>
      <c r="T386" s="61"/>
      <c r="U386" s="61"/>
      <c r="V386" s="61"/>
      <c r="W386" s="61"/>
      <c r="X386" s="61"/>
      <c r="Y386" s="61"/>
      <c r="Z386" s="61"/>
      <c r="AA386" s="61"/>
      <c r="AB386" s="61"/>
      <c r="AC386" s="50">
        <f t="shared" si="41"/>
        <v>0</v>
      </c>
      <c r="AD386" s="48"/>
      <c r="AE386" s="51">
        <f t="shared" si="42"/>
        <v>0</v>
      </c>
      <c r="AF386" s="51">
        <f t="shared" si="43"/>
        <v>0</v>
      </c>
      <c r="AG386" s="48"/>
      <c r="AH386" s="48"/>
      <c r="AI386" s="48"/>
      <c r="AJ386" s="48"/>
      <c r="AK386" s="48"/>
      <c r="AL386" s="48"/>
      <c r="AM386" s="48"/>
      <c r="AN386" s="48"/>
      <c r="AO386" s="48"/>
      <c r="AP386" s="48"/>
      <c r="AQ386" s="48"/>
      <c r="AR386" s="123"/>
      <c r="AS386" s="50">
        <f t="shared" si="44"/>
        <v>0</v>
      </c>
      <c r="AT386" s="48"/>
      <c r="AU386" s="51">
        <f t="shared" si="45"/>
        <v>0</v>
      </c>
      <c r="AV386" s="51">
        <f t="shared" si="46"/>
        <v>0</v>
      </c>
      <c r="AW386" s="48"/>
      <c r="AX386" s="48"/>
      <c r="AY386" s="48"/>
      <c r="AZ386" s="48"/>
      <c r="BA386" s="48"/>
      <c r="BB386" s="48"/>
      <c r="BC386" s="48"/>
      <c r="BD386" s="48"/>
      <c r="BE386" s="48"/>
      <c r="BF386" s="48"/>
      <c r="BG386" s="48"/>
      <c r="BH386" s="43"/>
      <c r="BI386" s="65" t="b">
        <f>IF(AND($G386=0,$H386=0,$I386=0),TRUE,IFERROR(MATCH($BK386,'1.9 APM lookups'!$K$2:$K$107,0)&gt;0,FALSE))</f>
        <v>1</v>
      </c>
      <c r="BJ386" s="65" t="b">
        <f>IF($F386=0,TRUE,IFERROR(MATCH($F386,'4.1 Expenditure RRP'!$A:$A,0)&gt;0,FALSE))</f>
        <v>1</v>
      </c>
      <c r="BK386" s="66" t="str">
        <f t="shared" si="47"/>
        <v xml:space="preserve">, , </v>
      </c>
    </row>
    <row r="387" spans="1:63">
      <c r="A387" s="121"/>
      <c r="B387" s="122"/>
      <c r="C387" s="122"/>
      <c r="D387" s="42"/>
      <c r="E387" s="42"/>
      <c r="F387" s="122"/>
      <c r="G387" s="41"/>
      <c r="H387" s="41"/>
      <c r="I387" s="41"/>
      <c r="J387" s="42"/>
      <c r="K387" s="42"/>
      <c r="L387" s="41"/>
      <c r="M387" s="120"/>
      <c r="N387" s="41"/>
      <c r="O387" s="41"/>
      <c r="P387" s="93" t="str">
        <f>_xlfn.IFNA(INDEX('1.9 APM lookups'!$B$9:$B$13,MATCH($J387,'1.9 APM lookups'!$A$9:$A$13,0),1),"")</f>
        <v/>
      </c>
      <c r="Q387" s="64">
        <f t="shared" si="40"/>
        <v>0</v>
      </c>
      <c r="R387" s="61"/>
      <c r="S387" s="61"/>
      <c r="T387" s="61"/>
      <c r="U387" s="61"/>
      <c r="V387" s="61"/>
      <c r="W387" s="61"/>
      <c r="X387" s="61"/>
      <c r="Y387" s="61"/>
      <c r="Z387" s="61"/>
      <c r="AA387" s="61"/>
      <c r="AB387" s="61"/>
      <c r="AC387" s="50">
        <f t="shared" si="41"/>
        <v>0</v>
      </c>
      <c r="AD387" s="48"/>
      <c r="AE387" s="51">
        <f t="shared" si="42"/>
        <v>0</v>
      </c>
      <c r="AF387" s="51">
        <f t="shared" si="43"/>
        <v>0</v>
      </c>
      <c r="AG387" s="48"/>
      <c r="AH387" s="48"/>
      <c r="AI387" s="48"/>
      <c r="AJ387" s="48"/>
      <c r="AK387" s="48"/>
      <c r="AL387" s="48"/>
      <c r="AM387" s="48"/>
      <c r="AN387" s="48"/>
      <c r="AO387" s="48"/>
      <c r="AP387" s="48"/>
      <c r="AQ387" s="48"/>
      <c r="AR387" s="123"/>
      <c r="AS387" s="50">
        <f t="shared" si="44"/>
        <v>0</v>
      </c>
      <c r="AT387" s="48"/>
      <c r="AU387" s="51">
        <f t="shared" si="45"/>
        <v>0</v>
      </c>
      <c r="AV387" s="51">
        <f t="shared" si="46"/>
        <v>0</v>
      </c>
      <c r="AW387" s="48"/>
      <c r="AX387" s="48"/>
      <c r="AY387" s="48"/>
      <c r="AZ387" s="48"/>
      <c r="BA387" s="48"/>
      <c r="BB387" s="48"/>
      <c r="BC387" s="48"/>
      <c r="BD387" s="48"/>
      <c r="BE387" s="48"/>
      <c r="BF387" s="48"/>
      <c r="BG387" s="48"/>
      <c r="BH387" s="43"/>
      <c r="BI387" s="65" t="b">
        <f>IF(AND($G387=0,$H387=0,$I387=0),TRUE,IFERROR(MATCH($BK387,'1.9 APM lookups'!$K$2:$K$107,0)&gt;0,FALSE))</f>
        <v>1</v>
      </c>
      <c r="BJ387" s="65" t="b">
        <f>IF($F387=0,TRUE,IFERROR(MATCH($F387,'4.1 Expenditure RRP'!$A:$A,0)&gt;0,FALSE))</f>
        <v>1</v>
      </c>
      <c r="BK387" s="66" t="str">
        <f t="shared" si="47"/>
        <v xml:space="preserve">, , </v>
      </c>
    </row>
    <row r="388" spans="1:63">
      <c r="A388" s="121"/>
      <c r="B388" s="122"/>
      <c r="C388" s="122"/>
      <c r="D388" s="42"/>
      <c r="E388" s="42"/>
      <c r="F388" s="122"/>
      <c r="G388" s="41"/>
      <c r="H388" s="41"/>
      <c r="I388" s="41"/>
      <c r="J388" s="42"/>
      <c r="K388" s="42"/>
      <c r="L388" s="41"/>
      <c r="M388" s="120"/>
      <c r="N388" s="41"/>
      <c r="O388" s="41"/>
      <c r="P388" s="93" t="str">
        <f>_xlfn.IFNA(INDEX('1.9 APM lookups'!$B$9:$B$13,MATCH($J388,'1.9 APM lookups'!$A$9:$A$13,0),1),"")</f>
        <v/>
      </c>
      <c r="Q388" s="64">
        <f t="shared" si="40"/>
        <v>0</v>
      </c>
      <c r="R388" s="61"/>
      <c r="S388" s="61"/>
      <c r="T388" s="61"/>
      <c r="U388" s="61"/>
      <c r="V388" s="61"/>
      <c r="W388" s="61"/>
      <c r="X388" s="61"/>
      <c r="Y388" s="61"/>
      <c r="Z388" s="61"/>
      <c r="AA388" s="61"/>
      <c r="AB388" s="61"/>
      <c r="AC388" s="50">
        <f t="shared" si="41"/>
        <v>0</v>
      </c>
      <c r="AD388" s="48"/>
      <c r="AE388" s="51">
        <f t="shared" si="42"/>
        <v>0</v>
      </c>
      <c r="AF388" s="51">
        <f t="shared" si="43"/>
        <v>0</v>
      </c>
      <c r="AG388" s="48"/>
      <c r="AH388" s="48"/>
      <c r="AI388" s="48"/>
      <c r="AJ388" s="48"/>
      <c r="AK388" s="48"/>
      <c r="AL388" s="48"/>
      <c r="AM388" s="48"/>
      <c r="AN388" s="48"/>
      <c r="AO388" s="48"/>
      <c r="AP388" s="48"/>
      <c r="AQ388" s="48"/>
      <c r="AR388" s="123"/>
      <c r="AS388" s="50">
        <f t="shared" si="44"/>
        <v>0</v>
      </c>
      <c r="AT388" s="48"/>
      <c r="AU388" s="51">
        <f t="shared" si="45"/>
        <v>0</v>
      </c>
      <c r="AV388" s="51">
        <f t="shared" si="46"/>
        <v>0</v>
      </c>
      <c r="AW388" s="48"/>
      <c r="AX388" s="48"/>
      <c r="AY388" s="48"/>
      <c r="AZ388" s="48"/>
      <c r="BA388" s="48"/>
      <c r="BB388" s="48"/>
      <c r="BC388" s="48"/>
      <c r="BD388" s="48"/>
      <c r="BE388" s="48"/>
      <c r="BF388" s="48"/>
      <c r="BG388" s="48"/>
      <c r="BH388" s="43"/>
      <c r="BI388" s="65" t="b">
        <f>IF(AND($G388=0,$H388=0,$I388=0),TRUE,IFERROR(MATCH($BK388,'1.9 APM lookups'!$K$2:$K$107,0)&gt;0,FALSE))</f>
        <v>1</v>
      </c>
      <c r="BJ388" s="65" t="b">
        <f>IF($F388=0,TRUE,IFERROR(MATCH($F388,'4.1 Expenditure RRP'!$A:$A,0)&gt;0,FALSE))</f>
        <v>1</v>
      </c>
      <c r="BK388" s="66" t="str">
        <f t="shared" si="47"/>
        <v xml:space="preserve">, , </v>
      </c>
    </row>
    <row r="389" spans="1:63">
      <c r="A389" s="121"/>
      <c r="B389" s="122"/>
      <c r="C389" s="122"/>
      <c r="D389" s="42"/>
      <c r="E389" s="42"/>
      <c r="F389" s="122"/>
      <c r="G389" s="41"/>
      <c r="H389" s="41"/>
      <c r="I389" s="41"/>
      <c r="J389" s="42"/>
      <c r="K389" s="42"/>
      <c r="L389" s="41"/>
      <c r="M389" s="120"/>
      <c r="N389" s="41"/>
      <c r="O389" s="41"/>
      <c r="P389" s="93" t="str">
        <f>_xlfn.IFNA(INDEX('1.9 APM lookups'!$B$9:$B$13,MATCH($J389,'1.9 APM lookups'!$A$9:$A$13,0),1),"")</f>
        <v/>
      </c>
      <c r="Q389" s="64">
        <f t="shared" si="40"/>
        <v>0</v>
      </c>
      <c r="R389" s="61"/>
      <c r="S389" s="61"/>
      <c r="T389" s="61"/>
      <c r="U389" s="61"/>
      <c r="V389" s="61"/>
      <c r="W389" s="61"/>
      <c r="X389" s="61"/>
      <c r="Y389" s="61"/>
      <c r="Z389" s="61"/>
      <c r="AA389" s="61"/>
      <c r="AB389" s="61"/>
      <c r="AC389" s="50">
        <f t="shared" si="41"/>
        <v>0</v>
      </c>
      <c r="AD389" s="48"/>
      <c r="AE389" s="51">
        <f t="shared" si="42"/>
        <v>0</v>
      </c>
      <c r="AF389" s="51">
        <f t="shared" si="43"/>
        <v>0</v>
      </c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123"/>
      <c r="AS389" s="50">
        <f t="shared" si="44"/>
        <v>0</v>
      </c>
      <c r="AT389" s="48"/>
      <c r="AU389" s="51">
        <f t="shared" si="45"/>
        <v>0</v>
      </c>
      <c r="AV389" s="51">
        <f t="shared" si="46"/>
        <v>0</v>
      </c>
      <c r="AW389" s="48"/>
      <c r="AX389" s="48"/>
      <c r="AY389" s="48"/>
      <c r="AZ389" s="48"/>
      <c r="BA389" s="48"/>
      <c r="BB389" s="48"/>
      <c r="BC389" s="48"/>
      <c r="BD389" s="48"/>
      <c r="BE389" s="48"/>
      <c r="BF389" s="48"/>
      <c r="BG389" s="48"/>
      <c r="BH389" s="43"/>
      <c r="BI389" s="65" t="b">
        <f>IF(AND($G389=0,$H389=0,$I389=0),TRUE,IFERROR(MATCH($BK389,'1.9 APM lookups'!$K$2:$K$107,0)&gt;0,FALSE))</f>
        <v>1</v>
      </c>
      <c r="BJ389" s="65" t="b">
        <f>IF($F389=0,TRUE,IFERROR(MATCH($F389,'4.1 Expenditure RRP'!$A:$A,0)&gt;0,FALSE))</f>
        <v>1</v>
      </c>
      <c r="BK389" s="66" t="str">
        <f t="shared" si="47"/>
        <v xml:space="preserve">, , </v>
      </c>
    </row>
    <row r="390" spans="1:63">
      <c r="A390" s="121"/>
      <c r="B390" s="122"/>
      <c r="C390" s="122"/>
      <c r="D390" s="42"/>
      <c r="E390" s="42"/>
      <c r="F390" s="122"/>
      <c r="G390" s="41"/>
      <c r="H390" s="41"/>
      <c r="I390" s="41"/>
      <c r="J390" s="42"/>
      <c r="K390" s="42"/>
      <c r="L390" s="41"/>
      <c r="M390" s="120"/>
      <c r="N390" s="41"/>
      <c r="O390" s="41"/>
      <c r="P390" s="93" t="str">
        <f>_xlfn.IFNA(INDEX('1.9 APM lookups'!$B$9:$B$13,MATCH($J390,'1.9 APM lookups'!$A$9:$A$13,0),1),"")</f>
        <v/>
      </c>
      <c r="Q390" s="64">
        <f t="shared" si="40"/>
        <v>0</v>
      </c>
      <c r="R390" s="61"/>
      <c r="S390" s="61"/>
      <c r="T390" s="61"/>
      <c r="U390" s="61"/>
      <c r="V390" s="61"/>
      <c r="W390" s="61"/>
      <c r="X390" s="61"/>
      <c r="Y390" s="61"/>
      <c r="Z390" s="61"/>
      <c r="AA390" s="61"/>
      <c r="AB390" s="61"/>
      <c r="AC390" s="50">
        <f t="shared" si="41"/>
        <v>0</v>
      </c>
      <c r="AD390" s="48"/>
      <c r="AE390" s="51">
        <f t="shared" si="42"/>
        <v>0</v>
      </c>
      <c r="AF390" s="51">
        <f t="shared" si="43"/>
        <v>0</v>
      </c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123"/>
      <c r="AS390" s="50">
        <f t="shared" si="44"/>
        <v>0</v>
      </c>
      <c r="AT390" s="48"/>
      <c r="AU390" s="51">
        <f t="shared" si="45"/>
        <v>0</v>
      </c>
      <c r="AV390" s="51">
        <f t="shared" si="46"/>
        <v>0</v>
      </c>
      <c r="AW390" s="48"/>
      <c r="AX390" s="48"/>
      <c r="AY390" s="48"/>
      <c r="AZ390" s="48"/>
      <c r="BA390" s="48"/>
      <c r="BB390" s="48"/>
      <c r="BC390" s="48"/>
      <c r="BD390" s="48"/>
      <c r="BE390" s="48"/>
      <c r="BF390" s="48"/>
      <c r="BG390" s="48"/>
      <c r="BH390" s="43"/>
      <c r="BI390" s="65" t="b">
        <f>IF(AND($G390=0,$H390=0,$I390=0),TRUE,IFERROR(MATCH($BK390,'1.9 APM lookups'!$K$2:$K$107,0)&gt;0,FALSE))</f>
        <v>1</v>
      </c>
      <c r="BJ390" s="65" t="b">
        <f>IF($F390=0,TRUE,IFERROR(MATCH($F390,'4.1 Expenditure RRP'!$A:$A,0)&gt;0,FALSE))</f>
        <v>1</v>
      </c>
      <c r="BK390" s="66" t="str">
        <f t="shared" si="47"/>
        <v xml:space="preserve">, , </v>
      </c>
    </row>
    <row r="391" spans="1:63">
      <c r="A391" s="121"/>
      <c r="B391" s="122"/>
      <c r="C391" s="122"/>
      <c r="D391" s="42"/>
      <c r="E391" s="42"/>
      <c r="F391" s="122"/>
      <c r="G391" s="41"/>
      <c r="H391" s="41"/>
      <c r="I391" s="41"/>
      <c r="J391" s="42"/>
      <c r="K391" s="42"/>
      <c r="L391" s="41"/>
      <c r="M391" s="120"/>
      <c r="N391" s="41"/>
      <c r="O391" s="41"/>
      <c r="P391" s="93" t="str">
        <f>_xlfn.IFNA(INDEX('1.9 APM lookups'!$B$9:$B$13,MATCH($J391,'1.9 APM lookups'!$A$9:$A$13,0),1),"")</f>
        <v/>
      </c>
      <c r="Q391" s="64">
        <f t="shared" si="40"/>
        <v>0</v>
      </c>
      <c r="R391" s="61"/>
      <c r="S391" s="61"/>
      <c r="T391" s="61"/>
      <c r="U391" s="61"/>
      <c r="V391" s="61"/>
      <c r="W391" s="61"/>
      <c r="X391" s="61"/>
      <c r="Y391" s="61"/>
      <c r="Z391" s="61"/>
      <c r="AA391" s="61"/>
      <c r="AB391" s="61"/>
      <c r="AC391" s="50">
        <f t="shared" si="41"/>
        <v>0</v>
      </c>
      <c r="AD391" s="48"/>
      <c r="AE391" s="51">
        <f t="shared" si="42"/>
        <v>0</v>
      </c>
      <c r="AF391" s="51">
        <f t="shared" si="43"/>
        <v>0</v>
      </c>
      <c r="AG391" s="48"/>
      <c r="AH391" s="48"/>
      <c r="AI391" s="48"/>
      <c r="AJ391" s="48"/>
      <c r="AK391" s="48"/>
      <c r="AL391" s="48"/>
      <c r="AM391" s="48"/>
      <c r="AN391" s="48"/>
      <c r="AO391" s="48"/>
      <c r="AP391" s="48"/>
      <c r="AQ391" s="48"/>
      <c r="AR391" s="123"/>
      <c r="AS391" s="50">
        <f t="shared" si="44"/>
        <v>0</v>
      </c>
      <c r="AT391" s="48"/>
      <c r="AU391" s="51">
        <f t="shared" si="45"/>
        <v>0</v>
      </c>
      <c r="AV391" s="51">
        <f t="shared" si="46"/>
        <v>0</v>
      </c>
      <c r="AW391" s="48"/>
      <c r="AX391" s="48"/>
      <c r="AY391" s="48"/>
      <c r="AZ391" s="48"/>
      <c r="BA391" s="48"/>
      <c r="BB391" s="48"/>
      <c r="BC391" s="48"/>
      <c r="BD391" s="48"/>
      <c r="BE391" s="48"/>
      <c r="BF391" s="48"/>
      <c r="BG391" s="48"/>
      <c r="BH391" s="43"/>
      <c r="BI391" s="65" t="b">
        <f>IF(AND($G391=0,$H391=0,$I391=0),TRUE,IFERROR(MATCH($BK391,'1.9 APM lookups'!$K$2:$K$107,0)&gt;0,FALSE))</f>
        <v>1</v>
      </c>
      <c r="BJ391" s="65" t="b">
        <f>IF($F391=0,TRUE,IFERROR(MATCH($F391,'4.1 Expenditure RRP'!$A:$A,0)&gt;0,FALSE))</f>
        <v>1</v>
      </c>
      <c r="BK391" s="66" t="str">
        <f t="shared" si="47"/>
        <v xml:space="preserve">, , </v>
      </c>
    </row>
    <row r="392" spans="1:63">
      <c r="A392" s="121"/>
      <c r="B392" s="122"/>
      <c r="C392" s="122"/>
      <c r="D392" s="42"/>
      <c r="E392" s="42"/>
      <c r="F392" s="122"/>
      <c r="G392" s="41"/>
      <c r="H392" s="41"/>
      <c r="I392" s="41"/>
      <c r="J392" s="42"/>
      <c r="K392" s="42"/>
      <c r="L392" s="41"/>
      <c r="M392" s="120"/>
      <c r="N392" s="41"/>
      <c r="O392" s="41"/>
      <c r="P392" s="93" t="str">
        <f>_xlfn.IFNA(INDEX('1.9 APM lookups'!$B$9:$B$13,MATCH($J392,'1.9 APM lookups'!$A$9:$A$13,0),1),"")</f>
        <v/>
      </c>
      <c r="Q392" s="64">
        <f t="shared" si="40"/>
        <v>0</v>
      </c>
      <c r="R392" s="61"/>
      <c r="S392" s="61"/>
      <c r="T392" s="61"/>
      <c r="U392" s="61"/>
      <c r="V392" s="61"/>
      <c r="W392" s="61"/>
      <c r="X392" s="61"/>
      <c r="Y392" s="61"/>
      <c r="Z392" s="61"/>
      <c r="AA392" s="61"/>
      <c r="AB392" s="61"/>
      <c r="AC392" s="50">
        <f t="shared" si="41"/>
        <v>0</v>
      </c>
      <c r="AD392" s="48"/>
      <c r="AE392" s="51">
        <f t="shared" si="42"/>
        <v>0</v>
      </c>
      <c r="AF392" s="51">
        <f t="shared" si="43"/>
        <v>0</v>
      </c>
      <c r="AG392" s="48"/>
      <c r="AH392" s="48"/>
      <c r="AI392" s="48"/>
      <c r="AJ392" s="48"/>
      <c r="AK392" s="48"/>
      <c r="AL392" s="48"/>
      <c r="AM392" s="48"/>
      <c r="AN392" s="48"/>
      <c r="AO392" s="48"/>
      <c r="AP392" s="48"/>
      <c r="AQ392" s="48"/>
      <c r="AR392" s="123"/>
      <c r="AS392" s="50">
        <f t="shared" si="44"/>
        <v>0</v>
      </c>
      <c r="AT392" s="48"/>
      <c r="AU392" s="51">
        <f t="shared" si="45"/>
        <v>0</v>
      </c>
      <c r="AV392" s="51">
        <f t="shared" si="46"/>
        <v>0</v>
      </c>
      <c r="AW392" s="48"/>
      <c r="AX392" s="48"/>
      <c r="AY392" s="48"/>
      <c r="AZ392" s="48"/>
      <c r="BA392" s="48"/>
      <c r="BB392" s="48"/>
      <c r="BC392" s="48"/>
      <c r="BD392" s="48"/>
      <c r="BE392" s="48"/>
      <c r="BF392" s="48"/>
      <c r="BG392" s="48"/>
      <c r="BH392" s="43"/>
      <c r="BI392" s="65" t="b">
        <f>IF(AND($G392=0,$H392=0,$I392=0),TRUE,IFERROR(MATCH($BK392,'1.9 APM lookups'!$K$2:$K$107,0)&gt;0,FALSE))</f>
        <v>1</v>
      </c>
      <c r="BJ392" s="65" t="b">
        <f>IF($F392=0,TRUE,IFERROR(MATCH($F392,'4.1 Expenditure RRP'!$A:$A,0)&gt;0,FALSE))</f>
        <v>1</v>
      </c>
      <c r="BK392" s="66" t="str">
        <f t="shared" si="47"/>
        <v xml:space="preserve">, , </v>
      </c>
    </row>
    <row r="393" spans="1:63">
      <c r="A393" s="121"/>
      <c r="B393" s="122"/>
      <c r="C393" s="122"/>
      <c r="D393" s="42"/>
      <c r="E393" s="42"/>
      <c r="F393" s="122"/>
      <c r="G393" s="41"/>
      <c r="H393" s="41"/>
      <c r="I393" s="41"/>
      <c r="J393" s="42"/>
      <c r="K393" s="42"/>
      <c r="L393" s="41"/>
      <c r="M393" s="120"/>
      <c r="N393" s="41"/>
      <c r="O393" s="41"/>
      <c r="P393" s="93" t="str">
        <f>_xlfn.IFNA(INDEX('1.9 APM lookups'!$B$9:$B$13,MATCH($J393,'1.9 APM lookups'!$A$9:$A$13,0),1),"")</f>
        <v/>
      </c>
      <c r="Q393" s="64">
        <f t="shared" si="40"/>
        <v>0</v>
      </c>
      <c r="R393" s="61"/>
      <c r="S393" s="61"/>
      <c r="T393" s="61"/>
      <c r="U393" s="61"/>
      <c r="V393" s="61"/>
      <c r="W393" s="61"/>
      <c r="X393" s="61"/>
      <c r="Y393" s="61"/>
      <c r="Z393" s="61"/>
      <c r="AA393" s="61"/>
      <c r="AB393" s="61"/>
      <c r="AC393" s="50">
        <f t="shared" si="41"/>
        <v>0</v>
      </c>
      <c r="AD393" s="48"/>
      <c r="AE393" s="51">
        <f t="shared" si="42"/>
        <v>0</v>
      </c>
      <c r="AF393" s="51">
        <f t="shared" si="43"/>
        <v>0</v>
      </c>
      <c r="AG393" s="48"/>
      <c r="AH393" s="48"/>
      <c r="AI393" s="48"/>
      <c r="AJ393" s="48"/>
      <c r="AK393" s="48"/>
      <c r="AL393" s="48"/>
      <c r="AM393" s="48"/>
      <c r="AN393" s="48"/>
      <c r="AO393" s="48"/>
      <c r="AP393" s="48"/>
      <c r="AQ393" s="48"/>
      <c r="AR393" s="123"/>
      <c r="AS393" s="50">
        <f t="shared" si="44"/>
        <v>0</v>
      </c>
      <c r="AT393" s="48"/>
      <c r="AU393" s="51">
        <f t="shared" si="45"/>
        <v>0</v>
      </c>
      <c r="AV393" s="51">
        <f t="shared" si="46"/>
        <v>0</v>
      </c>
      <c r="AW393" s="48"/>
      <c r="AX393" s="48"/>
      <c r="AY393" s="48"/>
      <c r="AZ393" s="48"/>
      <c r="BA393" s="48"/>
      <c r="BB393" s="48"/>
      <c r="BC393" s="48"/>
      <c r="BD393" s="48"/>
      <c r="BE393" s="48"/>
      <c r="BF393" s="48"/>
      <c r="BG393" s="48"/>
      <c r="BH393" s="43"/>
      <c r="BI393" s="65" t="b">
        <f>IF(AND($G393=0,$H393=0,$I393=0),TRUE,IFERROR(MATCH($BK393,'1.9 APM lookups'!$K$2:$K$107,0)&gt;0,FALSE))</f>
        <v>1</v>
      </c>
      <c r="BJ393" s="65" t="b">
        <f>IF($F393=0,TRUE,IFERROR(MATCH($F393,'4.1 Expenditure RRP'!$A:$A,0)&gt;0,FALSE))</f>
        <v>1</v>
      </c>
      <c r="BK393" s="66" t="str">
        <f t="shared" si="47"/>
        <v xml:space="preserve">, , </v>
      </c>
    </row>
    <row r="394" spans="1:63">
      <c r="A394" s="121"/>
      <c r="B394" s="122"/>
      <c r="C394" s="122"/>
      <c r="D394" s="42"/>
      <c r="E394" s="42"/>
      <c r="F394" s="122"/>
      <c r="G394" s="41"/>
      <c r="H394" s="41"/>
      <c r="I394" s="41"/>
      <c r="J394" s="42"/>
      <c r="K394" s="42"/>
      <c r="L394" s="41"/>
      <c r="M394" s="120"/>
      <c r="N394" s="41"/>
      <c r="O394" s="41"/>
      <c r="P394" s="93" t="str">
        <f>_xlfn.IFNA(INDEX('1.9 APM lookups'!$B$9:$B$13,MATCH($J394,'1.9 APM lookups'!$A$9:$A$13,0),1),"")</f>
        <v/>
      </c>
      <c r="Q394" s="64">
        <f t="shared" ref="Q394:Q457" si="48">SUM($R394:$AB394)</f>
        <v>0</v>
      </c>
      <c r="R394" s="61"/>
      <c r="S394" s="61"/>
      <c r="T394" s="61"/>
      <c r="U394" s="61"/>
      <c r="V394" s="61"/>
      <c r="W394" s="61"/>
      <c r="X394" s="61"/>
      <c r="Y394" s="61"/>
      <c r="Z394" s="61"/>
      <c r="AA394" s="61"/>
      <c r="AB394" s="61"/>
      <c r="AC394" s="50">
        <f t="shared" ref="AC394:AC457" si="49">SUM(AD394:AF394)</f>
        <v>0</v>
      </c>
      <c r="AD394" s="48"/>
      <c r="AE394" s="51">
        <f t="shared" ref="AE394:AE457" si="50">SUM(AG394:AK394)</f>
        <v>0</v>
      </c>
      <c r="AF394" s="51">
        <f t="shared" ref="AF394:AF457" si="51">SUM(AL394:AQ394)</f>
        <v>0</v>
      </c>
      <c r="AG394" s="48"/>
      <c r="AH394" s="48"/>
      <c r="AI394" s="48"/>
      <c r="AJ394" s="48"/>
      <c r="AK394" s="48"/>
      <c r="AL394" s="48"/>
      <c r="AM394" s="48"/>
      <c r="AN394" s="48"/>
      <c r="AO394" s="48"/>
      <c r="AP394" s="48"/>
      <c r="AQ394" s="48"/>
      <c r="AR394" s="123"/>
      <c r="AS394" s="50">
        <f t="shared" ref="AS394:AS457" si="52">SUM(AT394:AV394)</f>
        <v>0</v>
      </c>
      <c r="AT394" s="48"/>
      <c r="AU394" s="51">
        <f t="shared" ref="AU394:AU457" si="53">SUM(AW394:BA394)</f>
        <v>0</v>
      </c>
      <c r="AV394" s="51">
        <f t="shared" ref="AV394:AV457" si="54">SUM(BB394:BF394)</f>
        <v>0</v>
      </c>
      <c r="AW394" s="48"/>
      <c r="AX394" s="48"/>
      <c r="AY394" s="48"/>
      <c r="AZ394" s="48"/>
      <c r="BA394" s="48"/>
      <c r="BB394" s="48"/>
      <c r="BC394" s="48"/>
      <c r="BD394" s="48"/>
      <c r="BE394" s="48"/>
      <c r="BF394" s="48"/>
      <c r="BG394" s="48"/>
      <c r="BH394" s="43"/>
      <c r="BI394" s="65" t="b">
        <f>IF(AND($G394=0,$H394=0,$I394=0),TRUE,IFERROR(MATCH($BK394,'1.9 APM lookups'!$K$2:$K$107,0)&gt;0,FALSE))</f>
        <v>1</v>
      </c>
      <c r="BJ394" s="65" t="b">
        <f>IF($F394=0,TRUE,IFERROR(MATCH($F394,'4.1 Expenditure RRP'!$A:$A,0)&gt;0,FALSE))</f>
        <v>1</v>
      </c>
      <c r="BK394" s="66" t="str">
        <f t="shared" ref="BK394:BK457" si="55">G394&amp;", "&amp;H394&amp;", "&amp;I394</f>
        <v xml:space="preserve">, , </v>
      </c>
    </row>
    <row r="395" spans="1:63">
      <c r="A395" s="121"/>
      <c r="B395" s="122"/>
      <c r="C395" s="122"/>
      <c r="D395" s="42"/>
      <c r="E395" s="42"/>
      <c r="F395" s="122"/>
      <c r="G395" s="41"/>
      <c r="H395" s="41"/>
      <c r="I395" s="41"/>
      <c r="J395" s="42"/>
      <c r="K395" s="42"/>
      <c r="L395" s="41"/>
      <c r="M395" s="120"/>
      <c r="N395" s="41"/>
      <c r="O395" s="41"/>
      <c r="P395" s="93" t="str">
        <f>_xlfn.IFNA(INDEX('1.9 APM lookups'!$B$9:$B$13,MATCH($J395,'1.9 APM lookups'!$A$9:$A$13,0),1),"")</f>
        <v/>
      </c>
      <c r="Q395" s="64">
        <f t="shared" si="48"/>
        <v>0</v>
      </c>
      <c r="R395" s="61"/>
      <c r="S395" s="61"/>
      <c r="T395" s="61"/>
      <c r="U395" s="61"/>
      <c r="V395" s="61"/>
      <c r="W395" s="61"/>
      <c r="X395" s="61"/>
      <c r="Y395" s="61"/>
      <c r="Z395" s="61"/>
      <c r="AA395" s="61"/>
      <c r="AB395" s="61"/>
      <c r="AC395" s="50">
        <f t="shared" si="49"/>
        <v>0</v>
      </c>
      <c r="AD395" s="48"/>
      <c r="AE395" s="51">
        <f t="shared" si="50"/>
        <v>0</v>
      </c>
      <c r="AF395" s="51">
        <f t="shared" si="51"/>
        <v>0</v>
      </c>
      <c r="AG395" s="48"/>
      <c r="AH395" s="48"/>
      <c r="AI395" s="48"/>
      <c r="AJ395" s="48"/>
      <c r="AK395" s="48"/>
      <c r="AL395" s="48"/>
      <c r="AM395" s="48"/>
      <c r="AN395" s="48"/>
      <c r="AO395" s="48"/>
      <c r="AP395" s="48"/>
      <c r="AQ395" s="48"/>
      <c r="AR395" s="123"/>
      <c r="AS395" s="50">
        <f t="shared" si="52"/>
        <v>0</v>
      </c>
      <c r="AT395" s="48"/>
      <c r="AU395" s="51">
        <f t="shared" si="53"/>
        <v>0</v>
      </c>
      <c r="AV395" s="51">
        <f t="shared" si="54"/>
        <v>0</v>
      </c>
      <c r="AW395" s="48"/>
      <c r="AX395" s="48"/>
      <c r="AY395" s="48"/>
      <c r="AZ395" s="48"/>
      <c r="BA395" s="48"/>
      <c r="BB395" s="48"/>
      <c r="BC395" s="48"/>
      <c r="BD395" s="48"/>
      <c r="BE395" s="48"/>
      <c r="BF395" s="48"/>
      <c r="BG395" s="48"/>
      <c r="BH395" s="43"/>
      <c r="BI395" s="65" t="b">
        <f>IF(AND($G395=0,$H395=0,$I395=0),TRUE,IFERROR(MATCH($BK395,'1.9 APM lookups'!$K$2:$K$107,0)&gt;0,FALSE))</f>
        <v>1</v>
      </c>
      <c r="BJ395" s="65" t="b">
        <f>IF($F395=0,TRUE,IFERROR(MATCH($F395,'4.1 Expenditure RRP'!$A:$A,0)&gt;0,FALSE))</f>
        <v>1</v>
      </c>
      <c r="BK395" s="66" t="str">
        <f t="shared" si="55"/>
        <v xml:space="preserve">, , </v>
      </c>
    </row>
    <row r="396" spans="1:63">
      <c r="A396" s="121"/>
      <c r="B396" s="122"/>
      <c r="C396" s="122"/>
      <c r="D396" s="42"/>
      <c r="E396" s="42"/>
      <c r="F396" s="122"/>
      <c r="G396" s="41"/>
      <c r="H396" s="41"/>
      <c r="I396" s="41"/>
      <c r="J396" s="42"/>
      <c r="K396" s="42"/>
      <c r="L396" s="41"/>
      <c r="M396" s="120"/>
      <c r="N396" s="41"/>
      <c r="O396" s="41"/>
      <c r="P396" s="93" t="str">
        <f>_xlfn.IFNA(INDEX('1.9 APM lookups'!$B$9:$B$13,MATCH($J396,'1.9 APM lookups'!$A$9:$A$13,0),1),"")</f>
        <v/>
      </c>
      <c r="Q396" s="64">
        <f t="shared" si="48"/>
        <v>0</v>
      </c>
      <c r="R396" s="61"/>
      <c r="S396" s="61"/>
      <c r="T396" s="61"/>
      <c r="U396" s="61"/>
      <c r="V396" s="61"/>
      <c r="W396" s="61"/>
      <c r="X396" s="61"/>
      <c r="Y396" s="61"/>
      <c r="Z396" s="61"/>
      <c r="AA396" s="61"/>
      <c r="AB396" s="61"/>
      <c r="AC396" s="50">
        <f t="shared" si="49"/>
        <v>0</v>
      </c>
      <c r="AD396" s="48"/>
      <c r="AE396" s="51">
        <f t="shared" si="50"/>
        <v>0</v>
      </c>
      <c r="AF396" s="51">
        <f t="shared" si="51"/>
        <v>0</v>
      </c>
      <c r="AG396" s="48"/>
      <c r="AH396" s="48"/>
      <c r="AI396" s="48"/>
      <c r="AJ396" s="48"/>
      <c r="AK396" s="48"/>
      <c r="AL396" s="48"/>
      <c r="AM396" s="48"/>
      <c r="AN396" s="48"/>
      <c r="AO396" s="48"/>
      <c r="AP396" s="48"/>
      <c r="AQ396" s="48"/>
      <c r="AR396" s="123"/>
      <c r="AS396" s="50">
        <f t="shared" si="52"/>
        <v>0</v>
      </c>
      <c r="AT396" s="48"/>
      <c r="AU396" s="51">
        <f t="shared" si="53"/>
        <v>0</v>
      </c>
      <c r="AV396" s="51">
        <f t="shared" si="54"/>
        <v>0</v>
      </c>
      <c r="AW396" s="48"/>
      <c r="AX396" s="48"/>
      <c r="AY396" s="48"/>
      <c r="AZ396" s="48"/>
      <c r="BA396" s="48"/>
      <c r="BB396" s="48"/>
      <c r="BC396" s="48"/>
      <c r="BD396" s="48"/>
      <c r="BE396" s="48"/>
      <c r="BF396" s="48"/>
      <c r="BG396" s="48"/>
      <c r="BH396" s="43"/>
      <c r="BI396" s="65" t="b">
        <f>IF(AND($G396=0,$H396=0,$I396=0),TRUE,IFERROR(MATCH($BK396,'1.9 APM lookups'!$K$2:$K$107,0)&gt;0,FALSE))</f>
        <v>1</v>
      </c>
      <c r="BJ396" s="65" t="b">
        <f>IF($F396=0,TRUE,IFERROR(MATCH($F396,'4.1 Expenditure RRP'!$A:$A,0)&gt;0,FALSE))</f>
        <v>1</v>
      </c>
      <c r="BK396" s="66" t="str">
        <f t="shared" si="55"/>
        <v xml:space="preserve">, , </v>
      </c>
    </row>
    <row r="397" spans="1:63">
      <c r="A397" s="121"/>
      <c r="B397" s="122"/>
      <c r="C397" s="122"/>
      <c r="D397" s="42"/>
      <c r="E397" s="42"/>
      <c r="F397" s="122"/>
      <c r="G397" s="41"/>
      <c r="H397" s="41"/>
      <c r="I397" s="41"/>
      <c r="J397" s="42"/>
      <c r="K397" s="42"/>
      <c r="L397" s="41"/>
      <c r="M397" s="120"/>
      <c r="N397" s="41"/>
      <c r="O397" s="41"/>
      <c r="P397" s="93" t="str">
        <f>_xlfn.IFNA(INDEX('1.9 APM lookups'!$B$9:$B$13,MATCH($J397,'1.9 APM lookups'!$A$9:$A$13,0),1),"")</f>
        <v/>
      </c>
      <c r="Q397" s="64">
        <f t="shared" si="48"/>
        <v>0</v>
      </c>
      <c r="R397" s="61"/>
      <c r="S397" s="61"/>
      <c r="T397" s="61"/>
      <c r="U397" s="61"/>
      <c r="V397" s="61"/>
      <c r="W397" s="61"/>
      <c r="X397" s="61"/>
      <c r="Y397" s="61"/>
      <c r="Z397" s="61"/>
      <c r="AA397" s="61"/>
      <c r="AB397" s="61"/>
      <c r="AC397" s="50">
        <f t="shared" si="49"/>
        <v>0</v>
      </c>
      <c r="AD397" s="48"/>
      <c r="AE397" s="51">
        <f t="shared" si="50"/>
        <v>0</v>
      </c>
      <c r="AF397" s="51">
        <f t="shared" si="51"/>
        <v>0</v>
      </c>
      <c r="AG397" s="48"/>
      <c r="AH397" s="48"/>
      <c r="AI397" s="48"/>
      <c r="AJ397" s="48"/>
      <c r="AK397" s="48"/>
      <c r="AL397" s="48"/>
      <c r="AM397" s="48"/>
      <c r="AN397" s="48"/>
      <c r="AO397" s="48"/>
      <c r="AP397" s="48"/>
      <c r="AQ397" s="48"/>
      <c r="AR397" s="123"/>
      <c r="AS397" s="50">
        <f t="shared" si="52"/>
        <v>0</v>
      </c>
      <c r="AT397" s="48"/>
      <c r="AU397" s="51">
        <f t="shared" si="53"/>
        <v>0</v>
      </c>
      <c r="AV397" s="51">
        <f t="shared" si="54"/>
        <v>0</v>
      </c>
      <c r="AW397" s="48"/>
      <c r="AX397" s="48"/>
      <c r="AY397" s="48"/>
      <c r="AZ397" s="48"/>
      <c r="BA397" s="48"/>
      <c r="BB397" s="48"/>
      <c r="BC397" s="48"/>
      <c r="BD397" s="48"/>
      <c r="BE397" s="48"/>
      <c r="BF397" s="48"/>
      <c r="BG397" s="48"/>
      <c r="BH397" s="43"/>
      <c r="BI397" s="65" t="b">
        <f>IF(AND($G397=0,$H397=0,$I397=0),TRUE,IFERROR(MATCH($BK397,'1.9 APM lookups'!$K$2:$K$107,0)&gt;0,FALSE))</f>
        <v>1</v>
      </c>
      <c r="BJ397" s="65" t="b">
        <f>IF($F397=0,TRUE,IFERROR(MATCH($F397,'4.1 Expenditure RRP'!$A:$A,0)&gt;0,FALSE))</f>
        <v>1</v>
      </c>
      <c r="BK397" s="66" t="str">
        <f t="shared" si="55"/>
        <v xml:space="preserve">, , </v>
      </c>
    </row>
    <row r="398" spans="1:63">
      <c r="A398" s="121"/>
      <c r="B398" s="122"/>
      <c r="C398" s="122"/>
      <c r="D398" s="42"/>
      <c r="E398" s="42"/>
      <c r="F398" s="122"/>
      <c r="G398" s="41"/>
      <c r="H398" s="41"/>
      <c r="I398" s="41"/>
      <c r="J398" s="42"/>
      <c r="K398" s="42"/>
      <c r="L398" s="41"/>
      <c r="M398" s="120"/>
      <c r="N398" s="41"/>
      <c r="O398" s="41"/>
      <c r="P398" s="93" t="str">
        <f>_xlfn.IFNA(INDEX('1.9 APM lookups'!$B$9:$B$13,MATCH($J398,'1.9 APM lookups'!$A$9:$A$13,0),1),"")</f>
        <v/>
      </c>
      <c r="Q398" s="64">
        <f t="shared" si="48"/>
        <v>0</v>
      </c>
      <c r="R398" s="61"/>
      <c r="S398" s="61"/>
      <c r="T398" s="61"/>
      <c r="U398" s="61"/>
      <c r="V398" s="61"/>
      <c r="W398" s="61"/>
      <c r="X398" s="61"/>
      <c r="Y398" s="61"/>
      <c r="Z398" s="61"/>
      <c r="AA398" s="61"/>
      <c r="AB398" s="61"/>
      <c r="AC398" s="50">
        <f t="shared" si="49"/>
        <v>0</v>
      </c>
      <c r="AD398" s="48"/>
      <c r="AE398" s="51">
        <f t="shared" si="50"/>
        <v>0</v>
      </c>
      <c r="AF398" s="51">
        <f t="shared" si="51"/>
        <v>0</v>
      </c>
      <c r="AG398" s="48"/>
      <c r="AH398" s="48"/>
      <c r="AI398" s="48"/>
      <c r="AJ398" s="48"/>
      <c r="AK398" s="48"/>
      <c r="AL398" s="48"/>
      <c r="AM398" s="48"/>
      <c r="AN398" s="48"/>
      <c r="AO398" s="48"/>
      <c r="AP398" s="48"/>
      <c r="AQ398" s="48"/>
      <c r="AR398" s="123"/>
      <c r="AS398" s="50">
        <f t="shared" si="52"/>
        <v>0</v>
      </c>
      <c r="AT398" s="48"/>
      <c r="AU398" s="51">
        <f t="shared" si="53"/>
        <v>0</v>
      </c>
      <c r="AV398" s="51">
        <f t="shared" si="54"/>
        <v>0</v>
      </c>
      <c r="AW398" s="48"/>
      <c r="AX398" s="48"/>
      <c r="AY398" s="48"/>
      <c r="AZ398" s="48"/>
      <c r="BA398" s="48"/>
      <c r="BB398" s="48"/>
      <c r="BC398" s="48"/>
      <c r="BD398" s="48"/>
      <c r="BE398" s="48"/>
      <c r="BF398" s="48"/>
      <c r="BG398" s="48"/>
      <c r="BH398" s="43"/>
      <c r="BI398" s="65" t="b">
        <f>IF(AND($G398=0,$H398=0,$I398=0),TRUE,IFERROR(MATCH($BK398,'1.9 APM lookups'!$K$2:$K$107,0)&gt;0,FALSE))</f>
        <v>1</v>
      </c>
      <c r="BJ398" s="65" t="b">
        <f>IF($F398=0,TRUE,IFERROR(MATCH($F398,'4.1 Expenditure RRP'!$A:$A,0)&gt;0,FALSE))</f>
        <v>1</v>
      </c>
      <c r="BK398" s="66" t="str">
        <f t="shared" si="55"/>
        <v xml:space="preserve">, , </v>
      </c>
    </row>
    <row r="399" spans="1:63">
      <c r="A399" s="121"/>
      <c r="B399" s="122"/>
      <c r="C399" s="122"/>
      <c r="D399" s="42"/>
      <c r="E399" s="42"/>
      <c r="F399" s="122"/>
      <c r="G399" s="41"/>
      <c r="H399" s="41"/>
      <c r="I399" s="41"/>
      <c r="J399" s="42"/>
      <c r="K399" s="42"/>
      <c r="L399" s="41"/>
      <c r="M399" s="120"/>
      <c r="N399" s="41"/>
      <c r="O399" s="41"/>
      <c r="P399" s="93" t="str">
        <f>_xlfn.IFNA(INDEX('1.9 APM lookups'!$B$9:$B$13,MATCH($J399,'1.9 APM lookups'!$A$9:$A$13,0),1),"")</f>
        <v/>
      </c>
      <c r="Q399" s="64">
        <f t="shared" si="48"/>
        <v>0</v>
      </c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50">
        <f t="shared" si="49"/>
        <v>0</v>
      </c>
      <c r="AD399" s="48"/>
      <c r="AE399" s="51">
        <f t="shared" si="50"/>
        <v>0</v>
      </c>
      <c r="AF399" s="51">
        <f t="shared" si="51"/>
        <v>0</v>
      </c>
      <c r="AG399" s="48"/>
      <c r="AH399" s="48"/>
      <c r="AI399" s="48"/>
      <c r="AJ399" s="48"/>
      <c r="AK399" s="48"/>
      <c r="AL399" s="48"/>
      <c r="AM399" s="48"/>
      <c r="AN399" s="48"/>
      <c r="AO399" s="48"/>
      <c r="AP399" s="48"/>
      <c r="AQ399" s="48"/>
      <c r="AR399" s="123"/>
      <c r="AS399" s="50">
        <f t="shared" si="52"/>
        <v>0</v>
      </c>
      <c r="AT399" s="48"/>
      <c r="AU399" s="51">
        <f t="shared" si="53"/>
        <v>0</v>
      </c>
      <c r="AV399" s="51">
        <f t="shared" si="54"/>
        <v>0</v>
      </c>
      <c r="AW399" s="48"/>
      <c r="AX399" s="48"/>
      <c r="AY399" s="48"/>
      <c r="AZ399" s="48"/>
      <c r="BA399" s="48"/>
      <c r="BB399" s="48"/>
      <c r="BC399" s="48"/>
      <c r="BD399" s="48"/>
      <c r="BE399" s="48"/>
      <c r="BF399" s="48"/>
      <c r="BG399" s="48"/>
      <c r="BH399" s="43"/>
      <c r="BI399" s="65" t="b">
        <f>IF(AND($G399=0,$H399=0,$I399=0),TRUE,IFERROR(MATCH($BK399,'1.9 APM lookups'!$K$2:$K$107,0)&gt;0,FALSE))</f>
        <v>1</v>
      </c>
      <c r="BJ399" s="65" t="b">
        <f>IF($F399=0,TRUE,IFERROR(MATCH($F399,'4.1 Expenditure RRP'!$A:$A,0)&gt;0,FALSE))</f>
        <v>1</v>
      </c>
      <c r="BK399" s="66" t="str">
        <f t="shared" si="55"/>
        <v xml:space="preserve">, , </v>
      </c>
    </row>
    <row r="400" spans="1:63">
      <c r="A400" s="121"/>
      <c r="B400" s="122"/>
      <c r="C400" s="122"/>
      <c r="D400" s="42"/>
      <c r="E400" s="42"/>
      <c r="F400" s="122"/>
      <c r="G400" s="41"/>
      <c r="H400" s="41"/>
      <c r="I400" s="41"/>
      <c r="J400" s="42"/>
      <c r="K400" s="42"/>
      <c r="L400" s="41"/>
      <c r="M400" s="120"/>
      <c r="N400" s="41"/>
      <c r="O400" s="41"/>
      <c r="P400" s="93" t="str">
        <f>_xlfn.IFNA(INDEX('1.9 APM lookups'!$B$9:$B$13,MATCH($J400,'1.9 APM lookups'!$A$9:$A$13,0),1),"")</f>
        <v/>
      </c>
      <c r="Q400" s="64">
        <f t="shared" si="48"/>
        <v>0</v>
      </c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50">
        <f t="shared" si="49"/>
        <v>0</v>
      </c>
      <c r="AD400" s="48"/>
      <c r="AE400" s="51">
        <f t="shared" si="50"/>
        <v>0</v>
      </c>
      <c r="AF400" s="51">
        <f t="shared" si="51"/>
        <v>0</v>
      </c>
      <c r="AG400" s="48"/>
      <c r="AH400" s="48"/>
      <c r="AI400" s="48"/>
      <c r="AJ400" s="48"/>
      <c r="AK400" s="48"/>
      <c r="AL400" s="48"/>
      <c r="AM400" s="48"/>
      <c r="AN400" s="48"/>
      <c r="AO400" s="48"/>
      <c r="AP400" s="48"/>
      <c r="AQ400" s="48"/>
      <c r="AR400" s="123"/>
      <c r="AS400" s="50">
        <f t="shared" si="52"/>
        <v>0</v>
      </c>
      <c r="AT400" s="48"/>
      <c r="AU400" s="51">
        <f t="shared" si="53"/>
        <v>0</v>
      </c>
      <c r="AV400" s="51">
        <f t="shared" si="54"/>
        <v>0</v>
      </c>
      <c r="AW400" s="48"/>
      <c r="AX400" s="48"/>
      <c r="AY400" s="48"/>
      <c r="AZ400" s="48"/>
      <c r="BA400" s="48"/>
      <c r="BB400" s="48"/>
      <c r="BC400" s="48"/>
      <c r="BD400" s="48"/>
      <c r="BE400" s="48"/>
      <c r="BF400" s="48"/>
      <c r="BG400" s="48"/>
      <c r="BH400" s="43"/>
      <c r="BI400" s="65" t="b">
        <f>IF(AND($G400=0,$H400=0,$I400=0),TRUE,IFERROR(MATCH($BK400,'1.9 APM lookups'!$K$2:$K$107,0)&gt;0,FALSE))</f>
        <v>1</v>
      </c>
      <c r="BJ400" s="65" t="b">
        <f>IF($F400=0,TRUE,IFERROR(MATCH($F400,'4.1 Expenditure RRP'!$A:$A,0)&gt;0,FALSE))</f>
        <v>1</v>
      </c>
      <c r="BK400" s="66" t="str">
        <f t="shared" si="55"/>
        <v xml:space="preserve">, , </v>
      </c>
    </row>
    <row r="401" spans="1:63">
      <c r="A401" s="121"/>
      <c r="B401" s="122"/>
      <c r="C401" s="122"/>
      <c r="D401" s="42"/>
      <c r="E401" s="42"/>
      <c r="F401" s="122"/>
      <c r="G401" s="41"/>
      <c r="H401" s="41"/>
      <c r="I401" s="41"/>
      <c r="J401" s="42"/>
      <c r="K401" s="42"/>
      <c r="L401" s="41"/>
      <c r="M401" s="120"/>
      <c r="N401" s="41"/>
      <c r="O401" s="41"/>
      <c r="P401" s="93" t="str">
        <f>_xlfn.IFNA(INDEX('1.9 APM lookups'!$B$9:$B$13,MATCH($J401,'1.9 APM lookups'!$A$9:$A$13,0),1),"")</f>
        <v/>
      </c>
      <c r="Q401" s="64">
        <f t="shared" si="48"/>
        <v>0</v>
      </c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50">
        <f t="shared" si="49"/>
        <v>0</v>
      </c>
      <c r="AD401" s="48"/>
      <c r="AE401" s="51">
        <f t="shared" si="50"/>
        <v>0</v>
      </c>
      <c r="AF401" s="51">
        <f t="shared" si="51"/>
        <v>0</v>
      </c>
      <c r="AG401" s="48"/>
      <c r="AH401" s="48"/>
      <c r="AI401" s="48"/>
      <c r="AJ401" s="48"/>
      <c r="AK401" s="48"/>
      <c r="AL401" s="48"/>
      <c r="AM401" s="48"/>
      <c r="AN401" s="48"/>
      <c r="AO401" s="48"/>
      <c r="AP401" s="48"/>
      <c r="AQ401" s="48"/>
      <c r="AR401" s="123"/>
      <c r="AS401" s="50">
        <f t="shared" si="52"/>
        <v>0</v>
      </c>
      <c r="AT401" s="48"/>
      <c r="AU401" s="51">
        <f t="shared" si="53"/>
        <v>0</v>
      </c>
      <c r="AV401" s="51">
        <f t="shared" si="54"/>
        <v>0</v>
      </c>
      <c r="AW401" s="48"/>
      <c r="AX401" s="48"/>
      <c r="AY401" s="48"/>
      <c r="AZ401" s="48"/>
      <c r="BA401" s="48"/>
      <c r="BB401" s="48"/>
      <c r="BC401" s="48"/>
      <c r="BD401" s="48"/>
      <c r="BE401" s="48"/>
      <c r="BF401" s="48"/>
      <c r="BG401" s="48"/>
      <c r="BH401" s="43"/>
      <c r="BI401" s="65" t="b">
        <f>IF(AND($G401=0,$H401=0,$I401=0),TRUE,IFERROR(MATCH($BK401,'1.9 APM lookups'!$K$2:$K$107,0)&gt;0,FALSE))</f>
        <v>1</v>
      </c>
      <c r="BJ401" s="65" t="b">
        <f>IF($F401=0,TRUE,IFERROR(MATCH($F401,'4.1 Expenditure RRP'!$A:$A,0)&gt;0,FALSE))</f>
        <v>1</v>
      </c>
      <c r="BK401" s="66" t="str">
        <f t="shared" si="55"/>
        <v xml:space="preserve">, , </v>
      </c>
    </row>
    <row r="402" spans="1:63">
      <c r="A402" s="121"/>
      <c r="B402" s="122"/>
      <c r="C402" s="122"/>
      <c r="D402" s="42"/>
      <c r="E402" s="42"/>
      <c r="F402" s="122"/>
      <c r="G402" s="41"/>
      <c r="H402" s="41"/>
      <c r="I402" s="41"/>
      <c r="J402" s="42"/>
      <c r="K402" s="42"/>
      <c r="L402" s="41"/>
      <c r="M402" s="120"/>
      <c r="N402" s="41"/>
      <c r="O402" s="41"/>
      <c r="P402" s="93" t="str">
        <f>_xlfn.IFNA(INDEX('1.9 APM lookups'!$B$9:$B$13,MATCH($J402,'1.9 APM lookups'!$A$9:$A$13,0),1),"")</f>
        <v/>
      </c>
      <c r="Q402" s="64">
        <f t="shared" si="48"/>
        <v>0</v>
      </c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50">
        <f t="shared" si="49"/>
        <v>0</v>
      </c>
      <c r="AD402" s="48"/>
      <c r="AE402" s="51">
        <f t="shared" si="50"/>
        <v>0</v>
      </c>
      <c r="AF402" s="51">
        <f t="shared" si="51"/>
        <v>0</v>
      </c>
      <c r="AG402" s="48"/>
      <c r="AH402" s="48"/>
      <c r="AI402" s="48"/>
      <c r="AJ402" s="48"/>
      <c r="AK402" s="48"/>
      <c r="AL402" s="48"/>
      <c r="AM402" s="48"/>
      <c r="AN402" s="48"/>
      <c r="AO402" s="48"/>
      <c r="AP402" s="48"/>
      <c r="AQ402" s="48"/>
      <c r="AR402" s="123"/>
      <c r="AS402" s="50">
        <f t="shared" si="52"/>
        <v>0</v>
      </c>
      <c r="AT402" s="48"/>
      <c r="AU402" s="51">
        <f t="shared" si="53"/>
        <v>0</v>
      </c>
      <c r="AV402" s="51">
        <f t="shared" si="54"/>
        <v>0</v>
      </c>
      <c r="AW402" s="48"/>
      <c r="AX402" s="48"/>
      <c r="AY402" s="48"/>
      <c r="AZ402" s="48"/>
      <c r="BA402" s="48"/>
      <c r="BB402" s="48"/>
      <c r="BC402" s="48"/>
      <c r="BD402" s="48"/>
      <c r="BE402" s="48"/>
      <c r="BF402" s="48"/>
      <c r="BG402" s="48"/>
      <c r="BH402" s="43"/>
      <c r="BI402" s="65" t="b">
        <f>IF(AND($G402=0,$H402=0,$I402=0),TRUE,IFERROR(MATCH($BK402,'1.9 APM lookups'!$K$2:$K$107,0)&gt;0,FALSE))</f>
        <v>1</v>
      </c>
      <c r="BJ402" s="65" t="b">
        <f>IF($F402=0,TRUE,IFERROR(MATCH($F402,'4.1 Expenditure RRP'!$A:$A,0)&gt;0,FALSE))</f>
        <v>1</v>
      </c>
      <c r="BK402" s="66" t="str">
        <f t="shared" si="55"/>
        <v xml:space="preserve">, , </v>
      </c>
    </row>
    <row r="403" spans="1:63">
      <c r="A403" s="121"/>
      <c r="B403" s="122"/>
      <c r="C403" s="122"/>
      <c r="D403" s="42"/>
      <c r="E403" s="42"/>
      <c r="F403" s="122"/>
      <c r="G403" s="41"/>
      <c r="H403" s="41"/>
      <c r="I403" s="41"/>
      <c r="J403" s="42"/>
      <c r="K403" s="42"/>
      <c r="L403" s="41"/>
      <c r="M403" s="120"/>
      <c r="N403" s="41"/>
      <c r="O403" s="41"/>
      <c r="P403" s="93" t="str">
        <f>_xlfn.IFNA(INDEX('1.9 APM lookups'!$B$9:$B$13,MATCH($J403,'1.9 APM lookups'!$A$9:$A$13,0),1),"")</f>
        <v/>
      </c>
      <c r="Q403" s="64">
        <f t="shared" si="48"/>
        <v>0</v>
      </c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50">
        <f t="shared" si="49"/>
        <v>0</v>
      </c>
      <c r="AD403" s="48"/>
      <c r="AE403" s="51">
        <f t="shared" si="50"/>
        <v>0</v>
      </c>
      <c r="AF403" s="51">
        <f t="shared" si="51"/>
        <v>0</v>
      </c>
      <c r="AG403" s="48"/>
      <c r="AH403" s="48"/>
      <c r="AI403" s="48"/>
      <c r="AJ403" s="48"/>
      <c r="AK403" s="48"/>
      <c r="AL403" s="48"/>
      <c r="AM403" s="48"/>
      <c r="AN403" s="48"/>
      <c r="AO403" s="48"/>
      <c r="AP403" s="48"/>
      <c r="AQ403" s="48"/>
      <c r="AR403" s="123"/>
      <c r="AS403" s="50">
        <f t="shared" si="52"/>
        <v>0</v>
      </c>
      <c r="AT403" s="48"/>
      <c r="AU403" s="51">
        <f t="shared" si="53"/>
        <v>0</v>
      </c>
      <c r="AV403" s="51">
        <f t="shared" si="54"/>
        <v>0</v>
      </c>
      <c r="AW403" s="48"/>
      <c r="AX403" s="48"/>
      <c r="AY403" s="48"/>
      <c r="AZ403" s="48"/>
      <c r="BA403" s="48"/>
      <c r="BB403" s="48"/>
      <c r="BC403" s="48"/>
      <c r="BD403" s="48"/>
      <c r="BE403" s="48"/>
      <c r="BF403" s="48"/>
      <c r="BG403" s="48"/>
      <c r="BH403" s="43"/>
      <c r="BI403" s="65" t="b">
        <f>IF(AND($G403=0,$H403=0,$I403=0),TRUE,IFERROR(MATCH($BK403,'1.9 APM lookups'!$K$2:$K$107,0)&gt;0,FALSE))</f>
        <v>1</v>
      </c>
      <c r="BJ403" s="65" t="b">
        <f>IF($F403=0,TRUE,IFERROR(MATCH($F403,'4.1 Expenditure RRP'!$A:$A,0)&gt;0,FALSE))</f>
        <v>1</v>
      </c>
      <c r="BK403" s="66" t="str">
        <f t="shared" si="55"/>
        <v xml:space="preserve">, , </v>
      </c>
    </row>
    <row r="404" spans="1:63">
      <c r="A404" s="121"/>
      <c r="B404" s="122"/>
      <c r="C404" s="122"/>
      <c r="D404" s="42"/>
      <c r="E404" s="42"/>
      <c r="F404" s="122"/>
      <c r="G404" s="41"/>
      <c r="H404" s="41"/>
      <c r="I404" s="41"/>
      <c r="J404" s="42"/>
      <c r="K404" s="42"/>
      <c r="L404" s="41"/>
      <c r="M404" s="120"/>
      <c r="N404" s="41"/>
      <c r="O404" s="41"/>
      <c r="P404" s="93" t="str">
        <f>_xlfn.IFNA(INDEX('1.9 APM lookups'!$B$9:$B$13,MATCH($J404,'1.9 APM lookups'!$A$9:$A$13,0),1),"")</f>
        <v/>
      </c>
      <c r="Q404" s="64">
        <f t="shared" si="48"/>
        <v>0</v>
      </c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50">
        <f t="shared" si="49"/>
        <v>0</v>
      </c>
      <c r="AD404" s="48"/>
      <c r="AE404" s="51">
        <f t="shared" si="50"/>
        <v>0</v>
      </c>
      <c r="AF404" s="51">
        <f t="shared" si="51"/>
        <v>0</v>
      </c>
      <c r="AG404" s="48"/>
      <c r="AH404" s="48"/>
      <c r="AI404" s="48"/>
      <c r="AJ404" s="48"/>
      <c r="AK404" s="48"/>
      <c r="AL404" s="48"/>
      <c r="AM404" s="48"/>
      <c r="AN404" s="48"/>
      <c r="AO404" s="48"/>
      <c r="AP404" s="48"/>
      <c r="AQ404" s="48"/>
      <c r="AR404" s="123"/>
      <c r="AS404" s="50">
        <f t="shared" si="52"/>
        <v>0</v>
      </c>
      <c r="AT404" s="48"/>
      <c r="AU404" s="51">
        <f t="shared" si="53"/>
        <v>0</v>
      </c>
      <c r="AV404" s="51">
        <f t="shared" si="54"/>
        <v>0</v>
      </c>
      <c r="AW404" s="48"/>
      <c r="AX404" s="48"/>
      <c r="AY404" s="48"/>
      <c r="AZ404" s="48"/>
      <c r="BA404" s="48"/>
      <c r="BB404" s="48"/>
      <c r="BC404" s="48"/>
      <c r="BD404" s="48"/>
      <c r="BE404" s="48"/>
      <c r="BF404" s="48"/>
      <c r="BG404" s="48"/>
      <c r="BH404" s="43"/>
      <c r="BI404" s="65" t="b">
        <f>IF(AND($G404=0,$H404=0,$I404=0),TRUE,IFERROR(MATCH($BK404,'1.9 APM lookups'!$K$2:$K$107,0)&gt;0,FALSE))</f>
        <v>1</v>
      </c>
      <c r="BJ404" s="65" t="b">
        <f>IF($F404=0,TRUE,IFERROR(MATCH($F404,'4.1 Expenditure RRP'!$A:$A,0)&gt;0,FALSE))</f>
        <v>1</v>
      </c>
      <c r="BK404" s="66" t="str">
        <f t="shared" si="55"/>
        <v xml:space="preserve">, , </v>
      </c>
    </row>
    <row r="405" spans="1:63">
      <c r="A405" s="121"/>
      <c r="B405" s="122"/>
      <c r="C405" s="122"/>
      <c r="D405" s="42"/>
      <c r="E405" s="42"/>
      <c r="F405" s="122"/>
      <c r="G405" s="41"/>
      <c r="H405" s="41"/>
      <c r="I405" s="41"/>
      <c r="J405" s="42"/>
      <c r="K405" s="42"/>
      <c r="L405" s="41"/>
      <c r="M405" s="120"/>
      <c r="N405" s="41"/>
      <c r="O405" s="41"/>
      <c r="P405" s="93" t="str">
        <f>_xlfn.IFNA(INDEX('1.9 APM lookups'!$B$9:$B$13,MATCH($J405,'1.9 APM lookups'!$A$9:$A$13,0),1),"")</f>
        <v/>
      </c>
      <c r="Q405" s="64">
        <f t="shared" si="48"/>
        <v>0</v>
      </c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50">
        <f t="shared" si="49"/>
        <v>0</v>
      </c>
      <c r="AD405" s="48"/>
      <c r="AE405" s="51">
        <f t="shared" si="50"/>
        <v>0</v>
      </c>
      <c r="AF405" s="51">
        <f t="shared" si="51"/>
        <v>0</v>
      </c>
      <c r="AG405" s="48"/>
      <c r="AH405" s="48"/>
      <c r="AI405" s="48"/>
      <c r="AJ405" s="48"/>
      <c r="AK405" s="48"/>
      <c r="AL405" s="48"/>
      <c r="AM405" s="48"/>
      <c r="AN405" s="48"/>
      <c r="AO405" s="48"/>
      <c r="AP405" s="48"/>
      <c r="AQ405" s="48"/>
      <c r="AR405" s="123"/>
      <c r="AS405" s="50">
        <f t="shared" si="52"/>
        <v>0</v>
      </c>
      <c r="AT405" s="48"/>
      <c r="AU405" s="51">
        <f t="shared" si="53"/>
        <v>0</v>
      </c>
      <c r="AV405" s="51">
        <f t="shared" si="54"/>
        <v>0</v>
      </c>
      <c r="AW405" s="48"/>
      <c r="AX405" s="48"/>
      <c r="AY405" s="48"/>
      <c r="AZ405" s="48"/>
      <c r="BA405" s="48"/>
      <c r="BB405" s="48"/>
      <c r="BC405" s="48"/>
      <c r="BD405" s="48"/>
      <c r="BE405" s="48"/>
      <c r="BF405" s="48"/>
      <c r="BG405" s="48"/>
      <c r="BH405" s="43"/>
      <c r="BI405" s="65" t="b">
        <f>IF(AND($G405=0,$H405=0,$I405=0),TRUE,IFERROR(MATCH($BK405,'1.9 APM lookups'!$K$2:$K$107,0)&gt;0,FALSE))</f>
        <v>1</v>
      </c>
      <c r="BJ405" s="65" t="b">
        <f>IF($F405=0,TRUE,IFERROR(MATCH($F405,'4.1 Expenditure RRP'!$A:$A,0)&gt;0,FALSE))</f>
        <v>1</v>
      </c>
      <c r="BK405" s="66" t="str">
        <f t="shared" si="55"/>
        <v xml:space="preserve">, , </v>
      </c>
    </row>
    <row r="406" spans="1:63">
      <c r="A406" s="121"/>
      <c r="B406" s="122"/>
      <c r="C406" s="122"/>
      <c r="D406" s="42"/>
      <c r="E406" s="42"/>
      <c r="F406" s="122"/>
      <c r="G406" s="41"/>
      <c r="H406" s="41"/>
      <c r="I406" s="41"/>
      <c r="J406" s="42"/>
      <c r="K406" s="42"/>
      <c r="L406" s="41"/>
      <c r="M406" s="120"/>
      <c r="N406" s="41"/>
      <c r="O406" s="41"/>
      <c r="P406" s="93" t="str">
        <f>_xlfn.IFNA(INDEX('1.9 APM lookups'!$B$9:$B$13,MATCH($J406,'1.9 APM lookups'!$A$9:$A$13,0),1),"")</f>
        <v/>
      </c>
      <c r="Q406" s="64">
        <f t="shared" si="48"/>
        <v>0</v>
      </c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50">
        <f t="shared" si="49"/>
        <v>0</v>
      </c>
      <c r="AD406" s="48"/>
      <c r="AE406" s="51">
        <f t="shared" si="50"/>
        <v>0</v>
      </c>
      <c r="AF406" s="51">
        <f t="shared" si="51"/>
        <v>0</v>
      </c>
      <c r="AG406" s="48"/>
      <c r="AH406" s="48"/>
      <c r="AI406" s="48"/>
      <c r="AJ406" s="48"/>
      <c r="AK406" s="48"/>
      <c r="AL406" s="48"/>
      <c r="AM406" s="48"/>
      <c r="AN406" s="48"/>
      <c r="AO406" s="48"/>
      <c r="AP406" s="48"/>
      <c r="AQ406" s="48"/>
      <c r="AR406" s="123"/>
      <c r="AS406" s="50">
        <f t="shared" si="52"/>
        <v>0</v>
      </c>
      <c r="AT406" s="48"/>
      <c r="AU406" s="51">
        <f t="shared" si="53"/>
        <v>0</v>
      </c>
      <c r="AV406" s="51">
        <f t="shared" si="54"/>
        <v>0</v>
      </c>
      <c r="AW406" s="48"/>
      <c r="AX406" s="48"/>
      <c r="AY406" s="48"/>
      <c r="AZ406" s="48"/>
      <c r="BA406" s="48"/>
      <c r="BB406" s="48"/>
      <c r="BC406" s="48"/>
      <c r="BD406" s="48"/>
      <c r="BE406" s="48"/>
      <c r="BF406" s="48"/>
      <c r="BG406" s="48"/>
      <c r="BH406" s="43"/>
      <c r="BI406" s="65" t="b">
        <f>IF(AND($G406=0,$H406=0,$I406=0),TRUE,IFERROR(MATCH($BK406,'1.9 APM lookups'!$K$2:$K$107,0)&gt;0,FALSE))</f>
        <v>1</v>
      </c>
      <c r="BJ406" s="65" t="b">
        <f>IF($F406=0,TRUE,IFERROR(MATCH($F406,'4.1 Expenditure RRP'!$A:$A,0)&gt;0,FALSE))</f>
        <v>1</v>
      </c>
      <c r="BK406" s="66" t="str">
        <f t="shared" si="55"/>
        <v xml:space="preserve">, , </v>
      </c>
    </row>
    <row r="407" spans="1:63">
      <c r="A407" s="121"/>
      <c r="B407" s="122"/>
      <c r="C407" s="122"/>
      <c r="D407" s="42"/>
      <c r="E407" s="42"/>
      <c r="F407" s="122"/>
      <c r="G407" s="41"/>
      <c r="H407" s="41"/>
      <c r="I407" s="41"/>
      <c r="J407" s="42"/>
      <c r="K407" s="42"/>
      <c r="L407" s="41"/>
      <c r="M407" s="120"/>
      <c r="N407" s="41"/>
      <c r="O407" s="41"/>
      <c r="P407" s="93" t="str">
        <f>_xlfn.IFNA(INDEX('1.9 APM lookups'!$B$9:$B$13,MATCH($J407,'1.9 APM lookups'!$A$9:$A$13,0),1),"")</f>
        <v/>
      </c>
      <c r="Q407" s="64">
        <f t="shared" si="48"/>
        <v>0</v>
      </c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50">
        <f t="shared" si="49"/>
        <v>0</v>
      </c>
      <c r="AD407" s="48"/>
      <c r="AE407" s="51">
        <f t="shared" si="50"/>
        <v>0</v>
      </c>
      <c r="AF407" s="51">
        <f t="shared" si="51"/>
        <v>0</v>
      </c>
      <c r="AG407" s="48"/>
      <c r="AH407" s="48"/>
      <c r="AI407" s="48"/>
      <c r="AJ407" s="48"/>
      <c r="AK407" s="48"/>
      <c r="AL407" s="48"/>
      <c r="AM407" s="48"/>
      <c r="AN407" s="48"/>
      <c r="AO407" s="48"/>
      <c r="AP407" s="48"/>
      <c r="AQ407" s="48"/>
      <c r="AR407" s="123"/>
      <c r="AS407" s="50">
        <f t="shared" si="52"/>
        <v>0</v>
      </c>
      <c r="AT407" s="48"/>
      <c r="AU407" s="51">
        <f t="shared" si="53"/>
        <v>0</v>
      </c>
      <c r="AV407" s="51">
        <f t="shared" si="54"/>
        <v>0</v>
      </c>
      <c r="AW407" s="48"/>
      <c r="AX407" s="48"/>
      <c r="AY407" s="48"/>
      <c r="AZ407" s="48"/>
      <c r="BA407" s="48"/>
      <c r="BB407" s="48"/>
      <c r="BC407" s="48"/>
      <c r="BD407" s="48"/>
      <c r="BE407" s="48"/>
      <c r="BF407" s="48"/>
      <c r="BG407" s="48"/>
      <c r="BH407" s="43"/>
      <c r="BI407" s="65" t="b">
        <f>IF(AND($G407=0,$H407=0,$I407=0),TRUE,IFERROR(MATCH($BK407,'1.9 APM lookups'!$K$2:$K$107,0)&gt;0,FALSE))</f>
        <v>1</v>
      </c>
      <c r="BJ407" s="65" t="b">
        <f>IF($F407=0,TRUE,IFERROR(MATCH($F407,'4.1 Expenditure RRP'!$A:$A,0)&gt;0,FALSE))</f>
        <v>1</v>
      </c>
      <c r="BK407" s="66" t="str">
        <f t="shared" si="55"/>
        <v xml:space="preserve">, , </v>
      </c>
    </row>
    <row r="408" spans="1:63">
      <c r="A408" s="121"/>
      <c r="B408" s="122"/>
      <c r="C408" s="122"/>
      <c r="D408" s="42"/>
      <c r="E408" s="42"/>
      <c r="F408" s="122"/>
      <c r="G408" s="41"/>
      <c r="H408" s="41"/>
      <c r="I408" s="41"/>
      <c r="J408" s="42"/>
      <c r="K408" s="42"/>
      <c r="L408" s="41"/>
      <c r="M408" s="120"/>
      <c r="N408" s="41"/>
      <c r="O408" s="41"/>
      <c r="P408" s="93" t="str">
        <f>_xlfn.IFNA(INDEX('1.9 APM lookups'!$B$9:$B$13,MATCH($J408,'1.9 APM lookups'!$A$9:$A$13,0),1),"")</f>
        <v/>
      </c>
      <c r="Q408" s="64">
        <f t="shared" si="48"/>
        <v>0</v>
      </c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50">
        <f t="shared" si="49"/>
        <v>0</v>
      </c>
      <c r="AD408" s="48"/>
      <c r="AE408" s="51">
        <f t="shared" si="50"/>
        <v>0</v>
      </c>
      <c r="AF408" s="51">
        <f t="shared" si="51"/>
        <v>0</v>
      </c>
      <c r="AG408" s="48"/>
      <c r="AH408" s="48"/>
      <c r="AI408" s="48"/>
      <c r="AJ408" s="48"/>
      <c r="AK408" s="48"/>
      <c r="AL408" s="48"/>
      <c r="AM408" s="48"/>
      <c r="AN408" s="48"/>
      <c r="AO408" s="48"/>
      <c r="AP408" s="48"/>
      <c r="AQ408" s="48"/>
      <c r="AR408" s="123"/>
      <c r="AS408" s="50">
        <f t="shared" si="52"/>
        <v>0</v>
      </c>
      <c r="AT408" s="48"/>
      <c r="AU408" s="51">
        <f t="shared" si="53"/>
        <v>0</v>
      </c>
      <c r="AV408" s="51">
        <f t="shared" si="54"/>
        <v>0</v>
      </c>
      <c r="AW408" s="48"/>
      <c r="AX408" s="48"/>
      <c r="AY408" s="48"/>
      <c r="AZ408" s="48"/>
      <c r="BA408" s="48"/>
      <c r="BB408" s="48"/>
      <c r="BC408" s="48"/>
      <c r="BD408" s="48"/>
      <c r="BE408" s="48"/>
      <c r="BF408" s="48"/>
      <c r="BG408" s="48"/>
      <c r="BH408" s="43"/>
      <c r="BI408" s="65" t="b">
        <f>IF(AND($G408=0,$H408=0,$I408=0),TRUE,IFERROR(MATCH($BK408,'1.9 APM lookups'!$K$2:$K$107,0)&gt;0,FALSE))</f>
        <v>1</v>
      </c>
      <c r="BJ408" s="65" t="b">
        <f>IF($F408=0,TRUE,IFERROR(MATCH($F408,'4.1 Expenditure RRP'!$A:$A,0)&gt;0,FALSE))</f>
        <v>1</v>
      </c>
      <c r="BK408" s="66" t="str">
        <f t="shared" si="55"/>
        <v xml:space="preserve">, , </v>
      </c>
    </row>
    <row r="409" spans="1:63">
      <c r="A409" s="121"/>
      <c r="B409" s="122"/>
      <c r="C409" s="122"/>
      <c r="D409" s="42"/>
      <c r="E409" s="42"/>
      <c r="F409" s="122"/>
      <c r="G409" s="41"/>
      <c r="H409" s="41"/>
      <c r="I409" s="41"/>
      <c r="J409" s="42"/>
      <c r="K409" s="42"/>
      <c r="L409" s="41"/>
      <c r="M409" s="120"/>
      <c r="N409" s="41"/>
      <c r="O409" s="41"/>
      <c r="P409" s="93" t="str">
        <f>_xlfn.IFNA(INDEX('1.9 APM lookups'!$B$9:$B$13,MATCH($J409,'1.9 APM lookups'!$A$9:$A$13,0),1),"")</f>
        <v/>
      </c>
      <c r="Q409" s="64">
        <f t="shared" si="48"/>
        <v>0</v>
      </c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50">
        <f t="shared" si="49"/>
        <v>0</v>
      </c>
      <c r="AD409" s="48"/>
      <c r="AE409" s="51">
        <f t="shared" si="50"/>
        <v>0</v>
      </c>
      <c r="AF409" s="51">
        <f t="shared" si="51"/>
        <v>0</v>
      </c>
      <c r="AG409" s="48"/>
      <c r="AH409" s="48"/>
      <c r="AI409" s="48"/>
      <c r="AJ409" s="48"/>
      <c r="AK409" s="48"/>
      <c r="AL409" s="48"/>
      <c r="AM409" s="48"/>
      <c r="AN409" s="48"/>
      <c r="AO409" s="48"/>
      <c r="AP409" s="48"/>
      <c r="AQ409" s="48"/>
      <c r="AR409" s="123"/>
      <c r="AS409" s="50">
        <f t="shared" si="52"/>
        <v>0</v>
      </c>
      <c r="AT409" s="48"/>
      <c r="AU409" s="51">
        <f t="shared" si="53"/>
        <v>0</v>
      </c>
      <c r="AV409" s="51">
        <f t="shared" si="54"/>
        <v>0</v>
      </c>
      <c r="AW409" s="48"/>
      <c r="AX409" s="48"/>
      <c r="AY409" s="48"/>
      <c r="AZ409" s="48"/>
      <c r="BA409" s="48"/>
      <c r="BB409" s="48"/>
      <c r="BC409" s="48"/>
      <c r="BD409" s="48"/>
      <c r="BE409" s="48"/>
      <c r="BF409" s="48"/>
      <c r="BG409" s="48"/>
      <c r="BH409" s="43"/>
      <c r="BI409" s="65" t="b">
        <f>IF(AND($G409=0,$H409=0,$I409=0),TRUE,IFERROR(MATCH($BK409,'1.9 APM lookups'!$K$2:$K$107,0)&gt;0,FALSE))</f>
        <v>1</v>
      </c>
      <c r="BJ409" s="65" t="b">
        <f>IF($F409=0,TRUE,IFERROR(MATCH($F409,'4.1 Expenditure RRP'!$A:$A,0)&gt;0,FALSE))</f>
        <v>1</v>
      </c>
      <c r="BK409" s="66" t="str">
        <f t="shared" si="55"/>
        <v xml:space="preserve">, , </v>
      </c>
    </row>
    <row r="410" spans="1:63">
      <c r="A410" s="121"/>
      <c r="B410" s="122"/>
      <c r="C410" s="122"/>
      <c r="D410" s="42"/>
      <c r="E410" s="42"/>
      <c r="F410" s="122"/>
      <c r="G410" s="41"/>
      <c r="H410" s="41"/>
      <c r="I410" s="41"/>
      <c r="J410" s="42"/>
      <c r="K410" s="42"/>
      <c r="L410" s="41"/>
      <c r="M410" s="120"/>
      <c r="N410" s="41"/>
      <c r="O410" s="41"/>
      <c r="P410" s="93" t="str">
        <f>_xlfn.IFNA(INDEX('1.9 APM lookups'!$B$9:$B$13,MATCH($J410,'1.9 APM lookups'!$A$9:$A$13,0),1),"")</f>
        <v/>
      </c>
      <c r="Q410" s="64">
        <f t="shared" si="48"/>
        <v>0</v>
      </c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50">
        <f t="shared" si="49"/>
        <v>0</v>
      </c>
      <c r="AD410" s="48"/>
      <c r="AE410" s="51">
        <f t="shared" si="50"/>
        <v>0</v>
      </c>
      <c r="AF410" s="51">
        <f t="shared" si="51"/>
        <v>0</v>
      </c>
      <c r="AG410" s="48"/>
      <c r="AH410" s="48"/>
      <c r="AI410" s="48"/>
      <c r="AJ410" s="48"/>
      <c r="AK410" s="48"/>
      <c r="AL410" s="48"/>
      <c r="AM410" s="48"/>
      <c r="AN410" s="48"/>
      <c r="AO410" s="48"/>
      <c r="AP410" s="48"/>
      <c r="AQ410" s="48"/>
      <c r="AR410" s="123"/>
      <c r="AS410" s="50">
        <f t="shared" si="52"/>
        <v>0</v>
      </c>
      <c r="AT410" s="48"/>
      <c r="AU410" s="51">
        <f t="shared" si="53"/>
        <v>0</v>
      </c>
      <c r="AV410" s="51">
        <f t="shared" si="54"/>
        <v>0</v>
      </c>
      <c r="AW410" s="48"/>
      <c r="AX410" s="48"/>
      <c r="AY410" s="48"/>
      <c r="AZ410" s="48"/>
      <c r="BA410" s="48"/>
      <c r="BB410" s="48"/>
      <c r="BC410" s="48"/>
      <c r="BD410" s="48"/>
      <c r="BE410" s="48"/>
      <c r="BF410" s="48"/>
      <c r="BG410" s="48"/>
      <c r="BH410" s="43"/>
      <c r="BI410" s="65" t="b">
        <f>IF(AND($G410=0,$H410=0,$I410=0),TRUE,IFERROR(MATCH($BK410,'1.9 APM lookups'!$K$2:$K$107,0)&gt;0,FALSE))</f>
        <v>1</v>
      </c>
      <c r="BJ410" s="65" t="b">
        <f>IF($F410=0,TRUE,IFERROR(MATCH($F410,'4.1 Expenditure RRP'!$A:$A,0)&gt;0,FALSE))</f>
        <v>1</v>
      </c>
      <c r="BK410" s="66" t="str">
        <f t="shared" si="55"/>
        <v xml:space="preserve">, , </v>
      </c>
    </row>
    <row r="411" spans="1:63">
      <c r="A411" s="121"/>
      <c r="B411" s="122"/>
      <c r="C411" s="122"/>
      <c r="D411" s="42"/>
      <c r="E411" s="42"/>
      <c r="F411" s="122"/>
      <c r="G411" s="41"/>
      <c r="H411" s="41"/>
      <c r="I411" s="41"/>
      <c r="J411" s="42"/>
      <c r="K411" s="42"/>
      <c r="L411" s="41"/>
      <c r="M411" s="120"/>
      <c r="N411" s="41"/>
      <c r="O411" s="41"/>
      <c r="P411" s="93" t="str">
        <f>_xlfn.IFNA(INDEX('1.9 APM lookups'!$B$9:$B$13,MATCH($J411,'1.9 APM lookups'!$A$9:$A$13,0),1),"")</f>
        <v/>
      </c>
      <c r="Q411" s="64">
        <f t="shared" si="48"/>
        <v>0</v>
      </c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50">
        <f t="shared" si="49"/>
        <v>0</v>
      </c>
      <c r="AD411" s="48"/>
      <c r="AE411" s="51">
        <f t="shared" si="50"/>
        <v>0</v>
      </c>
      <c r="AF411" s="51">
        <f t="shared" si="51"/>
        <v>0</v>
      </c>
      <c r="AG411" s="48"/>
      <c r="AH411" s="48"/>
      <c r="AI411" s="48"/>
      <c r="AJ411" s="48"/>
      <c r="AK411" s="48"/>
      <c r="AL411" s="48"/>
      <c r="AM411" s="48"/>
      <c r="AN411" s="48"/>
      <c r="AO411" s="48"/>
      <c r="AP411" s="48"/>
      <c r="AQ411" s="48"/>
      <c r="AR411" s="123"/>
      <c r="AS411" s="50">
        <f t="shared" si="52"/>
        <v>0</v>
      </c>
      <c r="AT411" s="48"/>
      <c r="AU411" s="51">
        <f t="shared" si="53"/>
        <v>0</v>
      </c>
      <c r="AV411" s="51">
        <f t="shared" si="54"/>
        <v>0</v>
      </c>
      <c r="AW411" s="48"/>
      <c r="AX411" s="48"/>
      <c r="AY411" s="48"/>
      <c r="AZ411" s="48"/>
      <c r="BA411" s="48"/>
      <c r="BB411" s="48"/>
      <c r="BC411" s="48"/>
      <c r="BD411" s="48"/>
      <c r="BE411" s="48"/>
      <c r="BF411" s="48"/>
      <c r="BG411" s="48"/>
      <c r="BH411" s="43"/>
      <c r="BI411" s="65" t="b">
        <f>IF(AND($G411=0,$H411=0,$I411=0),TRUE,IFERROR(MATCH($BK411,'1.9 APM lookups'!$K$2:$K$107,0)&gt;0,FALSE))</f>
        <v>1</v>
      </c>
      <c r="BJ411" s="65" t="b">
        <f>IF($F411=0,TRUE,IFERROR(MATCH($F411,'4.1 Expenditure RRP'!$A:$A,0)&gt;0,FALSE))</f>
        <v>1</v>
      </c>
      <c r="BK411" s="66" t="str">
        <f t="shared" si="55"/>
        <v xml:space="preserve">, , </v>
      </c>
    </row>
    <row r="412" spans="1:63">
      <c r="A412" s="121"/>
      <c r="B412" s="122"/>
      <c r="C412" s="122"/>
      <c r="D412" s="42"/>
      <c r="E412" s="42"/>
      <c r="F412" s="122"/>
      <c r="G412" s="41"/>
      <c r="H412" s="41"/>
      <c r="I412" s="41"/>
      <c r="J412" s="42"/>
      <c r="K412" s="42"/>
      <c r="L412" s="41"/>
      <c r="M412" s="120"/>
      <c r="N412" s="41"/>
      <c r="O412" s="41"/>
      <c r="P412" s="93" t="str">
        <f>_xlfn.IFNA(INDEX('1.9 APM lookups'!$B$9:$B$13,MATCH($J412,'1.9 APM lookups'!$A$9:$A$13,0),1),"")</f>
        <v/>
      </c>
      <c r="Q412" s="64">
        <f t="shared" si="48"/>
        <v>0</v>
      </c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50">
        <f t="shared" si="49"/>
        <v>0</v>
      </c>
      <c r="AD412" s="48"/>
      <c r="AE412" s="51">
        <f t="shared" si="50"/>
        <v>0</v>
      </c>
      <c r="AF412" s="51">
        <f t="shared" si="51"/>
        <v>0</v>
      </c>
      <c r="AG412" s="48"/>
      <c r="AH412" s="48"/>
      <c r="AI412" s="48"/>
      <c r="AJ412" s="48"/>
      <c r="AK412" s="48"/>
      <c r="AL412" s="48"/>
      <c r="AM412" s="48"/>
      <c r="AN412" s="48"/>
      <c r="AO412" s="48"/>
      <c r="AP412" s="48"/>
      <c r="AQ412" s="48"/>
      <c r="AR412" s="123"/>
      <c r="AS412" s="50">
        <f t="shared" si="52"/>
        <v>0</v>
      </c>
      <c r="AT412" s="48"/>
      <c r="AU412" s="51">
        <f t="shared" si="53"/>
        <v>0</v>
      </c>
      <c r="AV412" s="51">
        <f t="shared" si="54"/>
        <v>0</v>
      </c>
      <c r="AW412" s="48"/>
      <c r="AX412" s="48"/>
      <c r="AY412" s="48"/>
      <c r="AZ412" s="48"/>
      <c r="BA412" s="48"/>
      <c r="BB412" s="48"/>
      <c r="BC412" s="48"/>
      <c r="BD412" s="48"/>
      <c r="BE412" s="48"/>
      <c r="BF412" s="48"/>
      <c r="BG412" s="48"/>
      <c r="BH412" s="43"/>
      <c r="BI412" s="65" t="b">
        <f>IF(AND($G412=0,$H412=0,$I412=0),TRUE,IFERROR(MATCH($BK412,'1.9 APM lookups'!$K$2:$K$107,0)&gt;0,FALSE))</f>
        <v>1</v>
      </c>
      <c r="BJ412" s="65" t="b">
        <f>IF($F412=0,TRUE,IFERROR(MATCH($F412,'4.1 Expenditure RRP'!$A:$A,0)&gt;0,FALSE))</f>
        <v>1</v>
      </c>
      <c r="BK412" s="66" t="str">
        <f t="shared" si="55"/>
        <v xml:space="preserve">, , </v>
      </c>
    </row>
    <row r="413" spans="1:63">
      <c r="A413" s="121"/>
      <c r="B413" s="122"/>
      <c r="C413" s="122"/>
      <c r="D413" s="42"/>
      <c r="E413" s="42"/>
      <c r="F413" s="122"/>
      <c r="G413" s="41"/>
      <c r="H413" s="41"/>
      <c r="I413" s="41"/>
      <c r="J413" s="42"/>
      <c r="K413" s="42"/>
      <c r="L413" s="41"/>
      <c r="M413" s="120"/>
      <c r="N413" s="41"/>
      <c r="O413" s="41"/>
      <c r="P413" s="93" t="str">
        <f>_xlfn.IFNA(INDEX('1.9 APM lookups'!$B$9:$B$13,MATCH($J413,'1.9 APM lookups'!$A$9:$A$13,0),1),"")</f>
        <v/>
      </c>
      <c r="Q413" s="64">
        <f t="shared" si="48"/>
        <v>0</v>
      </c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50">
        <f t="shared" si="49"/>
        <v>0</v>
      </c>
      <c r="AD413" s="48"/>
      <c r="AE413" s="51">
        <f t="shared" si="50"/>
        <v>0</v>
      </c>
      <c r="AF413" s="51">
        <f t="shared" si="51"/>
        <v>0</v>
      </c>
      <c r="AG413" s="48"/>
      <c r="AH413" s="48"/>
      <c r="AI413" s="48"/>
      <c r="AJ413" s="48"/>
      <c r="AK413" s="48"/>
      <c r="AL413" s="48"/>
      <c r="AM413" s="48"/>
      <c r="AN413" s="48"/>
      <c r="AO413" s="48"/>
      <c r="AP413" s="48"/>
      <c r="AQ413" s="48"/>
      <c r="AR413" s="123"/>
      <c r="AS413" s="50">
        <f t="shared" si="52"/>
        <v>0</v>
      </c>
      <c r="AT413" s="48"/>
      <c r="AU413" s="51">
        <f t="shared" si="53"/>
        <v>0</v>
      </c>
      <c r="AV413" s="51">
        <f t="shared" si="54"/>
        <v>0</v>
      </c>
      <c r="AW413" s="48"/>
      <c r="AX413" s="48"/>
      <c r="AY413" s="48"/>
      <c r="AZ413" s="48"/>
      <c r="BA413" s="48"/>
      <c r="BB413" s="48"/>
      <c r="BC413" s="48"/>
      <c r="BD413" s="48"/>
      <c r="BE413" s="48"/>
      <c r="BF413" s="48"/>
      <c r="BG413" s="48"/>
      <c r="BH413" s="43"/>
      <c r="BI413" s="65" t="b">
        <f>IF(AND($G413=0,$H413=0,$I413=0),TRUE,IFERROR(MATCH($BK413,'1.9 APM lookups'!$K$2:$K$107,0)&gt;0,FALSE))</f>
        <v>1</v>
      </c>
      <c r="BJ413" s="65" t="b">
        <f>IF($F413=0,TRUE,IFERROR(MATCH($F413,'4.1 Expenditure RRP'!$A:$A,0)&gt;0,FALSE))</f>
        <v>1</v>
      </c>
      <c r="BK413" s="66" t="str">
        <f t="shared" si="55"/>
        <v xml:space="preserve">, , </v>
      </c>
    </row>
    <row r="414" spans="1:63">
      <c r="A414" s="121"/>
      <c r="B414" s="122"/>
      <c r="C414" s="122"/>
      <c r="D414" s="42"/>
      <c r="E414" s="42"/>
      <c r="F414" s="122"/>
      <c r="G414" s="41"/>
      <c r="H414" s="41"/>
      <c r="I414" s="41"/>
      <c r="J414" s="42"/>
      <c r="K414" s="42"/>
      <c r="L414" s="41"/>
      <c r="M414" s="120"/>
      <c r="N414" s="41"/>
      <c r="O414" s="41"/>
      <c r="P414" s="93" t="str">
        <f>_xlfn.IFNA(INDEX('1.9 APM lookups'!$B$9:$B$13,MATCH($J414,'1.9 APM lookups'!$A$9:$A$13,0),1),"")</f>
        <v/>
      </c>
      <c r="Q414" s="64">
        <f t="shared" si="48"/>
        <v>0</v>
      </c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50">
        <f t="shared" si="49"/>
        <v>0</v>
      </c>
      <c r="AD414" s="48"/>
      <c r="AE414" s="51">
        <f t="shared" si="50"/>
        <v>0</v>
      </c>
      <c r="AF414" s="51">
        <f t="shared" si="51"/>
        <v>0</v>
      </c>
      <c r="AG414" s="48"/>
      <c r="AH414" s="48"/>
      <c r="AI414" s="48"/>
      <c r="AJ414" s="48"/>
      <c r="AK414" s="48"/>
      <c r="AL414" s="48"/>
      <c r="AM414" s="48"/>
      <c r="AN414" s="48"/>
      <c r="AO414" s="48"/>
      <c r="AP414" s="48"/>
      <c r="AQ414" s="48"/>
      <c r="AR414" s="123"/>
      <c r="AS414" s="50">
        <f t="shared" si="52"/>
        <v>0</v>
      </c>
      <c r="AT414" s="48"/>
      <c r="AU414" s="51">
        <f t="shared" si="53"/>
        <v>0</v>
      </c>
      <c r="AV414" s="51">
        <f t="shared" si="54"/>
        <v>0</v>
      </c>
      <c r="AW414" s="48"/>
      <c r="AX414" s="48"/>
      <c r="AY414" s="48"/>
      <c r="AZ414" s="48"/>
      <c r="BA414" s="48"/>
      <c r="BB414" s="48"/>
      <c r="BC414" s="48"/>
      <c r="BD414" s="48"/>
      <c r="BE414" s="48"/>
      <c r="BF414" s="48"/>
      <c r="BG414" s="48"/>
      <c r="BH414" s="43"/>
      <c r="BI414" s="65" t="b">
        <f>IF(AND($G414=0,$H414=0,$I414=0),TRUE,IFERROR(MATCH($BK414,'1.9 APM lookups'!$K$2:$K$107,0)&gt;0,FALSE))</f>
        <v>1</v>
      </c>
      <c r="BJ414" s="65" t="b">
        <f>IF($F414=0,TRUE,IFERROR(MATCH($F414,'4.1 Expenditure RRP'!$A:$A,0)&gt;0,FALSE))</f>
        <v>1</v>
      </c>
      <c r="BK414" s="66" t="str">
        <f t="shared" si="55"/>
        <v xml:space="preserve">, , </v>
      </c>
    </row>
    <row r="415" spans="1:63">
      <c r="A415" s="121"/>
      <c r="B415" s="122"/>
      <c r="C415" s="122"/>
      <c r="D415" s="42"/>
      <c r="E415" s="42"/>
      <c r="F415" s="122"/>
      <c r="G415" s="41"/>
      <c r="H415" s="41"/>
      <c r="I415" s="41"/>
      <c r="J415" s="42"/>
      <c r="K415" s="42"/>
      <c r="L415" s="41"/>
      <c r="M415" s="120"/>
      <c r="N415" s="41"/>
      <c r="O415" s="41"/>
      <c r="P415" s="93" t="str">
        <f>_xlfn.IFNA(INDEX('1.9 APM lookups'!$B$9:$B$13,MATCH($J415,'1.9 APM lookups'!$A$9:$A$13,0),1),"")</f>
        <v/>
      </c>
      <c r="Q415" s="64">
        <f t="shared" si="48"/>
        <v>0</v>
      </c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50">
        <f t="shared" si="49"/>
        <v>0</v>
      </c>
      <c r="AD415" s="48"/>
      <c r="AE415" s="51">
        <f t="shared" si="50"/>
        <v>0</v>
      </c>
      <c r="AF415" s="51">
        <f t="shared" si="51"/>
        <v>0</v>
      </c>
      <c r="AG415" s="48"/>
      <c r="AH415" s="48"/>
      <c r="AI415" s="48"/>
      <c r="AJ415" s="48"/>
      <c r="AK415" s="48"/>
      <c r="AL415" s="48"/>
      <c r="AM415" s="48"/>
      <c r="AN415" s="48"/>
      <c r="AO415" s="48"/>
      <c r="AP415" s="48"/>
      <c r="AQ415" s="48"/>
      <c r="AR415" s="123"/>
      <c r="AS415" s="50">
        <f t="shared" si="52"/>
        <v>0</v>
      </c>
      <c r="AT415" s="48"/>
      <c r="AU415" s="51">
        <f t="shared" si="53"/>
        <v>0</v>
      </c>
      <c r="AV415" s="51">
        <f t="shared" si="54"/>
        <v>0</v>
      </c>
      <c r="AW415" s="48"/>
      <c r="AX415" s="48"/>
      <c r="AY415" s="48"/>
      <c r="AZ415" s="48"/>
      <c r="BA415" s="48"/>
      <c r="BB415" s="48"/>
      <c r="BC415" s="48"/>
      <c r="BD415" s="48"/>
      <c r="BE415" s="48"/>
      <c r="BF415" s="48"/>
      <c r="BG415" s="48"/>
      <c r="BH415" s="43"/>
      <c r="BI415" s="65" t="b">
        <f>IF(AND($G415=0,$H415=0,$I415=0),TRUE,IFERROR(MATCH($BK415,'1.9 APM lookups'!$K$2:$K$107,0)&gt;0,FALSE))</f>
        <v>1</v>
      </c>
      <c r="BJ415" s="65" t="b">
        <f>IF($F415=0,TRUE,IFERROR(MATCH($F415,'4.1 Expenditure RRP'!$A:$A,0)&gt;0,FALSE))</f>
        <v>1</v>
      </c>
      <c r="BK415" s="66" t="str">
        <f t="shared" si="55"/>
        <v xml:space="preserve">, , </v>
      </c>
    </row>
    <row r="416" spans="1:63">
      <c r="A416" s="121"/>
      <c r="B416" s="122"/>
      <c r="C416" s="122"/>
      <c r="D416" s="42"/>
      <c r="E416" s="42"/>
      <c r="F416" s="122"/>
      <c r="G416" s="41"/>
      <c r="H416" s="41"/>
      <c r="I416" s="41"/>
      <c r="J416" s="42"/>
      <c r="K416" s="42"/>
      <c r="L416" s="41"/>
      <c r="M416" s="120"/>
      <c r="N416" s="41"/>
      <c r="O416" s="41"/>
      <c r="P416" s="93" t="str">
        <f>_xlfn.IFNA(INDEX('1.9 APM lookups'!$B$9:$B$13,MATCH($J416,'1.9 APM lookups'!$A$9:$A$13,0),1),"")</f>
        <v/>
      </c>
      <c r="Q416" s="64">
        <f t="shared" si="48"/>
        <v>0</v>
      </c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50">
        <f t="shared" si="49"/>
        <v>0</v>
      </c>
      <c r="AD416" s="48"/>
      <c r="AE416" s="51">
        <f t="shared" si="50"/>
        <v>0</v>
      </c>
      <c r="AF416" s="51">
        <f t="shared" si="51"/>
        <v>0</v>
      </c>
      <c r="AG416" s="48"/>
      <c r="AH416" s="48"/>
      <c r="AI416" s="48"/>
      <c r="AJ416" s="48"/>
      <c r="AK416" s="48"/>
      <c r="AL416" s="48"/>
      <c r="AM416" s="48"/>
      <c r="AN416" s="48"/>
      <c r="AO416" s="48"/>
      <c r="AP416" s="48"/>
      <c r="AQ416" s="48"/>
      <c r="AR416" s="123"/>
      <c r="AS416" s="50">
        <f t="shared" si="52"/>
        <v>0</v>
      </c>
      <c r="AT416" s="48"/>
      <c r="AU416" s="51">
        <f t="shared" si="53"/>
        <v>0</v>
      </c>
      <c r="AV416" s="51">
        <f t="shared" si="54"/>
        <v>0</v>
      </c>
      <c r="AW416" s="48"/>
      <c r="AX416" s="48"/>
      <c r="AY416" s="48"/>
      <c r="AZ416" s="48"/>
      <c r="BA416" s="48"/>
      <c r="BB416" s="48"/>
      <c r="BC416" s="48"/>
      <c r="BD416" s="48"/>
      <c r="BE416" s="48"/>
      <c r="BF416" s="48"/>
      <c r="BG416" s="48"/>
      <c r="BH416" s="43"/>
      <c r="BI416" s="65" t="b">
        <f>IF(AND($G416=0,$H416=0,$I416=0),TRUE,IFERROR(MATCH($BK416,'1.9 APM lookups'!$K$2:$K$107,0)&gt;0,FALSE))</f>
        <v>1</v>
      </c>
      <c r="BJ416" s="65" t="b">
        <f>IF($F416=0,TRUE,IFERROR(MATCH($F416,'4.1 Expenditure RRP'!$A:$A,0)&gt;0,FALSE))</f>
        <v>1</v>
      </c>
      <c r="BK416" s="66" t="str">
        <f t="shared" si="55"/>
        <v xml:space="preserve">, , </v>
      </c>
    </row>
    <row r="417" spans="1:63">
      <c r="A417" s="121"/>
      <c r="B417" s="122"/>
      <c r="C417" s="122"/>
      <c r="D417" s="42"/>
      <c r="E417" s="42"/>
      <c r="F417" s="122"/>
      <c r="G417" s="41"/>
      <c r="H417" s="41"/>
      <c r="I417" s="41"/>
      <c r="J417" s="42"/>
      <c r="K417" s="42"/>
      <c r="L417" s="41"/>
      <c r="M417" s="120"/>
      <c r="N417" s="41"/>
      <c r="O417" s="41"/>
      <c r="P417" s="93" t="str">
        <f>_xlfn.IFNA(INDEX('1.9 APM lookups'!$B$9:$B$13,MATCH($J417,'1.9 APM lookups'!$A$9:$A$13,0),1),"")</f>
        <v/>
      </c>
      <c r="Q417" s="64">
        <f t="shared" si="48"/>
        <v>0</v>
      </c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50">
        <f t="shared" si="49"/>
        <v>0</v>
      </c>
      <c r="AD417" s="48"/>
      <c r="AE417" s="51">
        <f t="shared" si="50"/>
        <v>0</v>
      </c>
      <c r="AF417" s="51">
        <f t="shared" si="51"/>
        <v>0</v>
      </c>
      <c r="AG417" s="48"/>
      <c r="AH417" s="48"/>
      <c r="AI417" s="48"/>
      <c r="AJ417" s="48"/>
      <c r="AK417" s="48"/>
      <c r="AL417" s="48"/>
      <c r="AM417" s="48"/>
      <c r="AN417" s="48"/>
      <c r="AO417" s="48"/>
      <c r="AP417" s="48"/>
      <c r="AQ417" s="48"/>
      <c r="AR417" s="123"/>
      <c r="AS417" s="50">
        <f t="shared" si="52"/>
        <v>0</v>
      </c>
      <c r="AT417" s="48"/>
      <c r="AU417" s="51">
        <f t="shared" si="53"/>
        <v>0</v>
      </c>
      <c r="AV417" s="51">
        <f t="shared" si="54"/>
        <v>0</v>
      </c>
      <c r="AW417" s="48"/>
      <c r="AX417" s="48"/>
      <c r="AY417" s="48"/>
      <c r="AZ417" s="48"/>
      <c r="BA417" s="48"/>
      <c r="BB417" s="48"/>
      <c r="BC417" s="48"/>
      <c r="BD417" s="48"/>
      <c r="BE417" s="48"/>
      <c r="BF417" s="48"/>
      <c r="BG417" s="48"/>
      <c r="BH417" s="43"/>
      <c r="BI417" s="65" t="b">
        <f>IF(AND($G417=0,$H417=0,$I417=0),TRUE,IFERROR(MATCH($BK417,'1.9 APM lookups'!$K$2:$K$107,0)&gt;0,FALSE))</f>
        <v>1</v>
      </c>
      <c r="BJ417" s="65" t="b">
        <f>IF($F417=0,TRUE,IFERROR(MATCH($F417,'4.1 Expenditure RRP'!$A:$A,0)&gt;0,FALSE))</f>
        <v>1</v>
      </c>
      <c r="BK417" s="66" t="str">
        <f t="shared" si="55"/>
        <v xml:space="preserve">, , </v>
      </c>
    </row>
    <row r="418" spans="1:63">
      <c r="A418" s="121"/>
      <c r="B418" s="122"/>
      <c r="C418" s="122"/>
      <c r="D418" s="42"/>
      <c r="E418" s="42"/>
      <c r="F418" s="122"/>
      <c r="G418" s="41"/>
      <c r="H418" s="41"/>
      <c r="I418" s="41"/>
      <c r="J418" s="42"/>
      <c r="K418" s="42"/>
      <c r="L418" s="41"/>
      <c r="M418" s="120"/>
      <c r="N418" s="41"/>
      <c r="O418" s="41"/>
      <c r="P418" s="93" t="str">
        <f>_xlfn.IFNA(INDEX('1.9 APM lookups'!$B$9:$B$13,MATCH($J418,'1.9 APM lookups'!$A$9:$A$13,0),1),"")</f>
        <v/>
      </c>
      <c r="Q418" s="64">
        <f t="shared" si="48"/>
        <v>0</v>
      </c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50">
        <f t="shared" si="49"/>
        <v>0</v>
      </c>
      <c r="AD418" s="48"/>
      <c r="AE418" s="51">
        <f t="shared" si="50"/>
        <v>0</v>
      </c>
      <c r="AF418" s="51">
        <f t="shared" si="51"/>
        <v>0</v>
      </c>
      <c r="AG418" s="48"/>
      <c r="AH418" s="48"/>
      <c r="AI418" s="48"/>
      <c r="AJ418" s="48"/>
      <c r="AK418" s="48"/>
      <c r="AL418" s="48"/>
      <c r="AM418" s="48"/>
      <c r="AN418" s="48"/>
      <c r="AO418" s="48"/>
      <c r="AP418" s="48"/>
      <c r="AQ418" s="48"/>
      <c r="AR418" s="123"/>
      <c r="AS418" s="50">
        <f t="shared" si="52"/>
        <v>0</v>
      </c>
      <c r="AT418" s="48"/>
      <c r="AU418" s="51">
        <f t="shared" si="53"/>
        <v>0</v>
      </c>
      <c r="AV418" s="51">
        <f t="shared" si="54"/>
        <v>0</v>
      </c>
      <c r="AW418" s="48"/>
      <c r="AX418" s="48"/>
      <c r="AY418" s="48"/>
      <c r="AZ418" s="48"/>
      <c r="BA418" s="48"/>
      <c r="BB418" s="48"/>
      <c r="BC418" s="48"/>
      <c r="BD418" s="48"/>
      <c r="BE418" s="48"/>
      <c r="BF418" s="48"/>
      <c r="BG418" s="48"/>
      <c r="BH418" s="43"/>
      <c r="BI418" s="65" t="b">
        <f>IF(AND($G418=0,$H418=0,$I418=0),TRUE,IFERROR(MATCH($BK418,'1.9 APM lookups'!$K$2:$K$107,0)&gt;0,FALSE))</f>
        <v>1</v>
      </c>
      <c r="BJ418" s="65" t="b">
        <f>IF($F418=0,TRUE,IFERROR(MATCH($F418,'4.1 Expenditure RRP'!$A:$A,0)&gt;0,FALSE))</f>
        <v>1</v>
      </c>
      <c r="BK418" s="66" t="str">
        <f t="shared" si="55"/>
        <v xml:space="preserve">, , </v>
      </c>
    </row>
    <row r="419" spans="1:63">
      <c r="A419" s="121"/>
      <c r="B419" s="122"/>
      <c r="C419" s="122"/>
      <c r="D419" s="42"/>
      <c r="E419" s="42"/>
      <c r="F419" s="122"/>
      <c r="G419" s="41"/>
      <c r="H419" s="41"/>
      <c r="I419" s="41"/>
      <c r="J419" s="42"/>
      <c r="K419" s="42"/>
      <c r="L419" s="41"/>
      <c r="M419" s="120"/>
      <c r="N419" s="41"/>
      <c r="O419" s="41"/>
      <c r="P419" s="93" t="str">
        <f>_xlfn.IFNA(INDEX('1.9 APM lookups'!$B$9:$B$13,MATCH($J419,'1.9 APM lookups'!$A$9:$A$13,0),1),"")</f>
        <v/>
      </c>
      <c r="Q419" s="64">
        <f t="shared" si="48"/>
        <v>0</v>
      </c>
      <c r="R419" s="61"/>
      <c r="S419" s="61"/>
      <c r="T419" s="61"/>
      <c r="U419" s="61"/>
      <c r="V419" s="61"/>
      <c r="W419" s="61"/>
      <c r="X419" s="61"/>
      <c r="Y419" s="61"/>
      <c r="Z419" s="61"/>
      <c r="AA419" s="61"/>
      <c r="AB419" s="61"/>
      <c r="AC419" s="50">
        <f t="shared" si="49"/>
        <v>0</v>
      </c>
      <c r="AD419" s="48"/>
      <c r="AE419" s="51">
        <f t="shared" si="50"/>
        <v>0</v>
      </c>
      <c r="AF419" s="51">
        <f t="shared" si="51"/>
        <v>0</v>
      </c>
      <c r="AG419" s="48"/>
      <c r="AH419" s="48"/>
      <c r="AI419" s="48"/>
      <c r="AJ419" s="48"/>
      <c r="AK419" s="48"/>
      <c r="AL419" s="48"/>
      <c r="AM419" s="48"/>
      <c r="AN419" s="48"/>
      <c r="AO419" s="48"/>
      <c r="AP419" s="48"/>
      <c r="AQ419" s="48"/>
      <c r="AR419" s="123"/>
      <c r="AS419" s="50">
        <f t="shared" si="52"/>
        <v>0</v>
      </c>
      <c r="AT419" s="48"/>
      <c r="AU419" s="51">
        <f t="shared" si="53"/>
        <v>0</v>
      </c>
      <c r="AV419" s="51">
        <f t="shared" si="54"/>
        <v>0</v>
      </c>
      <c r="AW419" s="48"/>
      <c r="AX419" s="48"/>
      <c r="AY419" s="48"/>
      <c r="AZ419" s="48"/>
      <c r="BA419" s="48"/>
      <c r="BB419" s="48"/>
      <c r="BC419" s="48"/>
      <c r="BD419" s="48"/>
      <c r="BE419" s="48"/>
      <c r="BF419" s="48"/>
      <c r="BG419" s="48"/>
      <c r="BH419" s="43"/>
      <c r="BI419" s="65" t="b">
        <f>IF(AND($G419=0,$H419=0,$I419=0),TRUE,IFERROR(MATCH($BK419,'1.9 APM lookups'!$K$2:$K$107,0)&gt;0,FALSE))</f>
        <v>1</v>
      </c>
      <c r="BJ419" s="65" t="b">
        <f>IF($F419=0,TRUE,IFERROR(MATCH($F419,'4.1 Expenditure RRP'!$A:$A,0)&gt;0,FALSE))</f>
        <v>1</v>
      </c>
      <c r="BK419" s="66" t="str">
        <f t="shared" si="55"/>
        <v xml:space="preserve">, , </v>
      </c>
    </row>
    <row r="420" spans="1:63">
      <c r="A420" s="121"/>
      <c r="B420" s="122"/>
      <c r="C420" s="122"/>
      <c r="D420" s="42"/>
      <c r="E420" s="42"/>
      <c r="F420" s="122"/>
      <c r="G420" s="41"/>
      <c r="H420" s="41"/>
      <c r="I420" s="41"/>
      <c r="J420" s="42"/>
      <c r="K420" s="42"/>
      <c r="L420" s="41"/>
      <c r="M420" s="120"/>
      <c r="N420" s="41"/>
      <c r="O420" s="41"/>
      <c r="P420" s="93" t="str">
        <f>_xlfn.IFNA(INDEX('1.9 APM lookups'!$B$9:$B$13,MATCH($J420,'1.9 APM lookups'!$A$9:$A$13,0),1),"")</f>
        <v/>
      </c>
      <c r="Q420" s="64">
        <f t="shared" si="48"/>
        <v>0</v>
      </c>
      <c r="R420" s="61"/>
      <c r="S420" s="61"/>
      <c r="T420" s="61"/>
      <c r="U420" s="61"/>
      <c r="V420" s="61"/>
      <c r="W420" s="61"/>
      <c r="X420" s="61"/>
      <c r="Y420" s="61"/>
      <c r="Z420" s="61"/>
      <c r="AA420" s="61"/>
      <c r="AB420" s="61"/>
      <c r="AC420" s="50">
        <f t="shared" si="49"/>
        <v>0</v>
      </c>
      <c r="AD420" s="48"/>
      <c r="AE420" s="51">
        <f t="shared" si="50"/>
        <v>0</v>
      </c>
      <c r="AF420" s="51">
        <f t="shared" si="51"/>
        <v>0</v>
      </c>
      <c r="AG420" s="48"/>
      <c r="AH420" s="48"/>
      <c r="AI420" s="48"/>
      <c r="AJ420" s="48"/>
      <c r="AK420" s="48"/>
      <c r="AL420" s="48"/>
      <c r="AM420" s="48"/>
      <c r="AN420" s="48"/>
      <c r="AO420" s="48"/>
      <c r="AP420" s="48"/>
      <c r="AQ420" s="48"/>
      <c r="AR420" s="123"/>
      <c r="AS420" s="50">
        <f t="shared" si="52"/>
        <v>0</v>
      </c>
      <c r="AT420" s="48"/>
      <c r="AU420" s="51">
        <f t="shared" si="53"/>
        <v>0</v>
      </c>
      <c r="AV420" s="51">
        <f t="shared" si="54"/>
        <v>0</v>
      </c>
      <c r="AW420" s="48"/>
      <c r="AX420" s="48"/>
      <c r="AY420" s="48"/>
      <c r="AZ420" s="48"/>
      <c r="BA420" s="48"/>
      <c r="BB420" s="48"/>
      <c r="BC420" s="48"/>
      <c r="BD420" s="48"/>
      <c r="BE420" s="48"/>
      <c r="BF420" s="48"/>
      <c r="BG420" s="48"/>
      <c r="BH420" s="43"/>
      <c r="BI420" s="65" t="b">
        <f>IF(AND($G420=0,$H420=0,$I420=0),TRUE,IFERROR(MATCH($BK420,'1.9 APM lookups'!$K$2:$K$107,0)&gt;0,FALSE))</f>
        <v>1</v>
      </c>
      <c r="BJ420" s="65" t="b">
        <f>IF($F420=0,TRUE,IFERROR(MATCH($F420,'4.1 Expenditure RRP'!$A:$A,0)&gt;0,FALSE))</f>
        <v>1</v>
      </c>
      <c r="BK420" s="66" t="str">
        <f t="shared" si="55"/>
        <v xml:space="preserve">, , </v>
      </c>
    </row>
    <row r="421" spans="1:63">
      <c r="A421" s="121"/>
      <c r="B421" s="122"/>
      <c r="C421" s="122"/>
      <c r="D421" s="42"/>
      <c r="E421" s="42"/>
      <c r="F421" s="122"/>
      <c r="G421" s="41"/>
      <c r="H421" s="41"/>
      <c r="I421" s="41"/>
      <c r="J421" s="42"/>
      <c r="K421" s="42"/>
      <c r="L421" s="41"/>
      <c r="M421" s="120"/>
      <c r="N421" s="41"/>
      <c r="O421" s="41"/>
      <c r="P421" s="93" t="str">
        <f>_xlfn.IFNA(INDEX('1.9 APM lookups'!$B$9:$B$13,MATCH($J421,'1.9 APM lookups'!$A$9:$A$13,0),1),"")</f>
        <v/>
      </c>
      <c r="Q421" s="64">
        <f t="shared" si="48"/>
        <v>0</v>
      </c>
      <c r="R421" s="61"/>
      <c r="S421" s="61"/>
      <c r="T421" s="61"/>
      <c r="U421" s="61"/>
      <c r="V421" s="61"/>
      <c r="W421" s="61"/>
      <c r="X421" s="61"/>
      <c r="Y421" s="61"/>
      <c r="Z421" s="61"/>
      <c r="AA421" s="61"/>
      <c r="AB421" s="61"/>
      <c r="AC421" s="50">
        <f t="shared" si="49"/>
        <v>0</v>
      </c>
      <c r="AD421" s="48"/>
      <c r="AE421" s="51">
        <f t="shared" si="50"/>
        <v>0</v>
      </c>
      <c r="AF421" s="51">
        <f t="shared" si="51"/>
        <v>0</v>
      </c>
      <c r="AG421" s="48"/>
      <c r="AH421" s="48"/>
      <c r="AI421" s="48"/>
      <c r="AJ421" s="48"/>
      <c r="AK421" s="48"/>
      <c r="AL421" s="48"/>
      <c r="AM421" s="48"/>
      <c r="AN421" s="48"/>
      <c r="AO421" s="48"/>
      <c r="AP421" s="48"/>
      <c r="AQ421" s="48"/>
      <c r="AR421" s="123"/>
      <c r="AS421" s="50">
        <f t="shared" si="52"/>
        <v>0</v>
      </c>
      <c r="AT421" s="48"/>
      <c r="AU421" s="51">
        <f t="shared" si="53"/>
        <v>0</v>
      </c>
      <c r="AV421" s="51">
        <f t="shared" si="54"/>
        <v>0</v>
      </c>
      <c r="AW421" s="48"/>
      <c r="AX421" s="48"/>
      <c r="AY421" s="48"/>
      <c r="AZ421" s="48"/>
      <c r="BA421" s="48"/>
      <c r="BB421" s="48"/>
      <c r="BC421" s="48"/>
      <c r="BD421" s="48"/>
      <c r="BE421" s="48"/>
      <c r="BF421" s="48"/>
      <c r="BG421" s="48"/>
      <c r="BH421" s="43"/>
      <c r="BI421" s="65" t="b">
        <f>IF(AND($G421=0,$H421=0,$I421=0),TRUE,IFERROR(MATCH($BK421,'1.9 APM lookups'!$K$2:$K$107,0)&gt;0,FALSE))</f>
        <v>1</v>
      </c>
      <c r="BJ421" s="65" t="b">
        <f>IF($F421=0,TRUE,IFERROR(MATCH($F421,'4.1 Expenditure RRP'!$A:$A,0)&gt;0,FALSE))</f>
        <v>1</v>
      </c>
      <c r="BK421" s="66" t="str">
        <f t="shared" si="55"/>
        <v xml:space="preserve">, , </v>
      </c>
    </row>
    <row r="422" spans="1:63">
      <c r="A422" s="121"/>
      <c r="B422" s="122"/>
      <c r="C422" s="122"/>
      <c r="D422" s="42"/>
      <c r="E422" s="42"/>
      <c r="F422" s="122"/>
      <c r="G422" s="41"/>
      <c r="H422" s="41"/>
      <c r="I422" s="41"/>
      <c r="J422" s="42"/>
      <c r="K422" s="42"/>
      <c r="L422" s="41"/>
      <c r="M422" s="120"/>
      <c r="N422" s="41"/>
      <c r="O422" s="41"/>
      <c r="P422" s="93" t="str">
        <f>_xlfn.IFNA(INDEX('1.9 APM lookups'!$B$9:$B$13,MATCH($J422,'1.9 APM lookups'!$A$9:$A$13,0),1),"")</f>
        <v/>
      </c>
      <c r="Q422" s="64">
        <f t="shared" si="48"/>
        <v>0</v>
      </c>
      <c r="R422" s="61"/>
      <c r="S422" s="61"/>
      <c r="T422" s="61"/>
      <c r="U422" s="61"/>
      <c r="V422" s="61"/>
      <c r="W422" s="61"/>
      <c r="X422" s="61"/>
      <c r="Y422" s="61"/>
      <c r="Z422" s="61"/>
      <c r="AA422" s="61"/>
      <c r="AB422" s="61"/>
      <c r="AC422" s="50">
        <f t="shared" si="49"/>
        <v>0</v>
      </c>
      <c r="AD422" s="48"/>
      <c r="AE422" s="51">
        <f t="shared" si="50"/>
        <v>0</v>
      </c>
      <c r="AF422" s="51">
        <f t="shared" si="51"/>
        <v>0</v>
      </c>
      <c r="AG422" s="48"/>
      <c r="AH422" s="48"/>
      <c r="AI422" s="48"/>
      <c r="AJ422" s="48"/>
      <c r="AK422" s="48"/>
      <c r="AL422" s="48"/>
      <c r="AM422" s="48"/>
      <c r="AN422" s="48"/>
      <c r="AO422" s="48"/>
      <c r="AP422" s="48"/>
      <c r="AQ422" s="48"/>
      <c r="AR422" s="123"/>
      <c r="AS422" s="50">
        <f t="shared" si="52"/>
        <v>0</v>
      </c>
      <c r="AT422" s="48"/>
      <c r="AU422" s="51">
        <f t="shared" si="53"/>
        <v>0</v>
      </c>
      <c r="AV422" s="51">
        <f t="shared" si="54"/>
        <v>0</v>
      </c>
      <c r="AW422" s="48"/>
      <c r="AX422" s="48"/>
      <c r="AY422" s="48"/>
      <c r="AZ422" s="48"/>
      <c r="BA422" s="48"/>
      <c r="BB422" s="48"/>
      <c r="BC422" s="48"/>
      <c r="BD422" s="48"/>
      <c r="BE422" s="48"/>
      <c r="BF422" s="48"/>
      <c r="BG422" s="48"/>
      <c r="BH422" s="43"/>
      <c r="BI422" s="65" t="b">
        <f>IF(AND($G422=0,$H422=0,$I422=0),TRUE,IFERROR(MATCH($BK422,'1.9 APM lookups'!$K$2:$K$107,0)&gt;0,FALSE))</f>
        <v>1</v>
      </c>
      <c r="BJ422" s="65" t="b">
        <f>IF($F422=0,TRUE,IFERROR(MATCH($F422,'4.1 Expenditure RRP'!$A:$A,0)&gt;0,FALSE))</f>
        <v>1</v>
      </c>
      <c r="BK422" s="66" t="str">
        <f t="shared" si="55"/>
        <v xml:space="preserve">, , </v>
      </c>
    </row>
    <row r="423" spans="1:63">
      <c r="A423" s="121"/>
      <c r="B423" s="122"/>
      <c r="C423" s="122"/>
      <c r="D423" s="42"/>
      <c r="E423" s="42"/>
      <c r="F423" s="122"/>
      <c r="G423" s="41"/>
      <c r="H423" s="41"/>
      <c r="I423" s="41"/>
      <c r="J423" s="42"/>
      <c r="K423" s="42"/>
      <c r="L423" s="41"/>
      <c r="M423" s="120"/>
      <c r="N423" s="41"/>
      <c r="O423" s="41"/>
      <c r="P423" s="93" t="str">
        <f>_xlfn.IFNA(INDEX('1.9 APM lookups'!$B$9:$B$13,MATCH($J423,'1.9 APM lookups'!$A$9:$A$13,0),1),"")</f>
        <v/>
      </c>
      <c r="Q423" s="64">
        <f t="shared" si="48"/>
        <v>0</v>
      </c>
      <c r="R423" s="61"/>
      <c r="S423" s="61"/>
      <c r="T423" s="61"/>
      <c r="U423" s="61"/>
      <c r="V423" s="61"/>
      <c r="W423" s="61"/>
      <c r="X423" s="61"/>
      <c r="Y423" s="61"/>
      <c r="Z423" s="61"/>
      <c r="AA423" s="61"/>
      <c r="AB423" s="61"/>
      <c r="AC423" s="50">
        <f t="shared" si="49"/>
        <v>0</v>
      </c>
      <c r="AD423" s="48"/>
      <c r="AE423" s="51">
        <f t="shared" si="50"/>
        <v>0</v>
      </c>
      <c r="AF423" s="51">
        <f t="shared" si="51"/>
        <v>0</v>
      </c>
      <c r="AG423" s="48"/>
      <c r="AH423" s="48"/>
      <c r="AI423" s="48"/>
      <c r="AJ423" s="48"/>
      <c r="AK423" s="48"/>
      <c r="AL423" s="48"/>
      <c r="AM423" s="48"/>
      <c r="AN423" s="48"/>
      <c r="AO423" s="48"/>
      <c r="AP423" s="48"/>
      <c r="AQ423" s="48"/>
      <c r="AR423" s="123"/>
      <c r="AS423" s="50">
        <f t="shared" si="52"/>
        <v>0</v>
      </c>
      <c r="AT423" s="48"/>
      <c r="AU423" s="51">
        <f t="shared" si="53"/>
        <v>0</v>
      </c>
      <c r="AV423" s="51">
        <f t="shared" si="54"/>
        <v>0</v>
      </c>
      <c r="AW423" s="48"/>
      <c r="AX423" s="48"/>
      <c r="AY423" s="48"/>
      <c r="AZ423" s="48"/>
      <c r="BA423" s="48"/>
      <c r="BB423" s="48"/>
      <c r="BC423" s="48"/>
      <c r="BD423" s="48"/>
      <c r="BE423" s="48"/>
      <c r="BF423" s="48"/>
      <c r="BG423" s="48"/>
      <c r="BH423" s="43"/>
      <c r="BI423" s="65" t="b">
        <f>IF(AND($G423=0,$H423=0,$I423=0),TRUE,IFERROR(MATCH($BK423,'1.9 APM lookups'!$K$2:$K$107,0)&gt;0,FALSE))</f>
        <v>1</v>
      </c>
      <c r="BJ423" s="65" t="b">
        <f>IF($F423=0,TRUE,IFERROR(MATCH($F423,'4.1 Expenditure RRP'!$A:$A,0)&gt;0,FALSE))</f>
        <v>1</v>
      </c>
      <c r="BK423" s="66" t="str">
        <f t="shared" si="55"/>
        <v xml:space="preserve">, , </v>
      </c>
    </row>
    <row r="424" spans="1:63">
      <c r="A424" s="121"/>
      <c r="B424" s="122"/>
      <c r="C424" s="122"/>
      <c r="D424" s="42"/>
      <c r="E424" s="42"/>
      <c r="F424" s="122"/>
      <c r="G424" s="41"/>
      <c r="H424" s="41"/>
      <c r="I424" s="41"/>
      <c r="J424" s="42"/>
      <c r="K424" s="42"/>
      <c r="L424" s="41"/>
      <c r="M424" s="120"/>
      <c r="N424" s="41"/>
      <c r="O424" s="41"/>
      <c r="P424" s="93" t="str">
        <f>_xlfn.IFNA(INDEX('1.9 APM lookups'!$B$9:$B$13,MATCH($J424,'1.9 APM lookups'!$A$9:$A$13,0),1),"")</f>
        <v/>
      </c>
      <c r="Q424" s="64">
        <f t="shared" si="48"/>
        <v>0</v>
      </c>
      <c r="R424" s="61"/>
      <c r="S424" s="61"/>
      <c r="T424" s="61"/>
      <c r="U424" s="61"/>
      <c r="V424" s="61"/>
      <c r="W424" s="61"/>
      <c r="X424" s="61"/>
      <c r="Y424" s="61"/>
      <c r="Z424" s="61"/>
      <c r="AA424" s="61"/>
      <c r="AB424" s="61"/>
      <c r="AC424" s="50">
        <f t="shared" si="49"/>
        <v>0</v>
      </c>
      <c r="AD424" s="48"/>
      <c r="AE424" s="51">
        <f t="shared" si="50"/>
        <v>0</v>
      </c>
      <c r="AF424" s="51">
        <f t="shared" si="51"/>
        <v>0</v>
      </c>
      <c r="AG424" s="48"/>
      <c r="AH424" s="48"/>
      <c r="AI424" s="48"/>
      <c r="AJ424" s="48"/>
      <c r="AK424" s="48"/>
      <c r="AL424" s="48"/>
      <c r="AM424" s="48"/>
      <c r="AN424" s="48"/>
      <c r="AO424" s="48"/>
      <c r="AP424" s="48"/>
      <c r="AQ424" s="48"/>
      <c r="AR424" s="123"/>
      <c r="AS424" s="50">
        <f t="shared" si="52"/>
        <v>0</v>
      </c>
      <c r="AT424" s="48"/>
      <c r="AU424" s="51">
        <f t="shared" si="53"/>
        <v>0</v>
      </c>
      <c r="AV424" s="51">
        <f t="shared" si="54"/>
        <v>0</v>
      </c>
      <c r="AW424" s="48"/>
      <c r="AX424" s="48"/>
      <c r="AY424" s="48"/>
      <c r="AZ424" s="48"/>
      <c r="BA424" s="48"/>
      <c r="BB424" s="48"/>
      <c r="BC424" s="48"/>
      <c r="BD424" s="48"/>
      <c r="BE424" s="48"/>
      <c r="BF424" s="48"/>
      <c r="BG424" s="48"/>
      <c r="BH424" s="43"/>
      <c r="BI424" s="65" t="b">
        <f>IF(AND($G424=0,$H424=0,$I424=0),TRUE,IFERROR(MATCH($BK424,'1.9 APM lookups'!$K$2:$K$107,0)&gt;0,FALSE))</f>
        <v>1</v>
      </c>
      <c r="BJ424" s="65" t="b">
        <f>IF($F424=0,TRUE,IFERROR(MATCH($F424,'4.1 Expenditure RRP'!$A:$A,0)&gt;0,FALSE))</f>
        <v>1</v>
      </c>
      <c r="BK424" s="66" t="str">
        <f t="shared" si="55"/>
        <v xml:space="preserve">, , </v>
      </c>
    </row>
    <row r="425" spans="1:63">
      <c r="A425" s="121"/>
      <c r="B425" s="122"/>
      <c r="C425" s="122"/>
      <c r="D425" s="42"/>
      <c r="E425" s="42"/>
      <c r="F425" s="122"/>
      <c r="G425" s="41"/>
      <c r="H425" s="41"/>
      <c r="I425" s="41"/>
      <c r="J425" s="42"/>
      <c r="K425" s="42"/>
      <c r="L425" s="41"/>
      <c r="M425" s="120"/>
      <c r="N425" s="41"/>
      <c r="O425" s="41"/>
      <c r="P425" s="93" t="str">
        <f>_xlfn.IFNA(INDEX('1.9 APM lookups'!$B$9:$B$13,MATCH($J425,'1.9 APM lookups'!$A$9:$A$13,0),1),"")</f>
        <v/>
      </c>
      <c r="Q425" s="64">
        <f t="shared" si="48"/>
        <v>0</v>
      </c>
      <c r="R425" s="61"/>
      <c r="S425" s="61"/>
      <c r="T425" s="61"/>
      <c r="U425" s="61"/>
      <c r="V425" s="61"/>
      <c r="W425" s="61"/>
      <c r="X425" s="61"/>
      <c r="Y425" s="61"/>
      <c r="Z425" s="61"/>
      <c r="AA425" s="61"/>
      <c r="AB425" s="61"/>
      <c r="AC425" s="50">
        <f t="shared" si="49"/>
        <v>0</v>
      </c>
      <c r="AD425" s="48"/>
      <c r="AE425" s="51">
        <f t="shared" si="50"/>
        <v>0</v>
      </c>
      <c r="AF425" s="51">
        <f t="shared" si="51"/>
        <v>0</v>
      </c>
      <c r="AG425" s="48"/>
      <c r="AH425" s="48"/>
      <c r="AI425" s="48"/>
      <c r="AJ425" s="48"/>
      <c r="AK425" s="48"/>
      <c r="AL425" s="48"/>
      <c r="AM425" s="48"/>
      <c r="AN425" s="48"/>
      <c r="AO425" s="48"/>
      <c r="AP425" s="48"/>
      <c r="AQ425" s="48"/>
      <c r="AR425" s="123"/>
      <c r="AS425" s="50">
        <f t="shared" si="52"/>
        <v>0</v>
      </c>
      <c r="AT425" s="48"/>
      <c r="AU425" s="51">
        <f t="shared" si="53"/>
        <v>0</v>
      </c>
      <c r="AV425" s="51">
        <f t="shared" si="54"/>
        <v>0</v>
      </c>
      <c r="AW425" s="48"/>
      <c r="AX425" s="48"/>
      <c r="AY425" s="48"/>
      <c r="AZ425" s="48"/>
      <c r="BA425" s="48"/>
      <c r="BB425" s="48"/>
      <c r="BC425" s="48"/>
      <c r="BD425" s="48"/>
      <c r="BE425" s="48"/>
      <c r="BF425" s="48"/>
      <c r="BG425" s="48"/>
      <c r="BH425" s="43"/>
      <c r="BI425" s="65" t="b">
        <f>IF(AND($G425=0,$H425=0,$I425=0),TRUE,IFERROR(MATCH($BK425,'1.9 APM lookups'!$K$2:$K$107,0)&gt;0,FALSE))</f>
        <v>1</v>
      </c>
      <c r="BJ425" s="65" t="b">
        <f>IF($F425=0,TRUE,IFERROR(MATCH($F425,'4.1 Expenditure RRP'!$A:$A,0)&gt;0,FALSE))</f>
        <v>1</v>
      </c>
      <c r="BK425" s="66" t="str">
        <f t="shared" si="55"/>
        <v xml:space="preserve">, , </v>
      </c>
    </row>
    <row r="426" spans="1:63">
      <c r="A426" s="121"/>
      <c r="B426" s="122"/>
      <c r="C426" s="122"/>
      <c r="D426" s="42"/>
      <c r="E426" s="42"/>
      <c r="F426" s="122"/>
      <c r="G426" s="41"/>
      <c r="H426" s="41"/>
      <c r="I426" s="41"/>
      <c r="J426" s="42"/>
      <c r="K426" s="42"/>
      <c r="L426" s="41"/>
      <c r="M426" s="120"/>
      <c r="N426" s="41"/>
      <c r="O426" s="41"/>
      <c r="P426" s="93" t="str">
        <f>_xlfn.IFNA(INDEX('1.9 APM lookups'!$B$9:$B$13,MATCH($J426,'1.9 APM lookups'!$A$9:$A$13,0),1),"")</f>
        <v/>
      </c>
      <c r="Q426" s="64">
        <f t="shared" si="48"/>
        <v>0</v>
      </c>
      <c r="R426" s="61"/>
      <c r="S426" s="61"/>
      <c r="T426" s="61"/>
      <c r="U426" s="61"/>
      <c r="V426" s="61"/>
      <c r="W426" s="61"/>
      <c r="X426" s="61"/>
      <c r="Y426" s="61"/>
      <c r="Z426" s="61"/>
      <c r="AA426" s="61"/>
      <c r="AB426" s="61"/>
      <c r="AC426" s="50">
        <f t="shared" si="49"/>
        <v>0</v>
      </c>
      <c r="AD426" s="48"/>
      <c r="AE426" s="51">
        <f t="shared" si="50"/>
        <v>0</v>
      </c>
      <c r="AF426" s="51">
        <f t="shared" si="51"/>
        <v>0</v>
      </c>
      <c r="AG426" s="48"/>
      <c r="AH426" s="48"/>
      <c r="AI426" s="48"/>
      <c r="AJ426" s="48"/>
      <c r="AK426" s="48"/>
      <c r="AL426" s="48"/>
      <c r="AM426" s="48"/>
      <c r="AN426" s="48"/>
      <c r="AO426" s="48"/>
      <c r="AP426" s="48"/>
      <c r="AQ426" s="48"/>
      <c r="AR426" s="123"/>
      <c r="AS426" s="50">
        <f t="shared" si="52"/>
        <v>0</v>
      </c>
      <c r="AT426" s="48"/>
      <c r="AU426" s="51">
        <f t="shared" si="53"/>
        <v>0</v>
      </c>
      <c r="AV426" s="51">
        <f t="shared" si="54"/>
        <v>0</v>
      </c>
      <c r="AW426" s="48"/>
      <c r="AX426" s="48"/>
      <c r="AY426" s="48"/>
      <c r="AZ426" s="48"/>
      <c r="BA426" s="48"/>
      <c r="BB426" s="48"/>
      <c r="BC426" s="48"/>
      <c r="BD426" s="48"/>
      <c r="BE426" s="48"/>
      <c r="BF426" s="48"/>
      <c r="BG426" s="48"/>
      <c r="BH426" s="43"/>
      <c r="BI426" s="65" t="b">
        <f>IF(AND($G426=0,$H426=0,$I426=0),TRUE,IFERROR(MATCH($BK426,'1.9 APM lookups'!$K$2:$K$107,0)&gt;0,FALSE))</f>
        <v>1</v>
      </c>
      <c r="BJ426" s="65" t="b">
        <f>IF($F426=0,TRUE,IFERROR(MATCH($F426,'4.1 Expenditure RRP'!$A:$A,0)&gt;0,FALSE))</f>
        <v>1</v>
      </c>
      <c r="BK426" s="66" t="str">
        <f t="shared" si="55"/>
        <v xml:space="preserve">, , </v>
      </c>
    </row>
    <row r="427" spans="1:63">
      <c r="A427" s="121"/>
      <c r="B427" s="122"/>
      <c r="C427" s="122"/>
      <c r="D427" s="42"/>
      <c r="E427" s="42"/>
      <c r="F427" s="122"/>
      <c r="G427" s="41"/>
      <c r="H427" s="41"/>
      <c r="I427" s="41"/>
      <c r="J427" s="42"/>
      <c r="K427" s="42"/>
      <c r="L427" s="41"/>
      <c r="M427" s="120"/>
      <c r="N427" s="41"/>
      <c r="O427" s="41"/>
      <c r="P427" s="93" t="str">
        <f>_xlfn.IFNA(INDEX('1.9 APM lookups'!$B$9:$B$13,MATCH($J427,'1.9 APM lookups'!$A$9:$A$13,0),1),"")</f>
        <v/>
      </c>
      <c r="Q427" s="64">
        <f t="shared" si="48"/>
        <v>0</v>
      </c>
      <c r="R427" s="61"/>
      <c r="S427" s="61"/>
      <c r="T427" s="61"/>
      <c r="U427" s="61"/>
      <c r="V427" s="61"/>
      <c r="W427" s="61"/>
      <c r="X427" s="61"/>
      <c r="Y427" s="61"/>
      <c r="Z427" s="61"/>
      <c r="AA427" s="61"/>
      <c r="AB427" s="61"/>
      <c r="AC427" s="50">
        <f t="shared" si="49"/>
        <v>0</v>
      </c>
      <c r="AD427" s="48"/>
      <c r="AE427" s="51">
        <f t="shared" si="50"/>
        <v>0</v>
      </c>
      <c r="AF427" s="51">
        <f t="shared" si="51"/>
        <v>0</v>
      </c>
      <c r="AG427" s="48"/>
      <c r="AH427" s="48"/>
      <c r="AI427" s="48"/>
      <c r="AJ427" s="48"/>
      <c r="AK427" s="48"/>
      <c r="AL427" s="48"/>
      <c r="AM427" s="48"/>
      <c r="AN427" s="48"/>
      <c r="AO427" s="48"/>
      <c r="AP427" s="48"/>
      <c r="AQ427" s="48"/>
      <c r="AR427" s="123"/>
      <c r="AS427" s="50">
        <f t="shared" si="52"/>
        <v>0</v>
      </c>
      <c r="AT427" s="48"/>
      <c r="AU427" s="51">
        <f t="shared" si="53"/>
        <v>0</v>
      </c>
      <c r="AV427" s="51">
        <f t="shared" si="54"/>
        <v>0</v>
      </c>
      <c r="AW427" s="48"/>
      <c r="AX427" s="48"/>
      <c r="AY427" s="48"/>
      <c r="AZ427" s="48"/>
      <c r="BA427" s="48"/>
      <c r="BB427" s="48"/>
      <c r="BC427" s="48"/>
      <c r="BD427" s="48"/>
      <c r="BE427" s="48"/>
      <c r="BF427" s="48"/>
      <c r="BG427" s="48"/>
      <c r="BH427" s="43"/>
      <c r="BI427" s="65" t="b">
        <f>IF(AND($G427=0,$H427=0,$I427=0),TRUE,IFERROR(MATCH($BK427,'1.9 APM lookups'!$K$2:$K$107,0)&gt;0,FALSE))</f>
        <v>1</v>
      </c>
      <c r="BJ427" s="65" t="b">
        <f>IF($F427=0,TRUE,IFERROR(MATCH($F427,'4.1 Expenditure RRP'!$A:$A,0)&gt;0,FALSE))</f>
        <v>1</v>
      </c>
      <c r="BK427" s="66" t="str">
        <f t="shared" si="55"/>
        <v xml:space="preserve">, , </v>
      </c>
    </row>
    <row r="428" spans="1:63">
      <c r="A428" s="121"/>
      <c r="B428" s="122"/>
      <c r="C428" s="122"/>
      <c r="D428" s="42"/>
      <c r="E428" s="42"/>
      <c r="F428" s="122"/>
      <c r="G428" s="41"/>
      <c r="H428" s="41"/>
      <c r="I428" s="41"/>
      <c r="J428" s="42"/>
      <c r="K428" s="42"/>
      <c r="L428" s="41"/>
      <c r="M428" s="120"/>
      <c r="N428" s="41"/>
      <c r="O428" s="41"/>
      <c r="P428" s="93" t="str">
        <f>_xlfn.IFNA(INDEX('1.9 APM lookups'!$B$9:$B$13,MATCH($J428,'1.9 APM lookups'!$A$9:$A$13,0),1),"")</f>
        <v/>
      </c>
      <c r="Q428" s="64">
        <f t="shared" si="48"/>
        <v>0</v>
      </c>
      <c r="R428" s="61"/>
      <c r="S428" s="61"/>
      <c r="T428" s="61"/>
      <c r="U428" s="61"/>
      <c r="V428" s="61"/>
      <c r="W428" s="61"/>
      <c r="X428" s="61"/>
      <c r="Y428" s="61"/>
      <c r="Z428" s="61"/>
      <c r="AA428" s="61"/>
      <c r="AB428" s="61"/>
      <c r="AC428" s="50">
        <f t="shared" si="49"/>
        <v>0</v>
      </c>
      <c r="AD428" s="48"/>
      <c r="AE428" s="51">
        <f t="shared" si="50"/>
        <v>0</v>
      </c>
      <c r="AF428" s="51">
        <f t="shared" si="51"/>
        <v>0</v>
      </c>
      <c r="AG428" s="48"/>
      <c r="AH428" s="48"/>
      <c r="AI428" s="48"/>
      <c r="AJ428" s="48"/>
      <c r="AK428" s="48"/>
      <c r="AL428" s="48"/>
      <c r="AM428" s="48"/>
      <c r="AN428" s="48"/>
      <c r="AO428" s="48"/>
      <c r="AP428" s="48"/>
      <c r="AQ428" s="48"/>
      <c r="AR428" s="123"/>
      <c r="AS428" s="50">
        <f t="shared" si="52"/>
        <v>0</v>
      </c>
      <c r="AT428" s="48"/>
      <c r="AU428" s="51">
        <f t="shared" si="53"/>
        <v>0</v>
      </c>
      <c r="AV428" s="51">
        <f t="shared" si="54"/>
        <v>0</v>
      </c>
      <c r="AW428" s="48"/>
      <c r="AX428" s="48"/>
      <c r="AY428" s="48"/>
      <c r="AZ428" s="48"/>
      <c r="BA428" s="48"/>
      <c r="BB428" s="48"/>
      <c r="BC428" s="48"/>
      <c r="BD428" s="48"/>
      <c r="BE428" s="48"/>
      <c r="BF428" s="48"/>
      <c r="BG428" s="48"/>
      <c r="BH428" s="43"/>
      <c r="BI428" s="65" t="b">
        <f>IF(AND($G428=0,$H428=0,$I428=0),TRUE,IFERROR(MATCH($BK428,'1.9 APM lookups'!$K$2:$K$107,0)&gt;0,FALSE))</f>
        <v>1</v>
      </c>
      <c r="BJ428" s="65" t="b">
        <f>IF($F428=0,TRUE,IFERROR(MATCH($F428,'4.1 Expenditure RRP'!$A:$A,0)&gt;0,FALSE))</f>
        <v>1</v>
      </c>
      <c r="BK428" s="66" t="str">
        <f t="shared" si="55"/>
        <v xml:space="preserve">, , </v>
      </c>
    </row>
    <row r="429" spans="1:63">
      <c r="A429" s="121"/>
      <c r="B429" s="122"/>
      <c r="C429" s="122"/>
      <c r="D429" s="42"/>
      <c r="E429" s="42"/>
      <c r="F429" s="122"/>
      <c r="G429" s="41"/>
      <c r="H429" s="41"/>
      <c r="I429" s="41"/>
      <c r="J429" s="42"/>
      <c r="K429" s="42"/>
      <c r="L429" s="41"/>
      <c r="M429" s="120"/>
      <c r="N429" s="41"/>
      <c r="O429" s="41"/>
      <c r="P429" s="93" t="str">
        <f>_xlfn.IFNA(INDEX('1.9 APM lookups'!$B$9:$B$13,MATCH($J429,'1.9 APM lookups'!$A$9:$A$13,0),1),"")</f>
        <v/>
      </c>
      <c r="Q429" s="64">
        <f t="shared" si="48"/>
        <v>0</v>
      </c>
      <c r="R429" s="61"/>
      <c r="S429" s="61"/>
      <c r="T429" s="61"/>
      <c r="U429" s="61"/>
      <c r="V429" s="61"/>
      <c r="W429" s="61"/>
      <c r="X429" s="61"/>
      <c r="Y429" s="61"/>
      <c r="Z429" s="61"/>
      <c r="AA429" s="61"/>
      <c r="AB429" s="61"/>
      <c r="AC429" s="50">
        <f t="shared" si="49"/>
        <v>0</v>
      </c>
      <c r="AD429" s="48"/>
      <c r="AE429" s="51">
        <f t="shared" si="50"/>
        <v>0</v>
      </c>
      <c r="AF429" s="51">
        <f t="shared" si="51"/>
        <v>0</v>
      </c>
      <c r="AG429" s="48"/>
      <c r="AH429" s="48"/>
      <c r="AI429" s="48"/>
      <c r="AJ429" s="48"/>
      <c r="AK429" s="48"/>
      <c r="AL429" s="48"/>
      <c r="AM429" s="48"/>
      <c r="AN429" s="48"/>
      <c r="AO429" s="48"/>
      <c r="AP429" s="48"/>
      <c r="AQ429" s="48"/>
      <c r="AR429" s="123"/>
      <c r="AS429" s="50">
        <f t="shared" si="52"/>
        <v>0</v>
      </c>
      <c r="AT429" s="48"/>
      <c r="AU429" s="51">
        <f t="shared" si="53"/>
        <v>0</v>
      </c>
      <c r="AV429" s="51">
        <f t="shared" si="54"/>
        <v>0</v>
      </c>
      <c r="AW429" s="48"/>
      <c r="AX429" s="48"/>
      <c r="AY429" s="48"/>
      <c r="AZ429" s="48"/>
      <c r="BA429" s="48"/>
      <c r="BB429" s="48"/>
      <c r="BC429" s="48"/>
      <c r="BD429" s="48"/>
      <c r="BE429" s="48"/>
      <c r="BF429" s="48"/>
      <c r="BG429" s="48"/>
      <c r="BH429" s="43"/>
      <c r="BI429" s="65" t="b">
        <f>IF(AND($G429=0,$H429=0,$I429=0),TRUE,IFERROR(MATCH($BK429,'1.9 APM lookups'!$K$2:$K$107,0)&gt;0,FALSE))</f>
        <v>1</v>
      </c>
      <c r="BJ429" s="65" t="b">
        <f>IF($F429=0,TRUE,IFERROR(MATCH($F429,'4.1 Expenditure RRP'!$A:$A,0)&gt;0,FALSE))</f>
        <v>1</v>
      </c>
      <c r="BK429" s="66" t="str">
        <f t="shared" si="55"/>
        <v xml:space="preserve">, , </v>
      </c>
    </row>
    <row r="430" spans="1:63">
      <c r="A430" s="121"/>
      <c r="B430" s="122"/>
      <c r="C430" s="122"/>
      <c r="D430" s="42"/>
      <c r="E430" s="42"/>
      <c r="F430" s="122"/>
      <c r="G430" s="41"/>
      <c r="H430" s="41"/>
      <c r="I430" s="41"/>
      <c r="J430" s="42"/>
      <c r="K430" s="42"/>
      <c r="L430" s="41"/>
      <c r="M430" s="120"/>
      <c r="N430" s="41"/>
      <c r="O430" s="41"/>
      <c r="P430" s="93" t="str">
        <f>_xlfn.IFNA(INDEX('1.9 APM lookups'!$B$9:$B$13,MATCH($J430,'1.9 APM lookups'!$A$9:$A$13,0),1),"")</f>
        <v/>
      </c>
      <c r="Q430" s="64">
        <f t="shared" si="48"/>
        <v>0</v>
      </c>
      <c r="R430" s="61"/>
      <c r="S430" s="61"/>
      <c r="T430" s="61"/>
      <c r="U430" s="61"/>
      <c r="V430" s="61"/>
      <c r="W430" s="61"/>
      <c r="X430" s="61"/>
      <c r="Y430" s="61"/>
      <c r="Z430" s="61"/>
      <c r="AA430" s="61"/>
      <c r="AB430" s="61"/>
      <c r="AC430" s="50">
        <f t="shared" si="49"/>
        <v>0</v>
      </c>
      <c r="AD430" s="48"/>
      <c r="AE430" s="51">
        <f t="shared" si="50"/>
        <v>0</v>
      </c>
      <c r="AF430" s="51">
        <f t="shared" si="51"/>
        <v>0</v>
      </c>
      <c r="AG430" s="48"/>
      <c r="AH430" s="48"/>
      <c r="AI430" s="48"/>
      <c r="AJ430" s="48"/>
      <c r="AK430" s="48"/>
      <c r="AL430" s="48"/>
      <c r="AM430" s="48"/>
      <c r="AN430" s="48"/>
      <c r="AO430" s="48"/>
      <c r="AP430" s="48"/>
      <c r="AQ430" s="48"/>
      <c r="AR430" s="123"/>
      <c r="AS430" s="50">
        <f t="shared" si="52"/>
        <v>0</v>
      </c>
      <c r="AT430" s="48"/>
      <c r="AU430" s="51">
        <f t="shared" si="53"/>
        <v>0</v>
      </c>
      <c r="AV430" s="51">
        <f t="shared" si="54"/>
        <v>0</v>
      </c>
      <c r="AW430" s="48"/>
      <c r="AX430" s="48"/>
      <c r="AY430" s="48"/>
      <c r="AZ430" s="48"/>
      <c r="BA430" s="48"/>
      <c r="BB430" s="48"/>
      <c r="BC430" s="48"/>
      <c r="BD430" s="48"/>
      <c r="BE430" s="48"/>
      <c r="BF430" s="48"/>
      <c r="BG430" s="48"/>
      <c r="BH430" s="43"/>
      <c r="BI430" s="65" t="b">
        <f>IF(AND($G430=0,$H430=0,$I430=0),TRUE,IFERROR(MATCH($BK430,'1.9 APM lookups'!$K$2:$K$107,0)&gt;0,FALSE))</f>
        <v>1</v>
      </c>
      <c r="BJ430" s="65" t="b">
        <f>IF($F430=0,TRUE,IFERROR(MATCH($F430,'4.1 Expenditure RRP'!$A:$A,0)&gt;0,FALSE))</f>
        <v>1</v>
      </c>
      <c r="BK430" s="66" t="str">
        <f t="shared" si="55"/>
        <v xml:space="preserve">, , </v>
      </c>
    </row>
    <row r="431" spans="1:63">
      <c r="A431" s="121"/>
      <c r="B431" s="122"/>
      <c r="C431" s="122"/>
      <c r="D431" s="42"/>
      <c r="E431" s="42"/>
      <c r="F431" s="122"/>
      <c r="G431" s="41"/>
      <c r="H431" s="41"/>
      <c r="I431" s="41"/>
      <c r="J431" s="42"/>
      <c r="K431" s="42"/>
      <c r="L431" s="41"/>
      <c r="M431" s="120"/>
      <c r="N431" s="41"/>
      <c r="O431" s="41"/>
      <c r="P431" s="93" t="str">
        <f>_xlfn.IFNA(INDEX('1.9 APM lookups'!$B$9:$B$13,MATCH($J431,'1.9 APM lookups'!$A$9:$A$13,0),1),"")</f>
        <v/>
      </c>
      <c r="Q431" s="64">
        <f t="shared" si="48"/>
        <v>0</v>
      </c>
      <c r="R431" s="61"/>
      <c r="S431" s="61"/>
      <c r="T431" s="61"/>
      <c r="U431" s="61"/>
      <c r="V431" s="61"/>
      <c r="W431" s="61"/>
      <c r="X431" s="61"/>
      <c r="Y431" s="61"/>
      <c r="Z431" s="61"/>
      <c r="AA431" s="61"/>
      <c r="AB431" s="61"/>
      <c r="AC431" s="50">
        <f t="shared" si="49"/>
        <v>0</v>
      </c>
      <c r="AD431" s="48"/>
      <c r="AE431" s="51">
        <f t="shared" si="50"/>
        <v>0</v>
      </c>
      <c r="AF431" s="51">
        <f t="shared" si="51"/>
        <v>0</v>
      </c>
      <c r="AG431" s="48"/>
      <c r="AH431" s="48"/>
      <c r="AI431" s="48"/>
      <c r="AJ431" s="48"/>
      <c r="AK431" s="48"/>
      <c r="AL431" s="48"/>
      <c r="AM431" s="48"/>
      <c r="AN431" s="48"/>
      <c r="AO431" s="48"/>
      <c r="AP431" s="48"/>
      <c r="AQ431" s="48"/>
      <c r="AR431" s="123"/>
      <c r="AS431" s="50">
        <f t="shared" si="52"/>
        <v>0</v>
      </c>
      <c r="AT431" s="48"/>
      <c r="AU431" s="51">
        <f t="shared" si="53"/>
        <v>0</v>
      </c>
      <c r="AV431" s="51">
        <f t="shared" si="54"/>
        <v>0</v>
      </c>
      <c r="AW431" s="48"/>
      <c r="AX431" s="48"/>
      <c r="AY431" s="48"/>
      <c r="AZ431" s="48"/>
      <c r="BA431" s="48"/>
      <c r="BB431" s="48"/>
      <c r="BC431" s="48"/>
      <c r="BD431" s="48"/>
      <c r="BE431" s="48"/>
      <c r="BF431" s="48"/>
      <c r="BG431" s="48"/>
      <c r="BH431" s="43"/>
      <c r="BI431" s="65" t="b">
        <f>IF(AND($G431=0,$H431=0,$I431=0),TRUE,IFERROR(MATCH($BK431,'1.9 APM lookups'!$K$2:$K$107,0)&gt;0,FALSE))</f>
        <v>1</v>
      </c>
      <c r="BJ431" s="65" t="b">
        <f>IF($F431=0,TRUE,IFERROR(MATCH($F431,'4.1 Expenditure RRP'!$A:$A,0)&gt;0,FALSE))</f>
        <v>1</v>
      </c>
      <c r="BK431" s="66" t="str">
        <f t="shared" si="55"/>
        <v xml:space="preserve">, , </v>
      </c>
    </row>
    <row r="432" spans="1:63">
      <c r="A432" s="121"/>
      <c r="B432" s="122"/>
      <c r="C432" s="122"/>
      <c r="D432" s="42"/>
      <c r="E432" s="42"/>
      <c r="F432" s="122"/>
      <c r="G432" s="41"/>
      <c r="H432" s="41"/>
      <c r="I432" s="41"/>
      <c r="J432" s="42"/>
      <c r="K432" s="42"/>
      <c r="L432" s="41"/>
      <c r="M432" s="120"/>
      <c r="N432" s="41"/>
      <c r="O432" s="41"/>
      <c r="P432" s="93" t="str">
        <f>_xlfn.IFNA(INDEX('1.9 APM lookups'!$B$9:$B$13,MATCH($J432,'1.9 APM lookups'!$A$9:$A$13,0),1),"")</f>
        <v/>
      </c>
      <c r="Q432" s="64">
        <f t="shared" si="48"/>
        <v>0</v>
      </c>
      <c r="R432" s="61"/>
      <c r="S432" s="61"/>
      <c r="T432" s="61"/>
      <c r="U432" s="61"/>
      <c r="V432" s="61"/>
      <c r="W432" s="61"/>
      <c r="X432" s="61"/>
      <c r="Y432" s="61"/>
      <c r="Z432" s="61"/>
      <c r="AA432" s="61"/>
      <c r="AB432" s="61"/>
      <c r="AC432" s="50">
        <f t="shared" si="49"/>
        <v>0</v>
      </c>
      <c r="AD432" s="48"/>
      <c r="AE432" s="51">
        <f t="shared" si="50"/>
        <v>0</v>
      </c>
      <c r="AF432" s="51">
        <f t="shared" si="51"/>
        <v>0</v>
      </c>
      <c r="AG432" s="48"/>
      <c r="AH432" s="48"/>
      <c r="AI432" s="48"/>
      <c r="AJ432" s="48"/>
      <c r="AK432" s="48"/>
      <c r="AL432" s="48"/>
      <c r="AM432" s="48"/>
      <c r="AN432" s="48"/>
      <c r="AO432" s="48"/>
      <c r="AP432" s="48"/>
      <c r="AQ432" s="48"/>
      <c r="AR432" s="123"/>
      <c r="AS432" s="50">
        <f t="shared" si="52"/>
        <v>0</v>
      </c>
      <c r="AT432" s="48"/>
      <c r="AU432" s="51">
        <f t="shared" si="53"/>
        <v>0</v>
      </c>
      <c r="AV432" s="51">
        <f t="shared" si="54"/>
        <v>0</v>
      </c>
      <c r="AW432" s="48"/>
      <c r="AX432" s="48"/>
      <c r="AY432" s="48"/>
      <c r="AZ432" s="48"/>
      <c r="BA432" s="48"/>
      <c r="BB432" s="48"/>
      <c r="BC432" s="48"/>
      <c r="BD432" s="48"/>
      <c r="BE432" s="48"/>
      <c r="BF432" s="48"/>
      <c r="BG432" s="48"/>
      <c r="BH432" s="43"/>
      <c r="BI432" s="65" t="b">
        <f>IF(AND($G432=0,$H432=0,$I432=0),TRUE,IFERROR(MATCH($BK432,'1.9 APM lookups'!$K$2:$K$107,0)&gt;0,FALSE))</f>
        <v>1</v>
      </c>
      <c r="BJ432" s="65" t="b">
        <f>IF($F432=0,TRUE,IFERROR(MATCH($F432,'4.1 Expenditure RRP'!$A:$A,0)&gt;0,FALSE))</f>
        <v>1</v>
      </c>
      <c r="BK432" s="66" t="str">
        <f t="shared" si="55"/>
        <v xml:space="preserve">, , </v>
      </c>
    </row>
    <row r="433" spans="1:63">
      <c r="A433" s="121"/>
      <c r="B433" s="122"/>
      <c r="C433" s="122"/>
      <c r="D433" s="42"/>
      <c r="E433" s="42"/>
      <c r="F433" s="122"/>
      <c r="G433" s="41"/>
      <c r="H433" s="41"/>
      <c r="I433" s="41"/>
      <c r="J433" s="42"/>
      <c r="K433" s="42"/>
      <c r="L433" s="41"/>
      <c r="M433" s="120"/>
      <c r="N433" s="41"/>
      <c r="O433" s="41"/>
      <c r="P433" s="93" t="str">
        <f>_xlfn.IFNA(INDEX('1.9 APM lookups'!$B$9:$B$13,MATCH($J433,'1.9 APM lookups'!$A$9:$A$13,0),1),"")</f>
        <v/>
      </c>
      <c r="Q433" s="64">
        <f t="shared" si="48"/>
        <v>0</v>
      </c>
      <c r="R433" s="61"/>
      <c r="S433" s="61"/>
      <c r="T433" s="61"/>
      <c r="U433" s="61"/>
      <c r="V433" s="61"/>
      <c r="W433" s="61"/>
      <c r="X433" s="61"/>
      <c r="Y433" s="61"/>
      <c r="Z433" s="61"/>
      <c r="AA433" s="61"/>
      <c r="AB433" s="61"/>
      <c r="AC433" s="50">
        <f t="shared" si="49"/>
        <v>0</v>
      </c>
      <c r="AD433" s="48"/>
      <c r="AE433" s="51">
        <f t="shared" si="50"/>
        <v>0</v>
      </c>
      <c r="AF433" s="51">
        <f t="shared" si="51"/>
        <v>0</v>
      </c>
      <c r="AG433" s="48"/>
      <c r="AH433" s="48"/>
      <c r="AI433" s="48"/>
      <c r="AJ433" s="48"/>
      <c r="AK433" s="48"/>
      <c r="AL433" s="48"/>
      <c r="AM433" s="48"/>
      <c r="AN433" s="48"/>
      <c r="AO433" s="48"/>
      <c r="AP433" s="48"/>
      <c r="AQ433" s="48"/>
      <c r="AR433" s="123"/>
      <c r="AS433" s="50">
        <f t="shared" si="52"/>
        <v>0</v>
      </c>
      <c r="AT433" s="48"/>
      <c r="AU433" s="51">
        <f t="shared" si="53"/>
        <v>0</v>
      </c>
      <c r="AV433" s="51">
        <f t="shared" si="54"/>
        <v>0</v>
      </c>
      <c r="AW433" s="48"/>
      <c r="AX433" s="48"/>
      <c r="AY433" s="48"/>
      <c r="AZ433" s="48"/>
      <c r="BA433" s="48"/>
      <c r="BB433" s="48"/>
      <c r="BC433" s="48"/>
      <c r="BD433" s="48"/>
      <c r="BE433" s="48"/>
      <c r="BF433" s="48"/>
      <c r="BG433" s="48"/>
      <c r="BH433" s="43"/>
      <c r="BI433" s="65" t="b">
        <f>IF(AND($G433=0,$H433=0,$I433=0),TRUE,IFERROR(MATCH($BK433,'1.9 APM lookups'!$K$2:$K$107,0)&gt;0,FALSE))</f>
        <v>1</v>
      </c>
      <c r="BJ433" s="65" t="b">
        <f>IF($F433=0,TRUE,IFERROR(MATCH($F433,'4.1 Expenditure RRP'!$A:$A,0)&gt;0,FALSE))</f>
        <v>1</v>
      </c>
      <c r="BK433" s="66" t="str">
        <f t="shared" si="55"/>
        <v xml:space="preserve">, , </v>
      </c>
    </row>
    <row r="434" spans="1:63">
      <c r="A434" s="121"/>
      <c r="B434" s="122"/>
      <c r="C434" s="122"/>
      <c r="D434" s="42"/>
      <c r="E434" s="42"/>
      <c r="F434" s="122"/>
      <c r="G434" s="41"/>
      <c r="H434" s="41"/>
      <c r="I434" s="41"/>
      <c r="J434" s="42"/>
      <c r="K434" s="42"/>
      <c r="L434" s="41"/>
      <c r="M434" s="120"/>
      <c r="N434" s="41"/>
      <c r="O434" s="41"/>
      <c r="P434" s="93" t="str">
        <f>_xlfn.IFNA(INDEX('1.9 APM lookups'!$B$9:$B$13,MATCH($J434,'1.9 APM lookups'!$A$9:$A$13,0),1),"")</f>
        <v/>
      </c>
      <c r="Q434" s="64">
        <f t="shared" si="48"/>
        <v>0</v>
      </c>
      <c r="R434" s="61"/>
      <c r="S434" s="61"/>
      <c r="T434" s="61"/>
      <c r="U434" s="61"/>
      <c r="V434" s="61"/>
      <c r="W434" s="61"/>
      <c r="X434" s="61"/>
      <c r="Y434" s="61"/>
      <c r="Z434" s="61"/>
      <c r="AA434" s="61"/>
      <c r="AB434" s="61"/>
      <c r="AC434" s="50">
        <f t="shared" si="49"/>
        <v>0</v>
      </c>
      <c r="AD434" s="48"/>
      <c r="AE434" s="51">
        <f t="shared" si="50"/>
        <v>0</v>
      </c>
      <c r="AF434" s="51">
        <f t="shared" si="51"/>
        <v>0</v>
      </c>
      <c r="AG434" s="48"/>
      <c r="AH434" s="48"/>
      <c r="AI434" s="48"/>
      <c r="AJ434" s="48"/>
      <c r="AK434" s="48"/>
      <c r="AL434" s="48"/>
      <c r="AM434" s="48"/>
      <c r="AN434" s="48"/>
      <c r="AO434" s="48"/>
      <c r="AP434" s="48"/>
      <c r="AQ434" s="48"/>
      <c r="AR434" s="123"/>
      <c r="AS434" s="50">
        <f t="shared" si="52"/>
        <v>0</v>
      </c>
      <c r="AT434" s="48"/>
      <c r="AU434" s="51">
        <f t="shared" si="53"/>
        <v>0</v>
      </c>
      <c r="AV434" s="51">
        <f t="shared" si="54"/>
        <v>0</v>
      </c>
      <c r="AW434" s="48"/>
      <c r="AX434" s="48"/>
      <c r="AY434" s="48"/>
      <c r="AZ434" s="48"/>
      <c r="BA434" s="48"/>
      <c r="BB434" s="48"/>
      <c r="BC434" s="48"/>
      <c r="BD434" s="48"/>
      <c r="BE434" s="48"/>
      <c r="BF434" s="48"/>
      <c r="BG434" s="48"/>
      <c r="BH434" s="43"/>
      <c r="BI434" s="65" t="b">
        <f>IF(AND($G434=0,$H434=0,$I434=0),TRUE,IFERROR(MATCH($BK434,'1.9 APM lookups'!$K$2:$K$107,0)&gt;0,FALSE))</f>
        <v>1</v>
      </c>
      <c r="BJ434" s="65" t="b">
        <f>IF($F434=0,TRUE,IFERROR(MATCH($F434,'4.1 Expenditure RRP'!$A:$A,0)&gt;0,FALSE))</f>
        <v>1</v>
      </c>
      <c r="BK434" s="66" t="str">
        <f t="shared" si="55"/>
        <v xml:space="preserve">, , </v>
      </c>
    </row>
    <row r="435" spans="1:63">
      <c r="A435" s="121"/>
      <c r="B435" s="122"/>
      <c r="C435" s="122"/>
      <c r="D435" s="42"/>
      <c r="E435" s="42"/>
      <c r="F435" s="122"/>
      <c r="G435" s="41"/>
      <c r="H435" s="41"/>
      <c r="I435" s="41"/>
      <c r="J435" s="42"/>
      <c r="K435" s="42"/>
      <c r="L435" s="41"/>
      <c r="M435" s="120"/>
      <c r="N435" s="41"/>
      <c r="O435" s="41"/>
      <c r="P435" s="93" t="str">
        <f>_xlfn.IFNA(INDEX('1.9 APM lookups'!$B$9:$B$13,MATCH($J435,'1.9 APM lookups'!$A$9:$A$13,0),1),"")</f>
        <v/>
      </c>
      <c r="Q435" s="64">
        <f t="shared" si="48"/>
        <v>0</v>
      </c>
      <c r="R435" s="61"/>
      <c r="S435" s="61"/>
      <c r="T435" s="61"/>
      <c r="U435" s="61"/>
      <c r="V435" s="61"/>
      <c r="W435" s="61"/>
      <c r="X435" s="61"/>
      <c r="Y435" s="61"/>
      <c r="Z435" s="61"/>
      <c r="AA435" s="61"/>
      <c r="AB435" s="61"/>
      <c r="AC435" s="50">
        <f t="shared" si="49"/>
        <v>0</v>
      </c>
      <c r="AD435" s="48"/>
      <c r="AE435" s="51">
        <f t="shared" si="50"/>
        <v>0</v>
      </c>
      <c r="AF435" s="51">
        <f t="shared" si="51"/>
        <v>0</v>
      </c>
      <c r="AG435" s="48"/>
      <c r="AH435" s="48"/>
      <c r="AI435" s="48"/>
      <c r="AJ435" s="48"/>
      <c r="AK435" s="48"/>
      <c r="AL435" s="48"/>
      <c r="AM435" s="48"/>
      <c r="AN435" s="48"/>
      <c r="AO435" s="48"/>
      <c r="AP435" s="48"/>
      <c r="AQ435" s="48"/>
      <c r="AR435" s="123"/>
      <c r="AS435" s="50">
        <f t="shared" si="52"/>
        <v>0</v>
      </c>
      <c r="AT435" s="48"/>
      <c r="AU435" s="51">
        <f t="shared" si="53"/>
        <v>0</v>
      </c>
      <c r="AV435" s="51">
        <f t="shared" si="54"/>
        <v>0</v>
      </c>
      <c r="AW435" s="48"/>
      <c r="AX435" s="48"/>
      <c r="AY435" s="48"/>
      <c r="AZ435" s="48"/>
      <c r="BA435" s="48"/>
      <c r="BB435" s="48"/>
      <c r="BC435" s="48"/>
      <c r="BD435" s="48"/>
      <c r="BE435" s="48"/>
      <c r="BF435" s="48"/>
      <c r="BG435" s="48"/>
      <c r="BH435" s="43"/>
      <c r="BI435" s="65" t="b">
        <f>IF(AND($G435=0,$H435=0,$I435=0),TRUE,IFERROR(MATCH($BK435,'1.9 APM lookups'!$K$2:$K$107,0)&gt;0,FALSE))</f>
        <v>1</v>
      </c>
      <c r="BJ435" s="65" t="b">
        <f>IF($F435=0,TRUE,IFERROR(MATCH($F435,'4.1 Expenditure RRP'!$A:$A,0)&gt;0,FALSE))</f>
        <v>1</v>
      </c>
      <c r="BK435" s="66" t="str">
        <f t="shared" si="55"/>
        <v xml:space="preserve">, , </v>
      </c>
    </row>
    <row r="436" spans="1:63">
      <c r="A436" s="121"/>
      <c r="B436" s="122"/>
      <c r="C436" s="122"/>
      <c r="D436" s="42"/>
      <c r="E436" s="42"/>
      <c r="F436" s="122"/>
      <c r="G436" s="41"/>
      <c r="H436" s="41"/>
      <c r="I436" s="41"/>
      <c r="J436" s="42"/>
      <c r="K436" s="42"/>
      <c r="L436" s="41"/>
      <c r="M436" s="120"/>
      <c r="N436" s="41"/>
      <c r="O436" s="41"/>
      <c r="P436" s="93" t="str">
        <f>_xlfn.IFNA(INDEX('1.9 APM lookups'!$B$9:$B$13,MATCH($J436,'1.9 APM lookups'!$A$9:$A$13,0),1),"")</f>
        <v/>
      </c>
      <c r="Q436" s="64">
        <f t="shared" si="48"/>
        <v>0</v>
      </c>
      <c r="R436" s="61"/>
      <c r="S436" s="61"/>
      <c r="T436" s="61"/>
      <c r="U436" s="61"/>
      <c r="V436" s="61"/>
      <c r="W436" s="61"/>
      <c r="X436" s="61"/>
      <c r="Y436" s="61"/>
      <c r="Z436" s="61"/>
      <c r="AA436" s="61"/>
      <c r="AB436" s="61"/>
      <c r="AC436" s="50">
        <f t="shared" si="49"/>
        <v>0</v>
      </c>
      <c r="AD436" s="48"/>
      <c r="AE436" s="51">
        <f t="shared" si="50"/>
        <v>0</v>
      </c>
      <c r="AF436" s="51">
        <f t="shared" si="51"/>
        <v>0</v>
      </c>
      <c r="AG436" s="48"/>
      <c r="AH436" s="48"/>
      <c r="AI436" s="48"/>
      <c r="AJ436" s="48"/>
      <c r="AK436" s="48"/>
      <c r="AL436" s="48"/>
      <c r="AM436" s="48"/>
      <c r="AN436" s="48"/>
      <c r="AO436" s="48"/>
      <c r="AP436" s="48"/>
      <c r="AQ436" s="48"/>
      <c r="AR436" s="123"/>
      <c r="AS436" s="50">
        <f t="shared" si="52"/>
        <v>0</v>
      </c>
      <c r="AT436" s="48"/>
      <c r="AU436" s="51">
        <f t="shared" si="53"/>
        <v>0</v>
      </c>
      <c r="AV436" s="51">
        <f t="shared" si="54"/>
        <v>0</v>
      </c>
      <c r="AW436" s="48"/>
      <c r="AX436" s="48"/>
      <c r="AY436" s="48"/>
      <c r="AZ436" s="48"/>
      <c r="BA436" s="48"/>
      <c r="BB436" s="48"/>
      <c r="BC436" s="48"/>
      <c r="BD436" s="48"/>
      <c r="BE436" s="48"/>
      <c r="BF436" s="48"/>
      <c r="BG436" s="48"/>
      <c r="BH436" s="43"/>
      <c r="BI436" s="65" t="b">
        <f>IF(AND($G436=0,$H436=0,$I436=0),TRUE,IFERROR(MATCH($BK436,'1.9 APM lookups'!$K$2:$K$107,0)&gt;0,FALSE))</f>
        <v>1</v>
      </c>
      <c r="BJ436" s="65" t="b">
        <f>IF($F436=0,TRUE,IFERROR(MATCH($F436,'4.1 Expenditure RRP'!$A:$A,0)&gt;0,FALSE))</f>
        <v>1</v>
      </c>
      <c r="BK436" s="66" t="str">
        <f t="shared" si="55"/>
        <v xml:space="preserve">, , </v>
      </c>
    </row>
    <row r="437" spans="1:63">
      <c r="A437" s="121"/>
      <c r="B437" s="122"/>
      <c r="C437" s="122"/>
      <c r="D437" s="42"/>
      <c r="E437" s="42"/>
      <c r="F437" s="122"/>
      <c r="G437" s="41"/>
      <c r="H437" s="41"/>
      <c r="I437" s="41"/>
      <c r="J437" s="42"/>
      <c r="K437" s="42"/>
      <c r="L437" s="41"/>
      <c r="M437" s="120"/>
      <c r="N437" s="41"/>
      <c r="O437" s="41"/>
      <c r="P437" s="93" t="str">
        <f>_xlfn.IFNA(INDEX('1.9 APM lookups'!$B$9:$B$13,MATCH($J437,'1.9 APM lookups'!$A$9:$A$13,0),1),"")</f>
        <v/>
      </c>
      <c r="Q437" s="64">
        <f t="shared" si="48"/>
        <v>0</v>
      </c>
      <c r="R437" s="61"/>
      <c r="S437" s="61"/>
      <c r="T437" s="61"/>
      <c r="U437" s="61"/>
      <c r="V437" s="61"/>
      <c r="W437" s="61"/>
      <c r="X437" s="61"/>
      <c r="Y437" s="61"/>
      <c r="Z437" s="61"/>
      <c r="AA437" s="61"/>
      <c r="AB437" s="61"/>
      <c r="AC437" s="50">
        <f t="shared" si="49"/>
        <v>0</v>
      </c>
      <c r="AD437" s="48"/>
      <c r="AE437" s="51">
        <f t="shared" si="50"/>
        <v>0</v>
      </c>
      <c r="AF437" s="51">
        <f t="shared" si="51"/>
        <v>0</v>
      </c>
      <c r="AG437" s="48"/>
      <c r="AH437" s="48"/>
      <c r="AI437" s="48"/>
      <c r="AJ437" s="48"/>
      <c r="AK437" s="48"/>
      <c r="AL437" s="48"/>
      <c r="AM437" s="48"/>
      <c r="AN437" s="48"/>
      <c r="AO437" s="48"/>
      <c r="AP437" s="48"/>
      <c r="AQ437" s="48"/>
      <c r="AR437" s="123"/>
      <c r="AS437" s="50">
        <f t="shared" si="52"/>
        <v>0</v>
      </c>
      <c r="AT437" s="48"/>
      <c r="AU437" s="51">
        <f t="shared" si="53"/>
        <v>0</v>
      </c>
      <c r="AV437" s="51">
        <f t="shared" si="54"/>
        <v>0</v>
      </c>
      <c r="AW437" s="48"/>
      <c r="AX437" s="48"/>
      <c r="AY437" s="48"/>
      <c r="AZ437" s="48"/>
      <c r="BA437" s="48"/>
      <c r="BB437" s="48"/>
      <c r="BC437" s="48"/>
      <c r="BD437" s="48"/>
      <c r="BE437" s="48"/>
      <c r="BF437" s="48"/>
      <c r="BG437" s="48"/>
      <c r="BH437" s="43"/>
      <c r="BI437" s="65" t="b">
        <f>IF(AND($G437=0,$H437=0,$I437=0),TRUE,IFERROR(MATCH($BK437,'1.9 APM lookups'!$K$2:$K$107,0)&gt;0,FALSE))</f>
        <v>1</v>
      </c>
      <c r="BJ437" s="65" t="b">
        <f>IF($F437=0,TRUE,IFERROR(MATCH($F437,'4.1 Expenditure RRP'!$A:$A,0)&gt;0,FALSE))</f>
        <v>1</v>
      </c>
      <c r="BK437" s="66" t="str">
        <f t="shared" si="55"/>
        <v xml:space="preserve">, , </v>
      </c>
    </row>
    <row r="438" spans="1:63">
      <c r="A438" s="121"/>
      <c r="B438" s="122"/>
      <c r="C438" s="122"/>
      <c r="D438" s="42"/>
      <c r="E438" s="42"/>
      <c r="F438" s="122"/>
      <c r="G438" s="41"/>
      <c r="H438" s="41"/>
      <c r="I438" s="41"/>
      <c r="J438" s="42"/>
      <c r="K438" s="42"/>
      <c r="L438" s="41"/>
      <c r="M438" s="120"/>
      <c r="N438" s="41"/>
      <c r="O438" s="41"/>
      <c r="P438" s="93" t="str">
        <f>_xlfn.IFNA(INDEX('1.9 APM lookups'!$B$9:$B$13,MATCH($J438,'1.9 APM lookups'!$A$9:$A$13,0),1),"")</f>
        <v/>
      </c>
      <c r="Q438" s="64">
        <f t="shared" si="48"/>
        <v>0</v>
      </c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50">
        <f t="shared" si="49"/>
        <v>0</v>
      </c>
      <c r="AD438" s="48"/>
      <c r="AE438" s="51">
        <f t="shared" si="50"/>
        <v>0</v>
      </c>
      <c r="AF438" s="51">
        <f t="shared" si="51"/>
        <v>0</v>
      </c>
      <c r="AG438" s="48"/>
      <c r="AH438" s="48"/>
      <c r="AI438" s="48"/>
      <c r="AJ438" s="48"/>
      <c r="AK438" s="48"/>
      <c r="AL438" s="48"/>
      <c r="AM438" s="48"/>
      <c r="AN438" s="48"/>
      <c r="AO438" s="48"/>
      <c r="AP438" s="48"/>
      <c r="AQ438" s="48"/>
      <c r="AR438" s="123"/>
      <c r="AS438" s="50">
        <f t="shared" si="52"/>
        <v>0</v>
      </c>
      <c r="AT438" s="48"/>
      <c r="AU438" s="51">
        <f t="shared" si="53"/>
        <v>0</v>
      </c>
      <c r="AV438" s="51">
        <f t="shared" si="54"/>
        <v>0</v>
      </c>
      <c r="AW438" s="48"/>
      <c r="AX438" s="48"/>
      <c r="AY438" s="48"/>
      <c r="AZ438" s="48"/>
      <c r="BA438" s="48"/>
      <c r="BB438" s="48"/>
      <c r="BC438" s="48"/>
      <c r="BD438" s="48"/>
      <c r="BE438" s="48"/>
      <c r="BF438" s="48"/>
      <c r="BG438" s="48"/>
      <c r="BH438" s="43"/>
      <c r="BI438" s="65" t="b">
        <f>IF(AND($G438=0,$H438=0,$I438=0),TRUE,IFERROR(MATCH($BK438,'1.9 APM lookups'!$K$2:$K$107,0)&gt;0,FALSE))</f>
        <v>1</v>
      </c>
      <c r="BJ438" s="65" t="b">
        <f>IF($F438=0,TRUE,IFERROR(MATCH($F438,'4.1 Expenditure RRP'!$A:$A,0)&gt;0,FALSE))</f>
        <v>1</v>
      </c>
      <c r="BK438" s="66" t="str">
        <f t="shared" si="55"/>
        <v xml:space="preserve">, , </v>
      </c>
    </row>
    <row r="439" spans="1:63">
      <c r="A439" s="121"/>
      <c r="B439" s="122"/>
      <c r="C439" s="122"/>
      <c r="D439" s="42"/>
      <c r="E439" s="42"/>
      <c r="F439" s="122"/>
      <c r="G439" s="41"/>
      <c r="H439" s="41"/>
      <c r="I439" s="41"/>
      <c r="J439" s="42"/>
      <c r="K439" s="42"/>
      <c r="L439" s="41"/>
      <c r="M439" s="120"/>
      <c r="N439" s="41"/>
      <c r="O439" s="41"/>
      <c r="P439" s="93" t="str">
        <f>_xlfn.IFNA(INDEX('1.9 APM lookups'!$B$9:$B$13,MATCH($J439,'1.9 APM lookups'!$A$9:$A$13,0),1),"")</f>
        <v/>
      </c>
      <c r="Q439" s="64">
        <f t="shared" si="48"/>
        <v>0</v>
      </c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50">
        <f t="shared" si="49"/>
        <v>0</v>
      </c>
      <c r="AD439" s="48"/>
      <c r="AE439" s="51">
        <f t="shared" si="50"/>
        <v>0</v>
      </c>
      <c r="AF439" s="51">
        <f t="shared" si="51"/>
        <v>0</v>
      </c>
      <c r="AG439" s="48"/>
      <c r="AH439" s="48"/>
      <c r="AI439" s="48"/>
      <c r="AJ439" s="48"/>
      <c r="AK439" s="48"/>
      <c r="AL439" s="48"/>
      <c r="AM439" s="48"/>
      <c r="AN439" s="48"/>
      <c r="AO439" s="48"/>
      <c r="AP439" s="48"/>
      <c r="AQ439" s="48"/>
      <c r="AR439" s="123"/>
      <c r="AS439" s="50">
        <f t="shared" si="52"/>
        <v>0</v>
      </c>
      <c r="AT439" s="48"/>
      <c r="AU439" s="51">
        <f t="shared" si="53"/>
        <v>0</v>
      </c>
      <c r="AV439" s="51">
        <f t="shared" si="54"/>
        <v>0</v>
      </c>
      <c r="AW439" s="48"/>
      <c r="AX439" s="48"/>
      <c r="AY439" s="48"/>
      <c r="AZ439" s="48"/>
      <c r="BA439" s="48"/>
      <c r="BB439" s="48"/>
      <c r="BC439" s="48"/>
      <c r="BD439" s="48"/>
      <c r="BE439" s="48"/>
      <c r="BF439" s="48"/>
      <c r="BG439" s="48"/>
      <c r="BH439" s="43"/>
      <c r="BI439" s="65" t="b">
        <f>IF(AND($G439=0,$H439=0,$I439=0),TRUE,IFERROR(MATCH($BK439,'1.9 APM lookups'!$K$2:$K$107,0)&gt;0,FALSE))</f>
        <v>1</v>
      </c>
      <c r="BJ439" s="65" t="b">
        <f>IF($F439=0,TRUE,IFERROR(MATCH($F439,'4.1 Expenditure RRP'!$A:$A,0)&gt;0,FALSE))</f>
        <v>1</v>
      </c>
      <c r="BK439" s="66" t="str">
        <f t="shared" si="55"/>
        <v xml:space="preserve">, , </v>
      </c>
    </row>
    <row r="440" spans="1:63">
      <c r="A440" s="121"/>
      <c r="B440" s="122"/>
      <c r="C440" s="122"/>
      <c r="D440" s="42"/>
      <c r="E440" s="42"/>
      <c r="F440" s="122"/>
      <c r="G440" s="41"/>
      <c r="H440" s="41"/>
      <c r="I440" s="41"/>
      <c r="J440" s="42"/>
      <c r="K440" s="42"/>
      <c r="L440" s="41"/>
      <c r="M440" s="120"/>
      <c r="N440" s="41"/>
      <c r="O440" s="41"/>
      <c r="P440" s="93" t="str">
        <f>_xlfn.IFNA(INDEX('1.9 APM lookups'!$B$9:$B$13,MATCH($J440,'1.9 APM lookups'!$A$9:$A$13,0),1),"")</f>
        <v/>
      </c>
      <c r="Q440" s="64">
        <f t="shared" si="48"/>
        <v>0</v>
      </c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50">
        <f t="shared" si="49"/>
        <v>0</v>
      </c>
      <c r="AD440" s="48"/>
      <c r="AE440" s="51">
        <f t="shared" si="50"/>
        <v>0</v>
      </c>
      <c r="AF440" s="51">
        <f t="shared" si="51"/>
        <v>0</v>
      </c>
      <c r="AG440" s="48"/>
      <c r="AH440" s="48"/>
      <c r="AI440" s="48"/>
      <c r="AJ440" s="48"/>
      <c r="AK440" s="48"/>
      <c r="AL440" s="48"/>
      <c r="AM440" s="48"/>
      <c r="AN440" s="48"/>
      <c r="AO440" s="48"/>
      <c r="AP440" s="48"/>
      <c r="AQ440" s="48"/>
      <c r="AR440" s="123"/>
      <c r="AS440" s="50">
        <f t="shared" si="52"/>
        <v>0</v>
      </c>
      <c r="AT440" s="48"/>
      <c r="AU440" s="51">
        <f t="shared" si="53"/>
        <v>0</v>
      </c>
      <c r="AV440" s="51">
        <f t="shared" si="54"/>
        <v>0</v>
      </c>
      <c r="AW440" s="48"/>
      <c r="AX440" s="48"/>
      <c r="AY440" s="48"/>
      <c r="AZ440" s="48"/>
      <c r="BA440" s="48"/>
      <c r="BB440" s="48"/>
      <c r="BC440" s="48"/>
      <c r="BD440" s="48"/>
      <c r="BE440" s="48"/>
      <c r="BF440" s="48"/>
      <c r="BG440" s="48"/>
      <c r="BH440" s="43"/>
      <c r="BI440" s="65" t="b">
        <f>IF(AND($G440=0,$H440=0,$I440=0),TRUE,IFERROR(MATCH($BK440,'1.9 APM lookups'!$K$2:$K$107,0)&gt;0,FALSE))</f>
        <v>1</v>
      </c>
      <c r="BJ440" s="65" t="b">
        <f>IF($F440=0,TRUE,IFERROR(MATCH($F440,'4.1 Expenditure RRP'!$A:$A,0)&gt;0,FALSE))</f>
        <v>1</v>
      </c>
      <c r="BK440" s="66" t="str">
        <f t="shared" si="55"/>
        <v xml:space="preserve">, , </v>
      </c>
    </row>
    <row r="441" spans="1:63">
      <c r="A441" s="121"/>
      <c r="B441" s="122"/>
      <c r="C441" s="122"/>
      <c r="D441" s="42"/>
      <c r="E441" s="42"/>
      <c r="F441" s="122"/>
      <c r="G441" s="41"/>
      <c r="H441" s="41"/>
      <c r="I441" s="41"/>
      <c r="J441" s="42"/>
      <c r="K441" s="42"/>
      <c r="L441" s="41"/>
      <c r="M441" s="120"/>
      <c r="N441" s="41"/>
      <c r="O441" s="41"/>
      <c r="P441" s="93" t="str">
        <f>_xlfn.IFNA(INDEX('1.9 APM lookups'!$B$9:$B$13,MATCH($J441,'1.9 APM lookups'!$A$9:$A$13,0),1),"")</f>
        <v/>
      </c>
      <c r="Q441" s="64">
        <f t="shared" si="48"/>
        <v>0</v>
      </c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50">
        <f t="shared" si="49"/>
        <v>0</v>
      </c>
      <c r="AD441" s="48"/>
      <c r="AE441" s="51">
        <f t="shared" si="50"/>
        <v>0</v>
      </c>
      <c r="AF441" s="51">
        <f t="shared" si="51"/>
        <v>0</v>
      </c>
      <c r="AG441" s="48"/>
      <c r="AH441" s="48"/>
      <c r="AI441" s="48"/>
      <c r="AJ441" s="48"/>
      <c r="AK441" s="48"/>
      <c r="AL441" s="48"/>
      <c r="AM441" s="48"/>
      <c r="AN441" s="48"/>
      <c r="AO441" s="48"/>
      <c r="AP441" s="48"/>
      <c r="AQ441" s="48"/>
      <c r="AR441" s="123"/>
      <c r="AS441" s="50">
        <f t="shared" si="52"/>
        <v>0</v>
      </c>
      <c r="AT441" s="48"/>
      <c r="AU441" s="51">
        <f t="shared" si="53"/>
        <v>0</v>
      </c>
      <c r="AV441" s="51">
        <f t="shared" si="54"/>
        <v>0</v>
      </c>
      <c r="AW441" s="48"/>
      <c r="AX441" s="48"/>
      <c r="AY441" s="48"/>
      <c r="AZ441" s="48"/>
      <c r="BA441" s="48"/>
      <c r="BB441" s="48"/>
      <c r="BC441" s="48"/>
      <c r="BD441" s="48"/>
      <c r="BE441" s="48"/>
      <c r="BF441" s="48"/>
      <c r="BG441" s="48"/>
      <c r="BH441" s="43"/>
      <c r="BI441" s="65" t="b">
        <f>IF(AND($G441=0,$H441=0,$I441=0),TRUE,IFERROR(MATCH($BK441,'1.9 APM lookups'!$K$2:$K$107,0)&gt;0,FALSE))</f>
        <v>1</v>
      </c>
      <c r="BJ441" s="65" t="b">
        <f>IF($F441=0,TRUE,IFERROR(MATCH($F441,'4.1 Expenditure RRP'!$A:$A,0)&gt;0,FALSE))</f>
        <v>1</v>
      </c>
      <c r="BK441" s="66" t="str">
        <f t="shared" si="55"/>
        <v xml:space="preserve">, , </v>
      </c>
    </row>
    <row r="442" spans="1:63">
      <c r="A442" s="121"/>
      <c r="B442" s="122"/>
      <c r="C442" s="122"/>
      <c r="D442" s="42"/>
      <c r="E442" s="42"/>
      <c r="F442" s="122"/>
      <c r="G442" s="41"/>
      <c r="H442" s="41"/>
      <c r="I442" s="41"/>
      <c r="J442" s="42"/>
      <c r="K442" s="42"/>
      <c r="L442" s="41"/>
      <c r="M442" s="120"/>
      <c r="N442" s="41"/>
      <c r="O442" s="41"/>
      <c r="P442" s="93" t="str">
        <f>_xlfn.IFNA(INDEX('1.9 APM lookups'!$B$9:$B$13,MATCH($J442,'1.9 APM lookups'!$A$9:$A$13,0),1),"")</f>
        <v/>
      </c>
      <c r="Q442" s="64">
        <f t="shared" si="48"/>
        <v>0</v>
      </c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50">
        <f t="shared" si="49"/>
        <v>0</v>
      </c>
      <c r="AD442" s="48"/>
      <c r="AE442" s="51">
        <f t="shared" si="50"/>
        <v>0</v>
      </c>
      <c r="AF442" s="51">
        <f t="shared" si="51"/>
        <v>0</v>
      </c>
      <c r="AG442" s="48"/>
      <c r="AH442" s="48"/>
      <c r="AI442" s="48"/>
      <c r="AJ442" s="48"/>
      <c r="AK442" s="48"/>
      <c r="AL442" s="48"/>
      <c r="AM442" s="48"/>
      <c r="AN442" s="48"/>
      <c r="AO442" s="48"/>
      <c r="AP442" s="48"/>
      <c r="AQ442" s="48"/>
      <c r="AR442" s="123"/>
      <c r="AS442" s="50">
        <f t="shared" si="52"/>
        <v>0</v>
      </c>
      <c r="AT442" s="48"/>
      <c r="AU442" s="51">
        <f t="shared" si="53"/>
        <v>0</v>
      </c>
      <c r="AV442" s="51">
        <f t="shared" si="54"/>
        <v>0</v>
      </c>
      <c r="AW442" s="48"/>
      <c r="AX442" s="48"/>
      <c r="AY442" s="48"/>
      <c r="AZ442" s="48"/>
      <c r="BA442" s="48"/>
      <c r="BB442" s="48"/>
      <c r="BC442" s="48"/>
      <c r="BD442" s="48"/>
      <c r="BE442" s="48"/>
      <c r="BF442" s="48"/>
      <c r="BG442" s="48"/>
      <c r="BH442" s="43"/>
      <c r="BI442" s="65" t="b">
        <f>IF(AND($G442=0,$H442=0,$I442=0),TRUE,IFERROR(MATCH($BK442,'1.9 APM lookups'!$K$2:$K$107,0)&gt;0,FALSE))</f>
        <v>1</v>
      </c>
      <c r="BJ442" s="65" t="b">
        <f>IF($F442=0,TRUE,IFERROR(MATCH($F442,'4.1 Expenditure RRP'!$A:$A,0)&gt;0,FALSE))</f>
        <v>1</v>
      </c>
      <c r="BK442" s="66" t="str">
        <f t="shared" si="55"/>
        <v xml:space="preserve">, , </v>
      </c>
    </row>
    <row r="443" spans="1:63">
      <c r="A443" s="121"/>
      <c r="B443" s="122"/>
      <c r="C443" s="122"/>
      <c r="D443" s="42"/>
      <c r="E443" s="42"/>
      <c r="F443" s="122"/>
      <c r="G443" s="41"/>
      <c r="H443" s="41"/>
      <c r="I443" s="41"/>
      <c r="J443" s="42"/>
      <c r="K443" s="42"/>
      <c r="L443" s="41"/>
      <c r="M443" s="120"/>
      <c r="N443" s="41"/>
      <c r="O443" s="41"/>
      <c r="P443" s="93" t="str">
        <f>_xlfn.IFNA(INDEX('1.9 APM lookups'!$B$9:$B$13,MATCH($J443,'1.9 APM lookups'!$A$9:$A$13,0),1),"")</f>
        <v/>
      </c>
      <c r="Q443" s="64">
        <f t="shared" si="48"/>
        <v>0</v>
      </c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50">
        <f t="shared" si="49"/>
        <v>0</v>
      </c>
      <c r="AD443" s="48"/>
      <c r="AE443" s="51">
        <f t="shared" si="50"/>
        <v>0</v>
      </c>
      <c r="AF443" s="51">
        <f t="shared" si="51"/>
        <v>0</v>
      </c>
      <c r="AG443" s="48"/>
      <c r="AH443" s="48"/>
      <c r="AI443" s="48"/>
      <c r="AJ443" s="48"/>
      <c r="AK443" s="48"/>
      <c r="AL443" s="48"/>
      <c r="AM443" s="48"/>
      <c r="AN443" s="48"/>
      <c r="AO443" s="48"/>
      <c r="AP443" s="48"/>
      <c r="AQ443" s="48"/>
      <c r="AR443" s="123"/>
      <c r="AS443" s="50">
        <f t="shared" si="52"/>
        <v>0</v>
      </c>
      <c r="AT443" s="48"/>
      <c r="AU443" s="51">
        <f t="shared" si="53"/>
        <v>0</v>
      </c>
      <c r="AV443" s="51">
        <f t="shared" si="54"/>
        <v>0</v>
      </c>
      <c r="AW443" s="48"/>
      <c r="AX443" s="48"/>
      <c r="AY443" s="48"/>
      <c r="AZ443" s="48"/>
      <c r="BA443" s="48"/>
      <c r="BB443" s="48"/>
      <c r="BC443" s="48"/>
      <c r="BD443" s="48"/>
      <c r="BE443" s="48"/>
      <c r="BF443" s="48"/>
      <c r="BG443" s="48"/>
      <c r="BH443" s="43"/>
      <c r="BI443" s="65" t="b">
        <f>IF(AND($G443=0,$H443=0,$I443=0),TRUE,IFERROR(MATCH($BK443,'1.9 APM lookups'!$K$2:$K$107,0)&gt;0,FALSE))</f>
        <v>1</v>
      </c>
      <c r="BJ443" s="65" t="b">
        <f>IF($F443=0,TRUE,IFERROR(MATCH($F443,'4.1 Expenditure RRP'!$A:$A,0)&gt;0,FALSE))</f>
        <v>1</v>
      </c>
      <c r="BK443" s="66" t="str">
        <f t="shared" si="55"/>
        <v xml:space="preserve">, , </v>
      </c>
    </row>
    <row r="444" spans="1:63">
      <c r="A444" s="121"/>
      <c r="B444" s="122"/>
      <c r="C444" s="122"/>
      <c r="D444" s="42"/>
      <c r="E444" s="42"/>
      <c r="F444" s="122"/>
      <c r="G444" s="41"/>
      <c r="H444" s="41"/>
      <c r="I444" s="41"/>
      <c r="J444" s="42"/>
      <c r="K444" s="42"/>
      <c r="L444" s="41"/>
      <c r="M444" s="120"/>
      <c r="N444" s="41"/>
      <c r="O444" s="41"/>
      <c r="P444" s="93" t="str">
        <f>_xlfn.IFNA(INDEX('1.9 APM lookups'!$B$9:$B$13,MATCH($J444,'1.9 APM lookups'!$A$9:$A$13,0),1),"")</f>
        <v/>
      </c>
      <c r="Q444" s="64">
        <f t="shared" si="48"/>
        <v>0</v>
      </c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50">
        <f t="shared" si="49"/>
        <v>0</v>
      </c>
      <c r="AD444" s="48"/>
      <c r="AE444" s="51">
        <f t="shared" si="50"/>
        <v>0</v>
      </c>
      <c r="AF444" s="51">
        <f t="shared" si="51"/>
        <v>0</v>
      </c>
      <c r="AG444" s="48"/>
      <c r="AH444" s="48"/>
      <c r="AI444" s="48"/>
      <c r="AJ444" s="48"/>
      <c r="AK444" s="48"/>
      <c r="AL444" s="48"/>
      <c r="AM444" s="48"/>
      <c r="AN444" s="48"/>
      <c r="AO444" s="48"/>
      <c r="AP444" s="48"/>
      <c r="AQ444" s="48"/>
      <c r="AR444" s="123"/>
      <c r="AS444" s="50">
        <f t="shared" si="52"/>
        <v>0</v>
      </c>
      <c r="AT444" s="48"/>
      <c r="AU444" s="51">
        <f t="shared" si="53"/>
        <v>0</v>
      </c>
      <c r="AV444" s="51">
        <f t="shared" si="54"/>
        <v>0</v>
      </c>
      <c r="AW444" s="48"/>
      <c r="AX444" s="48"/>
      <c r="AY444" s="48"/>
      <c r="AZ444" s="48"/>
      <c r="BA444" s="48"/>
      <c r="BB444" s="48"/>
      <c r="BC444" s="48"/>
      <c r="BD444" s="48"/>
      <c r="BE444" s="48"/>
      <c r="BF444" s="48"/>
      <c r="BG444" s="48"/>
      <c r="BH444" s="43"/>
      <c r="BI444" s="65" t="b">
        <f>IF(AND($G444=0,$H444=0,$I444=0),TRUE,IFERROR(MATCH($BK444,'1.9 APM lookups'!$K$2:$K$107,0)&gt;0,FALSE))</f>
        <v>1</v>
      </c>
      <c r="BJ444" s="65" t="b">
        <f>IF($F444=0,TRUE,IFERROR(MATCH($F444,'4.1 Expenditure RRP'!$A:$A,0)&gt;0,FALSE))</f>
        <v>1</v>
      </c>
      <c r="BK444" s="66" t="str">
        <f t="shared" si="55"/>
        <v xml:space="preserve">, , </v>
      </c>
    </row>
    <row r="445" spans="1:63">
      <c r="A445" s="121"/>
      <c r="B445" s="122"/>
      <c r="C445" s="122"/>
      <c r="D445" s="42"/>
      <c r="E445" s="42"/>
      <c r="F445" s="122"/>
      <c r="G445" s="41"/>
      <c r="H445" s="41"/>
      <c r="I445" s="41"/>
      <c r="J445" s="42"/>
      <c r="K445" s="42"/>
      <c r="L445" s="41"/>
      <c r="M445" s="120"/>
      <c r="N445" s="41"/>
      <c r="O445" s="41"/>
      <c r="P445" s="93" t="str">
        <f>_xlfn.IFNA(INDEX('1.9 APM lookups'!$B$9:$B$13,MATCH($J445,'1.9 APM lookups'!$A$9:$A$13,0),1),"")</f>
        <v/>
      </c>
      <c r="Q445" s="64">
        <f t="shared" si="48"/>
        <v>0</v>
      </c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50">
        <f t="shared" si="49"/>
        <v>0</v>
      </c>
      <c r="AD445" s="48"/>
      <c r="AE445" s="51">
        <f t="shared" si="50"/>
        <v>0</v>
      </c>
      <c r="AF445" s="51">
        <f t="shared" si="51"/>
        <v>0</v>
      </c>
      <c r="AG445" s="48"/>
      <c r="AH445" s="48"/>
      <c r="AI445" s="48"/>
      <c r="AJ445" s="48"/>
      <c r="AK445" s="48"/>
      <c r="AL445" s="48"/>
      <c r="AM445" s="48"/>
      <c r="AN445" s="48"/>
      <c r="AO445" s="48"/>
      <c r="AP445" s="48"/>
      <c r="AQ445" s="48"/>
      <c r="AR445" s="123"/>
      <c r="AS445" s="50">
        <f t="shared" si="52"/>
        <v>0</v>
      </c>
      <c r="AT445" s="48"/>
      <c r="AU445" s="51">
        <f t="shared" si="53"/>
        <v>0</v>
      </c>
      <c r="AV445" s="51">
        <f t="shared" si="54"/>
        <v>0</v>
      </c>
      <c r="AW445" s="48"/>
      <c r="AX445" s="48"/>
      <c r="AY445" s="48"/>
      <c r="AZ445" s="48"/>
      <c r="BA445" s="48"/>
      <c r="BB445" s="48"/>
      <c r="BC445" s="48"/>
      <c r="BD445" s="48"/>
      <c r="BE445" s="48"/>
      <c r="BF445" s="48"/>
      <c r="BG445" s="48"/>
      <c r="BH445" s="43"/>
      <c r="BI445" s="65" t="b">
        <f>IF(AND($G445=0,$H445=0,$I445=0),TRUE,IFERROR(MATCH($BK445,'1.9 APM lookups'!$K$2:$K$107,0)&gt;0,FALSE))</f>
        <v>1</v>
      </c>
      <c r="BJ445" s="65" t="b">
        <f>IF($F445=0,TRUE,IFERROR(MATCH($F445,'4.1 Expenditure RRP'!$A:$A,0)&gt;0,FALSE))</f>
        <v>1</v>
      </c>
      <c r="BK445" s="66" t="str">
        <f t="shared" si="55"/>
        <v xml:space="preserve">, , </v>
      </c>
    </row>
    <row r="446" spans="1:63">
      <c r="A446" s="121"/>
      <c r="B446" s="122"/>
      <c r="C446" s="122"/>
      <c r="D446" s="42"/>
      <c r="E446" s="42"/>
      <c r="F446" s="122"/>
      <c r="G446" s="41"/>
      <c r="H446" s="41"/>
      <c r="I446" s="41"/>
      <c r="J446" s="42"/>
      <c r="K446" s="42"/>
      <c r="L446" s="41"/>
      <c r="M446" s="120"/>
      <c r="N446" s="41"/>
      <c r="O446" s="41"/>
      <c r="P446" s="93" t="str">
        <f>_xlfn.IFNA(INDEX('1.9 APM lookups'!$B$9:$B$13,MATCH($J446,'1.9 APM lookups'!$A$9:$A$13,0),1),"")</f>
        <v/>
      </c>
      <c r="Q446" s="64">
        <f t="shared" si="48"/>
        <v>0</v>
      </c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50">
        <f t="shared" si="49"/>
        <v>0</v>
      </c>
      <c r="AD446" s="48"/>
      <c r="AE446" s="51">
        <f t="shared" si="50"/>
        <v>0</v>
      </c>
      <c r="AF446" s="51">
        <f t="shared" si="51"/>
        <v>0</v>
      </c>
      <c r="AG446" s="48"/>
      <c r="AH446" s="48"/>
      <c r="AI446" s="48"/>
      <c r="AJ446" s="48"/>
      <c r="AK446" s="48"/>
      <c r="AL446" s="48"/>
      <c r="AM446" s="48"/>
      <c r="AN446" s="48"/>
      <c r="AO446" s="48"/>
      <c r="AP446" s="48"/>
      <c r="AQ446" s="48"/>
      <c r="AR446" s="123"/>
      <c r="AS446" s="50">
        <f t="shared" si="52"/>
        <v>0</v>
      </c>
      <c r="AT446" s="48"/>
      <c r="AU446" s="51">
        <f t="shared" si="53"/>
        <v>0</v>
      </c>
      <c r="AV446" s="51">
        <f t="shared" si="54"/>
        <v>0</v>
      </c>
      <c r="AW446" s="48"/>
      <c r="AX446" s="48"/>
      <c r="AY446" s="48"/>
      <c r="AZ446" s="48"/>
      <c r="BA446" s="48"/>
      <c r="BB446" s="48"/>
      <c r="BC446" s="48"/>
      <c r="BD446" s="48"/>
      <c r="BE446" s="48"/>
      <c r="BF446" s="48"/>
      <c r="BG446" s="48"/>
      <c r="BH446" s="43"/>
      <c r="BI446" s="65" t="b">
        <f>IF(AND($G446=0,$H446=0,$I446=0),TRUE,IFERROR(MATCH($BK446,'1.9 APM lookups'!$K$2:$K$107,0)&gt;0,FALSE))</f>
        <v>1</v>
      </c>
      <c r="BJ446" s="65" t="b">
        <f>IF($F446=0,TRUE,IFERROR(MATCH($F446,'4.1 Expenditure RRP'!$A:$A,0)&gt;0,FALSE))</f>
        <v>1</v>
      </c>
      <c r="BK446" s="66" t="str">
        <f t="shared" si="55"/>
        <v xml:space="preserve">, , </v>
      </c>
    </row>
    <row r="447" spans="1:63">
      <c r="A447" s="121"/>
      <c r="B447" s="122"/>
      <c r="C447" s="122"/>
      <c r="D447" s="42"/>
      <c r="E447" s="42"/>
      <c r="F447" s="122"/>
      <c r="G447" s="41"/>
      <c r="H447" s="41"/>
      <c r="I447" s="41"/>
      <c r="J447" s="42"/>
      <c r="K447" s="42"/>
      <c r="L447" s="41"/>
      <c r="M447" s="120"/>
      <c r="N447" s="41"/>
      <c r="O447" s="41"/>
      <c r="P447" s="93" t="str">
        <f>_xlfn.IFNA(INDEX('1.9 APM lookups'!$B$9:$B$13,MATCH($J447,'1.9 APM lookups'!$A$9:$A$13,0),1),"")</f>
        <v/>
      </c>
      <c r="Q447" s="64">
        <f t="shared" si="48"/>
        <v>0</v>
      </c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50">
        <f t="shared" si="49"/>
        <v>0</v>
      </c>
      <c r="AD447" s="48"/>
      <c r="AE447" s="51">
        <f t="shared" si="50"/>
        <v>0</v>
      </c>
      <c r="AF447" s="51">
        <f t="shared" si="51"/>
        <v>0</v>
      </c>
      <c r="AG447" s="48"/>
      <c r="AH447" s="48"/>
      <c r="AI447" s="48"/>
      <c r="AJ447" s="48"/>
      <c r="AK447" s="48"/>
      <c r="AL447" s="48"/>
      <c r="AM447" s="48"/>
      <c r="AN447" s="48"/>
      <c r="AO447" s="48"/>
      <c r="AP447" s="48"/>
      <c r="AQ447" s="48"/>
      <c r="AR447" s="123"/>
      <c r="AS447" s="50">
        <f t="shared" si="52"/>
        <v>0</v>
      </c>
      <c r="AT447" s="48"/>
      <c r="AU447" s="51">
        <f t="shared" si="53"/>
        <v>0</v>
      </c>
      <c r="AV447" s="51">
        <f t="shared" si="54"/>
        <v>0</v>
      </c>
      <c r="AW447" s="48"/>
      <c r="AX447" s="48"/>
      <c r="AY447" s="48"/>
      <c r="AZ447" s="48"/>
      <c r="BA447" s="48"/>
      <c r="BB447" s="48"/>
      <c r="BC447" s="48"/>
      <c r="BD447" s="48"/>
      <c r="BE447" s="48"/>
      <c r="BF447" s="48"/>
      <c r="BG447" s="48"/>
      <c r="BH447" s="43"/>
      <c r="BI447" s="65" t="b">
        <f>IF(AND($G447=0,$H447=0,$I447=0),TRUE,IFERROR(MATCH($BK447,'1.9 APM lookups'!$K$2:$K$107,0)&gt;0,FALSE))</f>
        <v>1</v>
      </c>
      <c r="BJ447" s="65" t="b">
        <f>IF($F447=0,TRUE,IFERROR(MATCH($F447,'4.1 Expenditure RRP'!$A:$A,0)&gt;0,FALSE))</f>
        <v>1</v>
      </c>
      <c r="BK447" s="66" t="str">
        <f t="shared" si="55"/>
        <v xml:space="preserve">, , </v>
      </c>
    </row>
    <row r="448" spans="1:63">
      <c r="A448" s="121"/>
      <c r="B448" s="122"/>
      <c r="C448" s="122"/>
      <c r="D448" s="42"/>
      <c r="E448" s="42"/>
      <c r="F448" s="122"/>
      <c r="G448" s="41"/>
      <c r="H448" s="41"/>
      <c r="I448" s="41"/>
      <c r="J448" s="42"/>
      <c r="K448" s="42"/>
      <c r="L448" s="41"/>
      <c r="M448" s="120"/>
      <c r="N448" s="41"/>
      <c r="O448" s="41"/>
      <c r="P448" s="93" t="str">
        <f>_xlfn.IFNA(INDEX('1.9 APM lookups'!$B$9:$B$13,MATCH($J448,'1.9 APM lookups'!$A$9:$A$13,0),1),"")</f>
        <v/>
      </c>
      <c r="Q448" s="64">
        <f t="shared" si="48"/>
        <v>0</v>
      </c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50">
        <f t="shared" si="49"/>
        <v>0</v>
      </c>
      <c r="AD448" s="48"/>
      <c r="AE448" s="51">
        <f t="shared" si="50"/>
        <v>0</v>
      </c>
      <c r="AF448" s="51">
        <f t="shared" si="51"/>
        <v>0</v>
      </c>
      <c r="AG448" s="48"/>
      <c r="AH448" s="48"/>
      <c r="AI448" s="48"/>
      <c r="AJ448" s="48"/>
      <c r="AK448" s="48"/>
      <c r="AL448" s="48"/>
      <c r="AM448" s="48"/>
      <c r="AN448" s="48"/>
      <c r="AO448" s="48"/>
      <c r="AP448" s="48"/>
      <c r="AQ448" s="48"/>
      <c r="AR448" s="123"/>
      <c r="AS448" s="50">
        <f t="shared" si="52"/>
        <v>0</v>
      </c>
      <c r="AT448" s="48"/>
      <c r="AU448" s="51">
        <f t="shared" si="53"/>
        <v>0</v>
      </c>
      <c r="AV448" s="51">
        <f t="shared" si="54"/>
        <v>0</v>
      </c>
      <c r="AW448" s="48"/>
      <c r="AX448" s="48"/>
      <c r="AY448" s="48"/>
      <c r="AZ448" s="48"/>
      <c r="BA448" s="48"/>
      <c r="BB448" s="48"/>
      <c r="BC448" s="48"/>
      <c r="BD448" s="48"/>
      <c r="BE448" s="48"/>
      <c r="BF448" s="48"/>
      <c r="BG448" s="48"/>
      <c r="BH448" s="43"/>
      <c r="BI448" s="65" t="b">
        <f>IF(AND($G448=0,$H448=0,$I448=0),TRUE,IFERROR(MATCH($BK448,'1.9 APM lookups'!$K$2:$K$107,0)&gt;0,FALSE))</f>
        <v>1</v>
      </c>
      <c r="BJ448" s="65" t="b">
        <f>IF($F448=0,TRUE,IFERROR(MATCH($F448,'4.1 Expenditure RRP'!$A:$A,0)&gt;0,FALSE))</f>
        <v>1</v>
      </c>
      <c r="BK448" s="66" t="str">
        <f t="shared" si="55"/>
        <v xml:space="preserve">, , </v>
      </c>
    </row>
    <row r="449" spans="1:63">
      <c r="A449" s="121"/>
      <c r="B449" s="122"/>
      <c r="C449" s="122"/>
      <c r="D449" s="42"/>
      <c r="E449" s="42"/>
      <c r="F449" s="122"/>
      <c r="G449" s="41"/>
      <c r="H449" s="41"/>
      <c r="I449" s="41"/>
      <c r="J449" s="42"/>
      <c r="K449" s="42"/>
      <c r="L449" s="41"/>
      <c r="M449" s="120"/>
      <c r="N449" s="41"/>
      <c r="O449" s="41"/>
      <c r="P449" s="93" t="str">
        <f>_xlfn.IFNA(INDEX('1.9 APM lookups'!$B$9:$B$13,MATCH($J449,'1.9 APM lookups'!$A$9:$A$13,0),1),"")</f>
        <v/>
      </c>
      <c r="Q449" s="64">
        <f t="shared" si="48"/>
        <v>0</v>
      </c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50">
        <f t="shared" si="49"/>
        <v>0</v>
      </c>
      <c r="AD449" s="48"/>
      <c r="AE449" s="51">
        <f t="shared" si="50"/>
        <v>0</v>
      </c>
      <c r="AF449" s="51">
        <f t="shared" si="51"/>
        <v>0</v>
      </c>
      <c r="AG449" s="48"/>
      <c r="AH449" s="48"/>
      <c r="AI449" s="48"/>
      <c r="AJ449" s="48"/>
      <c r="AK449" s="48"/>
      <c r="AL449" s="48"/>
      <c r="AM449" s="48"/>
      <c r="AN449" s="48"/>
      <c r="AO449" s="48"/>
      <c r="AP449" s="48"/>
      <c r="AQ449" s="48"/>
      <c r="AR449" s="123"/>
      <c r="AS449" s="50">
        <f t="shared" si="52"/>
        <v>0</v>
      </c>
      <c r="AT449" s="48"/>
      <c r="AU449" s="51">
        <f t="shared" si="53"/>
        <v>0</v>
      </c>
      <c r="AV449" s="51">
        <f t="shared" si="54"/>
        <v>0</v>
      </c>
      <c r="AW449" s="48"/>
      <c r="AX449" s="48"/>
      <c r="AY449" s="48"/>
      <c r="AZ449" s="48"/>
      <c r="BA449" s="48"/>
      <c r="BB449" s="48"/>
      <c r="BC449" s="48"/>
      <c r="BD449" s="48"/>
      <c r="BE449" s="48"/>
      <c r="BF449" s="48"/>
      <c r="BG449" s="48"/>
      <c r="BH449" s="43"/>
      <c r="BI449" s="65" t="b">
        <f>IF(AND($G449=0,$H449=0,$I449=0),TRUE,IFERROR(MATCH($BK449,'1.9 APM lookups'!$K$2:$K$107,0)&gt;0,FALSE))</f>
        <v>1</v>
      </c>
      <c r="BJ449" s="65" t="b">
        <f>IF($F449=0,TRUE,IFERROR(MATCH($F449,'4.1 Expenditure RRP'!$A:$A,0)&gt;0,FALSE))</f>
        <v>1</v>
      </c>
      <c r="BK449" s="66" t="str">
        <f t="shared" si="55"/>
        <v xml:space="preserve">, , </v>
      </c>
    </row>
    <row r="450" spans="1:63">
      <c r="A450" s="121"/>
      <c r="B450" s="122"/>
      <c r="C450" s="122"/>
      <c r="D450" s="42"/>
      <c r="E450" s="42"/>
      <c r="F450" s="122"/>
      <c r="G450" s="41"/>
      <c r="H450" s="41"/>
      <c r="I450" s="41"/>
      <c r="J450" s="42"/>
      <c r="K450" s="42"/>
      <c r="L450" s="41"/>
      <c r="M450" s="120"/>
      <c r="N450" s="41"/>
      <c r="O450" s="41"/>
      <c r="P450" s="93" t="str">
        <f>_xlfn.IFNA(INDEX('1.9 APM lookups'!$B$9:$B$13,MATCH($J450,'1.9 APM lookups'!$A$9:$A$13,0),1),"")</f>
        <v/>
      </c>
      <c r="Q450" s="64">
        <f t="shared" si="48"/>
        <v>0</v>
      </c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50">
        <f t="shared" si="49"/>
        <v>0</v>
      </c>
      <c r="AD450" s="48"/>
      <c r="AE450" s="51">
        <f t="shared" si="50"/>
        <v>0</v>
      </c>
      <c r="AF450" s="51">
        <f t="shared" si="51"/>
        <v>0</v>
      </c>
      <c r="AG450" s="48"/>
      <c r="AH450" s="48"/>
      <c r="AI450" s="48"/>
      <c r="AJ450" s="48"/>
      <c r="AK450" s="48"/>
      <c r="AL450" s="48"/>
      <c r="AM450" s="48"/>
      <c r="AN450" s="48"/>
      <c r="AO450" s="48"/>
      <c r="AP450" s="48"/>
      <c r="AQ450" s="48"/>
      <c r="AR450" s="123"/>
      <c r="AS450" s="50">
        <f t="shared" si="52"/>
        <v>0</v>
      </c>
      <c r="AT450" s="48"/>
      <c r="AU450" s="51">
        <f t="shared" si="53"/>
        <v>0</v>
      </c>
      <c r="AV450" s="51">
        <f t="shared" si="54"/>
        <v>0</v>
      </c>
      <c r="AW450" s="48"/>
      <c r="AX450" s="48"/>
      <c r="AY450" s="48"/>
      <c r="AZ450" s="48"/>
      <c r="BA450" s="48"/>
      <c r="BB450" s="48"/>
      <c r="BC450" s="48"/>
      <c r="BD450" s="48"/>
      <c r="BE450" s="48"/>
      <c r="BF450" s="48"/>
      <c r="BG450" s="48"/>
      <c r="BH450" s="43"/>
      <c r="BI450" s="65" t="b">
        <f>IF(AND($G450=0,$H450=0,$I450=0),TRUE,IFERROR(MATCH($BK450,'1.9 APM lookups'!$K$2:$K$107,0)&gt;0,FALSE))</f>
        <v>1</v>
      </c>
      <c r="BJ450" s="65" t="b">
        <f>IF($F450=0,TRUE,IFERROR(MATCH($F450,'4.1 Expenditure RRP'!$A:$A,0)&gt;0,FALSE))</f>
        <v>1</v>
      </c>
      <c r="BK450" s="66" t="str">
        <f t="shared" si="55"/>
        <v xml:space="preserve">, , </v>
      </c>
    </row>
    <row r="451" spans="1:63">
      <c r="A451" s="121"/>
      <c r="B451" s="122"/>
      <c r="C451" s="122"/>
      <c r="D451" s="42"/>
      <c r="E451" s="42"/>
      <c r="F451" s="122"/>
      <c r="G451" s="41"/>
      <c r="H451" s="41"/>
      <c r="I451" s="41"/>
      <c r="J451" s="42"/>
      <c r="K451" s="42"/>
      <c r="L451" s="41"/>
      <c r="M451" s="120"/>
      <c r="N451" s="41"/>
      <c r="O451" s="41"/>
      <c r="P451" s="93" t="str">
        <f>_xlfn.IFNA(INDEX('1.9 APM lookups'!$B$9:$B$13,MATCH($J451,'1.9 APM lookups'!$A$9:$A$13,0),1),"")</f>
        <v/>
      </c>
      <c r="Q451" s="64">
        <f t="shared" si="48"/>
        <v>0</v>
      </c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50">
        <f t="shared" si="49"/>
        <v>0</v>
      </c>
      <c r="AD451" s="48"/>
      <c r="AE451" s="51">
        <f t="shared" si="50"/>
        <v>0</v>
      </c>
      <c r="AF451" s="51">
        <f t="shared" si="51"/>
        <v>0</v>
      </c>
      <c r="AG451" s="48"/>
      <c r="AH451" s="48"/>
      <c r="AI451" s="48"/>
      <c r="AJ451" s="48"/>
      <c r="AK451" s="48"/>
      <c r="AL451" s="48"/>
      <c r="AM451" s="48"/>
      <c r="AN451" s="48"/>
      <c r="AO451" s="48"/>
      <c r="AP451" s="48"/>
      <c r="AQ451" s="48"/>
      <c r="AR451" s="123"/>
      <c r="AS451" s="50">
        <f t="shared" si="52"/>
        <v>0</v>
      </c>
      <c r="AT451" s="48"/>
      <c r="AU451" s="51">
        <f t="shared" si="53"/>
        <v>0</v>
      </c>
      <c r="AV451" s="51">
        <f t="shared" si="54"/>
        <v>0</v>
      </c>
      <c r="AW451" s="48"/>
      <c r="AX451" s="48"/>
      <c r="AY451" s="48"/>
      <c r="AZ451" s="48"/>
      <c r="BA451" s="48"/>
      <c r="BB451" s="48"/>
      <c r="BC451" s="48"/>
      <c r="BD451" s="48"/>
      <c r="BE451" s="48"/>
      <c r="BF451" s="48"/>
      <c r="BG451" s="48"/>
      <c r="BH451" s="43"/>
      <c r="BI451" s="65" t="b">
        <f>IF(AND($G451=0,$H451=0,$I451=0),TRUE,IFERROR(MATCH($BK451,'1.9 APM lookups'!$K$2:$K$107,0)&gt;0,FALSE))</f>
        <v>1</v>
      </c>
      <c r="BJ451" s="65" t="b">
        <f>IF($F451=0,TRUE,IFERROR(MATCH($F451,'4.1 Expenditure RRP'!$A:$A,0)&gt;0,FALSE))</f>
        <v>1</v>
      </c>
      <c r="BK451" s="66" t="str">
        <f t="shared" si="55"/>
        <v xml:space="preserve">, , </v>
      </c>
    </row>
    <row r="452" spans="1:63">
      <c r="A452" s="121"/>
      <c r="B452" s="122"/>
      <c r="C452" s="122"/>
      <c r="D452" s="42"/>
      <c r="E452" s="42"/>
      <c r="F452" s="122"/>
      <c r="G452" s="41"/>
      <c r="H452" s="41"/>
      <c r="I452" s="41"/>
      <c r="J452" s="42"/>
      <c r="K452" s="42"/>
      <c r="L452" s="41"/>
      <c r="M452" s="120"/>
      <c r="N452" s="41"/>
      <c r="O452" s="41"/>
      <c r="P452" s="93" t="str">
        <f>_xlfn.IFNA(INDEX('1.9 APM lookups'!$B$9:$B$13,MATCH($J452,'1.9 APM lookups'!$A$9:$A$13,0),1),"")</f>
        <v/>
      </c>
      <c r="Q452" s="64">
        <f t="shared" si="48"/>
        <v>0</v>
      </c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50">
        <f t="shared" si="49"/>
        <v>0</v>
      </c>
      <c r="AD452" s="48"/>
      <c r="AE452" s="51">
        <f t="shared" si="50"/>
        <v>0</v>
      </c>
      <c r="AF452" s="51">
        <f t="shared" si="51"/>
        <v>0</v>
      </c>
      <c r="AG452" s="48"/>
      <c r="AH452" s="48"/>
      <c r="AI452" s="48"/>
      <c r="AJ452" s="48"/>
      <c r="AK452" s="48"/>
      <c r="AL452" s="48"/>
      <c r="AM452" s="48"/>
      <c r="AN452" s="48"/>
      <c r="AO452" s="48"/>
      <c r="AP452" s="48"/>
      <c r="AQ452" s="48"/>
      <c r="AR452" s="123"/>
      <c r="AS452" s="50">
        <f t="shared" si="52"/>
        <v>0</v>
      </c>
      <c r="AT452" s="48"/>
      <c r="AU452" s="51">
        <f t="shared" si="53"/>
        <v>0</v>
      </c>
      <c r="AV452" s="51">
        <f t="shared" si="54"/>
        <v>0</v>
      </c>
      <c r="AW452" s="48"/>
      <c r="AX452" s="48"/>
      <c r="AY452" s="48"/>
      <c r="AZ452" s="48"/>
      <c r="BA452" s="48"/>
      <c r="BB452" s="48"/>
      <c r="BC452" s="48"/>
      <c r="BD452" s="48"/>
      <c r="BE452" s="48"/>
      <c r="BF452" s="48"/>
      <c r="BG452" s="48"/>
      <c r="BH452" s="43"/>
      <c r="BI452" s="65" t="b">
        <f>IF(AND($G452=0,$H452=0,$I452=0),TRUE,IFERROR(MATCH($BK452,'1.9 APM lookups'!$K$2:$K$107,0)&gt;0,FALSE))</f>
        <v>1</v>
      </c>
      <c r="BJ452" s="65" t="b">
        <f>IF($F452=0,TRUE,IFERROR(MATCH($F452,'4.1 Expenditure RRP'!$A:$A,0)&gt;0,FALSE))</f>
        <v>1</v>
      </c>
      <c r="BK452" s="66" t="str">
        <f t="shared" si="55"/>
        <v xml:space="preserve">, , </v>
      </c>
    </row>
    <row r="453" spans="1:63">
      <c r="A453" s="121"/>
      <c r="B453" s="122"/>
      <c r="C453" s="122"/>
      <c r="D453" s="42"/>
      <c r="E453" s="42"/>
      <c r="F453" s="122"/>
      <c r="G453" s="41"/>
      <c r="H453" s="41"/>
      <c r="I453" s="41"/>
      <c r="J453" s="42"/>
      <c r="K453" s="42"/>
      <c r="L453" s="41"/>
      <c r="M453" s="120"/>
      <c r="N453" s="41"/>
      <c r="O453" s="41"/>
      <c r="P453" s="93" t="str">
        <f>_xlfn.IFNA(INDEX('1.9 APM lookups'!$B$9:$B$13,MATCH($J453,'1.9 APM lookups'!$A$9:$A$13,0),1),"")</f>
        <v/>
      </c>
      <c r="Q453" s="64">
        <f t="shared" si="48"/>
        <v>0</v>
      </c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50">
        <f t="shared" si="49"/>
        <v>0</v>
      </c>
      <c r="AD453" s="48"/>
      <c r="AE453" s="51">
        <f t="shared" si="50"/>
        <v>0</v>
      </c>
      <c r="AF453" s="51">
        <f t="shared" si="51"/>
        <v>0</v>
      </c>
      <c r="AG453" s="48"/>
      <c r="AH453" s="48"/>
      <c r="AI453" s="48"/>
      <c r="AJ453" s="48"/>
      <c r="AK453" s="48"/>
      <c r="AL453" s="48"/>
      <c r="AM453" s="48"/>
      <c r="AN453" s="48"/>
      <c r="AO453" s="48"/>
      <c r="AP453" s="48"/>
      <c r="AQ453" s="48"/>
      <c r="AR453" s="123"/>
      <c r="AS453" s="50">
        <f t="shared" si="52"/>
        <v>0</v>
      </c>
      <c r="AT453" s="48"/>
      <c r="AU453" s="51">
        <f t="shared" si="53"/>
        <v>0</v>
      </c>
      <c r="AV453" s="51">
        <f t="shared" si="54"/>
        <v>0</v>
      </c>
      <c r="AW453" s="48"/>
      <c r="AX453" s="48"/>
      <c r="AY453" s="48"/>
      <c r="AZ453" s="48"/>
      <c r="BA453" s="48"/>
      <c r="BB453" s="48"/>
      <c r="BC453" s="48"/>
      <c r="BD453" s="48"/>
      <c r="BE453" s="48"/>
      <c r="BF453" s="48"/>
      <c r="BG453" s="48"/>
      <c r="BH453" s="43"/>
      <c r="BI453" s="65" t="b">
        <f>IF(AND($G453=0,$H453=0,$I453=0),TRUE,IFERROR(MATCH($BK453,'1.9 APM lookups'!$K$2:$K$107,0)&gt;0,FALSE))</f>
        <v>1</v>
      </c>
      <c r="BJ453" s="65" t="b">
        <f>IF($F453=0,TRUE,IFERROR(MATCH($F453,'4.1 Expenditure RRP'!$A:$A,0)&gt;0,FALSE))</f>
        <v>1</v>
      </c>
      <c r="BK453" s="66" t="str">
        <f t="shared" si="55"/>
        <v xml:space="preserve">, , </v>
      </c>
    </row>
    <row r="454" spans="1:63">
      <c r="A454" s="121"/>
      <c r="B454" s="122"/>
      <c r="C454" s="122"/>
      <c r="D454" s="42"/>
      <c r="E454" s="42"/>
      <c r="F454" s="122"/>
      <c r="G454" s="41"/>
      <c r="H454" s="41"/>
      <c r="I454" s="41"/>
      <c r="J454" s="42"/>
      <c r="K454" s="42"/>
      <c r="L454" s="41"/>
      <c r="M454" s="120"/>
      <c r="N454" s="41"/>
      <c r="O454" s="41"/>
      <c r="P454" s="93" t="str">
        <f>_xlfn.IFNA(INDEX('1.9 APM lookups'!$B$9:$B$13,MATCH($J454,'1.9 APM lookups'!$A$9:$A$13,0),1),"")</f>
        <v/>
      </c>
      <c r="Q454" s="64">
        <f t="shared" si="48"/>
        <v>0</v>
      </c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50">
        <f t="shared" si="49"/>
        <v>0</v>
      </c>
      <c r="AD454" s="48"/>
      <c r="AE454" s="51">
        <f t="shared" si="50"/>
        <v>0</v>
      </c>
      <c r="AF454" s="51">
        <f t="shared" si="51"/>
        <v>0</v>
      </c>
      <c r="AG454" s="48"/>
      <c r="AH454" s="48"/>
      <c r="AI454" s="48"/>
      <c r="AJ454" s="48"/>
      <c r="AK454" s="48"/>
      <c r="AL454" s="48"/>
      <c r="AM454" s="48"/>
      <c r="AN454" s="48"/>
      <c r="AO454" s="48"/>
      <c r="AP454" s="48"/>
      <c r="AQ454" s="48"/>
      <c r="AR454" s="123"/>
      <c r="AS454" s="50">
        <f t="shared" si="52"/>
        <v>0</v>
      </c>
      <c r="AT454" s="48"/>
      <c r="AU454" s="51">
        <f t="shared" si="53"/>
        <v>0</v>
      </c>
      <c r="AV454" s="51">
        <f t="shared" si="54"/>
        <v>0</v>
      </c>
      <c r="AW454" s="48"/>
      <c r="AX454" s="48"/>
      <c r="AY454" s="48"/>
      <c r="AZ454" s="48"/>
      <c r="BA454" s="48"/>
      <c r="BB454" s="48"/>
      <c r="BC454" s="48"/>
      <c r="BD454" s="48"/>
      <c r="BE454" s="48"/>
      <c r="BF454" s="48"/>
      <c r="BG454" s="48"/>
      <c r="BH454" s="43"/>
      <c r="BI454" s="65" t="b">
        <f>IF(AND($G454=0,$H454=0,$I454=0),TRUE,IFERROR(MATCH($BK454,'1.9 APM lookups'!$K$2:$K$107,0)&gt;0,FALSE))</f>
        <v>1</v>
      </c>
      <c r="BJ454" s="65" t="b">
        <f>IF($F454=0,TRUE,IFERROR(MATCH($F454,'4.1 Expenditure RRP'!$A:$A,0)&gt;0,FALSE))</f>
        <v>1</v>
      </c>
      <c r="BK454" s="66" t="str">
        <f t="shared" si="55"/>
        <v xml:space="preserve">, , </v>
      </c>
    </row>
    <row r="455" spans="1:63">
      <c r="A455" s="121"/>
      <c r="B455" s="122"/>
      <c r="C455" s="122"/>
      <c r="D455" s="42"/>
      <c r="E455" s="42"/>
      <c r="F455" s="122"/>
      <c r="G455" s="41"/>
      <c r="H455" s="41"/>
      <c r="I455" s="41"/>
      <c r="J455" s="42"/>
      <c r="K455" s="42"/>
      <c r="L455" s="41"/>
      <c r="M455" s="120"/>
      <c r="N455" s="41"/>
      <c r="O455" s="41"/>
      <c r="P455" s="93" t="str">
        <f>_xlfn.IFNA(INDEX('1.9 APM lookups'!$B$9:$B$13,MATCH($J455,'1.9 APM lookups'!$A$9:$A$13,0),1),"")</f>
        <v/>
      </c>
      <c r="Q455" s="64">
        <f t="shared" si="48"/>
        <v>0</v>
      </c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50">
        <f t="shared" si="49"/>
        <v>0</v>
      </c>
      <c r="AD455" s="48"/>
      <c r="AE455" s="51">
        <f t="shared" si="50"/>
        <v>0</v>
      </c>
      <c r="AF455" s="51">
        <f t="shared" si="51"/>
        <v>0</v>
      </c>
      <c r="AG455" s="48"/>
      <c r="AH455" s="48"/>
      <c r="AI455" s="48"/>
      <c r="AJ455" s="48"/>
      <c r="AK455" s="48"/>
      <c r="AL455" s="48"/>
      <c r="AM455" s="48"/>
      <c r="AN455" s="48"/>
      <c r="AO455" s="48"/>
      <c r="AP455" s="48"/>
      <c r="AQ455" s="48"/>
      <c r="AR455" s="123"/>
      <c r="AS455" s="50">
        <f t="shared" si="52"/>
        <v>0</v>
      </c>
      <c r="AT455" s="48"/>
      <c r="AU455" s="51">
        <f t="shared" si="53"/>
        <v>0</v>
      </c>
      <c r="AV455" s="51">
        <f t="shared" si="54"/>
        <v>0</v>
      </c>
      <c r="AW455" s="48"/>
      <c r="AX455" s="48"/>
      <c r="AY455" s="48"/>
      <c r="AZ455" s="48"/>
      <c r="BA455" s="48"/>
      <c r="BB455" s="48"/>
      <c r="BC455" s="48"/>
      <c r="BD455" s="48"/>
      <c r="BE455" s="48"/>
      <c r="BF455" s="48"/>
      <c r="BG455" s="48"/>
      <c r="BH455" s="43"/>
      <c r="BI455" s="65" t="b">
        <f>IF(AND($G455=0,$H455=0,$I455=0),TRUE,IFERROR(MATCH($BK455,'1.9 APM lookups'!$K$2:$K$107,0)&gt;0,FALSE))</f>
        <v>1</v>
      </c>
      <c r="BJ455" s="65" t="b">
        <f>IF($F455=0,TRUE,IFERROR(MATCH($F455,'4.1 Expenditure RRP'!$A:$A,0)&gt;0,FALSE))</f>
        <v>1</v>
      </c>
      <c r="BK455" s="66" t="str">
        <f t="shared" si="55"/>
        <v xml:space="preserve">, , </v>
      </c>
    </row>
    <row r="456" spans="1:63">
      <c r="A456" s="121"/>
      <c r="B456" s="122"/>
      <c r="C456" s="122"/>
      <c r="D456" s="42"/>
      <c r="E456" s="42"/>
      <c r="F456" s="122"/>
      <c r="G456" s="41"/>
      <c r="H456" s="41"/>
      <c r="I456" s="41"/>
      <c r="J456" s="42"/>
      <c r="K456" s="42"/>
      <c r="L456" s="41"/>
      <c r="M456" s="120"/>
      <c r="N456" s="41"/>
      <c r="O456" s="41"/>
      <c r="P456" s="93" t="str">
        <f>_xlfn.IFNA(INDEX('1.9 APM lookups'!$B$9:$B$13,MATCH($J456,'1.9 APM lookups'!$A$9:$A$13,0),1),"")</f>
        <v/>
      </c>
      <c r="Q456" s="64">
        <f t="shared" si="48"/>
        <v>0</v>
      </c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50">
        <f t="shared" si="49"/>
        <v>0</v>
      </c>
      <c r="AD456" s="48"/>
      <c r="AE456" s="51">
        <f t="shared" si="50"/>
        <v>0</v>
      </c>
      <c r="AF456" s="51">
        <f t="shared" si="51"/>
        <v>0</v>
      </c>
      <c r="AG456" s="48"/>
      <c r="AH456" s="48"/>
      <c r="AI456" s="48"/>
      <c r="AJ456" s="48"/>
      <c r="AK456" s="48"/>
      <c r="AL456" s="48"/>
      <c r="AM456" s="48"/>
      <c r="AN456" s="48"/>
      <c r="AO456" s="48"/>
      <c r="AP456" s="48"/>
      <c r="AQ456" s="48"/>
      <c r="AR456" s="123"/>
      <c r="AS456" s="50">
        <f t="shared" si="52"/>
        <v>0</v>
      </c>
      <c r="AT456" s="48"/>
      <c r="AU456" s="51">
        <f t="shared" si="53"/>
        <v>0</v>
      </c>
      <c r="AV456" s="51">
        <f t="shared" si="54"/>
        <v>0</v>
      </c>
      <c r="AW456" s="48"/>
      <c r="AX456" s="48"/>
      <c r="AY456" s="48"/>
      <c r="AZ456" s="48"/>
      <c r="BA456" s="48"/>
      <c r="BB456" s="48"/>
      <c r="BC456" s="48"/>
      <c r="BD456" s="48"/>
      <c r="BE456" s="48"/>
      <c r="BF456" s="48"/>
      <c r="BG456" s="48"/>
      <c r="BH456" s="43"/>
      <c r="BI456" s="65" t="b">
        <f>IF(AND($G456=0,$H456=0,$I456=0),TRUE,IFERROR(MATCH($BK456,'1.9 APM lookups'!$K$2:$K$107,0)&gt;0,FALSE))</f>
        <v>1</v>
      </c>
      <c r="BJ456" s="65" t="b">
        <f>IF($F456=0,TRUE,IFERROR(MATCH($F456,'4.1 Expenditure RRP'!$A:$A,0)&gt;0,FALSE))</f>
        <v>1</v>
      </c>
      <c r="BK456" s="66" t="str">
        <f t="shared" si="55"/>
        <v xml:space="preserve">, , </v>
      </c>
    </row>
    <row r="457" spans="1:63">
      <c r="A457" s="121"/>
      <c r="B457" s="122"/>
      <c r="C457" s="122"/>
      <c r="D457" s="42"/>
      <c r="E457" s="42"/>
      <c r="F457" s="122"/>
      <c r="G457" s="41"/>
      <c r="H457" s="41"/>
      <c r="I457" s="41"/>
      <c r="J457" s="42"/>
      <c r="K457" s="42"/>
      <c r="L457" s="41"/>
      <c r="M457" s="120"/>
      <c r="N457" s="41"/>
      <c r="O457" s="41"/>
      <c r="P457" s="93" t="str">
        <f>_xlfn.IFNA(INDEX('1.9 APM lookups'!$B$9:$B$13,MATCH($J457,'1.9 APM lookups'!$A$9:$A$13,0),1),"")</f>
        <v/>
      </c>
      <c r="Q457" s="64">
        <f t="shared" si="48"/>
        <v>0</v>
      </c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50">
        <f t="shared" si="49"/>
        <v>0</v>
      </c>
      <c r="AD457" s="48"/>
      <c r="AE457" s="51">
        <f t="shared" si="50"/>
        <v>0</v>
      </c>
      <c r="AF457" s="51">
        <f t="shared" si="51"/>
        <v>0</v>
      </c>
      <c r="AG457" s="48"/>
      <c r="AH457" s="48"/>
      <c r="AI457" s="48"/>
      <c r="AJ457" s="48"/>
      <c r="AK457" s="48"/>
      <c r="AL457" s="48"/>
      <c r="AM457" s="48"/>
      <c r="AN457" s="48"/>
      <c r="AO457" s="48"/>
      <c r="AP457" s="48"/>
      <c r="AQ457" s="48"/>
      <c r="AR457" s="123"/>
      <c r="AS457" s="50">
        <f t="shared" si="52"/>
        <v>0</v>
      </c>
      <c r="AT457" s="48"/>
      <c r="AU457" s="51">
        <f t="shared" si="53"/>
        <v>0</v>
      </c>
      <c r="AV457" s="51">
        <f t="shared" si="54"/>
        <v>0</v>
      </c>
      <c r="AW457" s="48"/>
      <c r="AX457" s="48"/>
      <c r="AY457" s="48"/>
      <c r="AZ457" s="48"/>
      <c r="BA457" s="48"/>
      <c r="BB457" s="48"/>
      <c r="BC457" s="48"/>
      <c r="BD457" s="48"/>
      <c r="BE457" s="48"/>
      <c r="BF457" s="48"/>
      <c r="BG457" s="48"/>
      <c r="BH457" s="43"/>
      <c r="BI457" s="65" t="b">
        <f>IF(AND($G457=0,$H457=0,$I457=0),TRUE,IFERROR(MATCH($BK457,'1.9 APM lookups'!$K$2:$K$107,0)&gt;0,FALSE))</f>
        <v>1</v>
      </c>
      <c r="BJ457" s="65" t="b">
        <f>IF($F457=0,TRUE,IFERROR(MATCH($F457,'4.1 Expenditure RRP'!$A:$A,0)&gt;0,FALSE))</f>
        <v>1</v>
      </c>
      <c r="BK457" s="66" t="str">
        <f t="shared" si="55"/>
        <v xml:space="preserve">, , </v>
      </c>
    </row>
    <row r="458" spans="1:63">
      <c r="A458" s="121"/>
      <c r="B458" s="122"/>
      <c r="C458" s="122"/>
      <c r="D458" s="42"/>
      <c r="E458" s="42"/>
      <c r="F458" s="122"/>
      <c r="G458" s="41"/>
      <c r="H458" s="41"/>
      <c r="I458" s="41"/>
      <c r="J458" s="42"/>
      <c r="K458" s="42"/>
      <c r="L458" s="41"/>
      <c r="M458" s="120"/>
      <c r="N458" s="41"/>
      <c r="O458" s="41"/>
      <c r="P458" s="93" t="str">
        <f>_xlfn.IFNA(INDEX('1.9 APM lookups'!$B$9:$B$13,MATCH($J458,'1.9 APM lookups'!$A$9:$A$13,0),1),"")</f>
        <v/>
      </c>
      <c r="Q458" s="64">
        <f t="shared" ref="Q458:Q508" si="56">SUM($R458:$AB458)</f>
        <v>0</v>
      </c>
      <c r="R458" s="61"/>
      <c r="S458" s="61"/>
      <c r="T458" s="61"/>
      <c r="U458" s="61"/>
      <c r="V458" s="61"/>
      <c r="W458" s="61"/>
      <c r="X458" s="61"/>
      <c r="Y458" s="61"/>
      <c r="Z458" s="61"/>
      <c r="AA458" s="61"/>
      <c r="AB458" s="61"/>
      <c r="AC458" s="50">
        <f t="shared" ref="AC458:AC508" si="57">SUM(AD458:AF458)</f>
        <v>0</v>
      </c>
      <c r="AD458" s="48"/>
      <c r="AE458" s="51">
        <f t="shared" ref="AE458:AE508" si="58">SUM(AG458:AK458)</f>
        <v>0</v>
      </c>
      <c r="AF458" s="51">
        <f t="shared" ref="AF458:AF508" si="59">SUM(AL458:AQ458)</f>
        <v>0</v>
      </c>
      <c r="AG458" s="48"/>
      <c r="AH458" s="48"/>
      <c r="AI458" s="48"/>
      <c r="AJ458" s="48"/>
      <c r="AK458" s="48"/>
      <c r="AL458" s="48"/>
      <c r="AM458" s="48"/>
      <c r="AN458" s="48"/>
      <c r="AO458" s="48"/>
      <c r="AP458" s="48"/>
      <c r="AQ458" s="48"/>
      <c r="AR458" s="123"/>
      <c r="AS458" s="50">
        <f t="shared" ref="AS458:AS508" si="60">SUM(AT458:AV458)</f>
        <v>0</v>
      </c>
      <c r="AT458" s="48"/>
      <c r="AU458" s="51">
        <f t="shared" ref="AU458:AU508" si="61">SUM(AW458:BA458)</f>
        <v>0</v>
      </c>
      <c r="AV458" s="51">
        <f t="shared" ref="AV458:AV508" si="62">SUM(BB458:BF458)</f>
        <v>0</v>
      </c>
      <c r="AW458" s="48"/>
      <c r="AX458" s="48"/>
      <c r="AY458" s="48"/>
      <c r="AZ458" s="48"/>
      <c r="BA458" s="48"/>
      <c r="BB458" s="48"/>
      <c r="BC458" s="48"/>
      <c r="BD458" s="48"/>
      <c r="BE458" s="48"/>
      <c r="BF458" s="48"/>
      <c r="BG458" s="48"/>
      <c r="BH458" s="43"/>
      <c r="BI458" s="65" t="b">
        <f>IF(AND($G458=0,$H458=0,$I458=0),TRUE,IFERROR(MATCH($BK458,'1.9 APM lookups'!$K$2:$K$107,0)&gt;0,FALSE))</f>
        <v>1</v>
      </c>
      <c r="BJ458" s="65" t="b">
        <f>IF($F458=0,TRUE,IFERROR(MATCH($F458,'4.1 Expenditure RRP'!$A:$A,0)&gt;0,FALSE))</f>
        <v>1</v>
      </c>
      <c r="BK458" s="66" t="str">
        <f t="shared" ref="BK458:BK508" si="63">G458&amp;", "&amp;H458&amp;", "&amp;I458</f>
        <v xml:space="preserve">, , </v>
      </c>
    </row>
    <row r="459" spans="1:63">
      <c r="A459" s="121"/>
      <c r="B459" s="122"/>
      <c r="C459" s="122"/>
      <c r="D459" s="42"/>
      <c r="E459" s="42"/>
      <c r="F459" s="122"/>
      <c r="G459" s="41"/>
      <c r="H459" s="41"/>
      <c r="I459" s="41"/>
      <c r="J459" s="42"/>
      <c r="K459" s="42"/>
      <c r="L459" s="41"/>
      <c r="M459" s="120"/>
      <c r="N459" s="41"/>
      <c r="O459" s="41"/>
      <c r="P459" s="93" t="str">
        <f>_xlfn.IFNA(INDEX('1.9 APM lookups'!$B$9:$B$13,MATCH($J459,'1.9 APM lookups'!$A$9:$A$13,0),1),"")</f>
        <v/>
      </c>
      <c r="Q459" s="64">
        <f t="shared" si="56"/>
        <v>0</v>
      </c>
      <c r="R459" s="61"/>
      <c r="S459" s="61"/>
      <c r="T459" s="61"/>
      <c r="U459" s="61"/>
      <c r="V459" s="61"/>
      <c r="W459" s="61"/>
      <c r="X459" s="61"/>
      <c r="Y459" s="61"/>
      <c r="Z459" s="61"/>
      <c r="AA459" s="61"/>
      <c r="AB459" s="61"/>
      <c r="AC459" s="50">
        <f t="shared" si="57"/>
        <v>0</v>
      </c>
      <c r="AD459" s="48"/>
      <c r="AE459" s="51">
        <f t="shared" si="58"/>
        <v>0</v>
      </c>
      <c r="AF459" s="51">
        <f t="shared" si="59"/>
        <v>0</v>
      </c>
      <c r="AG459" s="48"/>
      <c r="AH459" s="48"/>
      <c r="AI459" s="48"/>
      <c r="AJ459" s="48"/>
      <c r="AK459" s="48"/>
      <c r="AL459" s="48"/>
      <c r="AM459" s="48"/>
      <c r="AN459" s="48"/>
      <c r="AO459" s="48"/>
      <c r="AP459" s="48"/>
      <c r="AQ459" s="48"/>
      <c r="AR459" s="123"/>
      <c r="AS459" s="50">
        <f t="shared" si="60"/>
        <v>0</v>
      </c>
      <c r="AT459" s="48"/>
      <c r="AU459" s="51">
        <f t="shared" si="61"/>
        <v>0</v>
      </c>
      <c r="AV459" s="51">
        <f t="shared" si="62"/>
        <v>0</v>
      </c>
      <c r="AW459" s="48"/>
      <c r="AX459" s="48"/>
      <c r="AY459" s="48"/>
      <c r="AZ459" s="48"/>
      <c r="BA459" s="48"/>
      <c r="BB459" s="48"/>
      <c r="BC459" s="48"/>
      <c r="BD459" s="48"/>
      <c r="BE459" s="48"/>
      <c r="BF459" s="48"/>
      <c r="BG459" s="48"/>
      <c r="BH459" s="43"/>
      <c r="BI459" s="65" t="b">
        <f>IF(AND($G459=0,$H459=0,$I459=0),TRUE,IFERROR(MATCH($BK459,'1.9 APM lookups'!$K$2:$K$107,0)&gt;0,FALSE))</f>
        <v>1</v>
      </c>
      <c r="BJ459" s="65" t="b">
        <f>IF($F459=0,TRUE,IFERROR(MATCH($F459,'4.1 Expenditure RRP'!$A:$A,0)&gt;0,FALSE))</f>
        <v>1</v>
      </c>
      <c r="BK459" s="66" t="str">
        <f t="shared" si="63"/>
        <v xml:space="preserve">, , </v>
      </c>
    </row>
    <row r="460" spans="1:63">
      <c r="A460" s="121"/>
      <c r="B460" s="122"/>
      <c r="C460" s="122"/>
      <c r="D460" s="42"/>
      <c r="E460" s="42"/>
      <c r="F460" s="122"/>
      <c r="G460" s="41"/>
      <c r="H460" s="41"/>
      <c r="I460" s="41"/>
      <c r="J460" s="42"/>
      <c r="K460" s="42"/>
      <c r="L460" s="41"/>
      <c r="M460" s="120"/>
      <c r="N460" s="41"/>
      <c r="O460" s="41"/>
      <c r="P460" s="93" t="str">
        <f>_xlfn.IFNA(INDEX('1.9 APM lookups'!$B$9:$B$13,MATCH($J460,'1.9 APM lookups'!$A$9:$A$13,0),1),"")</f>
        <v/>
      </c>
      <c r="Q460" s="64">
        <f t="shared" si="56"/>
        <v>0</v>
      </c>
      <c r="R460" s="61"/>
      <c r="S460" s="61"/>
      <c r="T460" s="61"/>
      <c r="U460" s="61"/>
      <c r="V460" s="61"/>
      <c r="W460" s="61"/>
      <c r="X460" s="61"/>
      <c r="Y460" s="61"/>
      <c r="Z460" s="61"/>
      <c r="AA460" s="61"/>
      <c r="AB460" s="61"/>
      <c r="AC460" s="50">
        <f t="shared" si="57"/>
        <v>0</v>
      </c>
      <c r="AD460" s="48"/>
      <c r="AE460" s="51">
        <f t="shared" si="58"/>
        <v>0</v>
      </c>
      <c r="AF460" s="51">
        <f t="shared" si="59"/>
        <v>0</v>
      </c>
      <c r="AG460" s="48"/>
      <c r="AH460" s="48"/>
      <c r="AI460" s="48"/>
      <c r="AJ460" s="48"/>
      <c r="AK460" s="48"/>
      <c r="AL460" s="48"/>
      <c r="AM460" s="48"/>
      <c r="AN460" s="48"/>
      <c r="AO460" s="48"/>
      <c r="AP460" s="48"/>
      <c r="AQ460" s="48"/>
      <c r="AR460" s="123"/>
      <c r="AS460" s="50">
        <f t="shared" si="60"/>
        <v>0</v>
      </c>
      <c r="AT460" s="48"/>
      <c r="AU460" s="51">
        <f t="shared" si="61"/>
        <v>0</v>
      </c>
      <c r="AV460" s="51">
        <f t="shared" si="62"/>
        <v>0</v>
      </c>
      <c r="AW460" s="48"/>
      <c r="AX460" s="48"/>
      <c r="AY460" s="48"/>
      <c r="AZ460" s="48"/>
      <c r="BA460" s="48"/>
      <c r="BB460" s="48"/>
      <c r="BC460" s="48"/>
      <c r="BD460" s="48"/>
      <c r="BE460" s="48"/>
      <c r="BF460" s="48"/>
      <c r="BG460" s="48"/>
      <c r="BH460" s="43"/>
      <c r="BI460" s="65" t="b">
        <f>IF(AND($G460=0,$H460=0,$I460=0),TRUE,IFERROR(MATCH($BK460,'1.9 APM lookups'!$K$2:$K$107,0)&gt;0,FALSE))</f>
        <v>1</v>
      </c>
      <c r="BJ460" s="65" t="b">
        <f>IF($F460=0,TRUE,IFERROR(MATCH($F460,'4.1 Expenditure RRP'!$A:$A,0)&gt;0,FALSE))</f>
        <v>1</v>
      </c>
      <c r="BK460" s="66" t="str">
        <f t="shared" si="63"/>
        <v xml:space="preserve">, , </v>
      </c>
    </row>
    <row r="461" spans="1:63">
      <c r="A461" s="121"/>
      <c r="B461" s="122"/>
      <c r="C461" s="122"/>
      <c r="D461" s="42"/>
      <c r="E461" s="42"/>
      <c r="F461" s="122"/>
      <c r="G461" s="41"/>
      <c r="H461" s="41"/>
      <c r="I461" s="41"/>
      <c r="J461" s="42"/>
      <c r="K461" s="42"/>
      <c r="L461" s="41"/>
      <c r="M461" s="120"/>
      <c r="N461" s="41"/>
      <c r="O461" s="41"/>
      <c r="P461" s="93" t="str">
        <f>_xlfn.IFNA(INDEX('1.9 APM lookups'!$B$9:$B$13,MATCH($J461,'1.9 APM lookups'!$A$9:$A$13,0),1),"")</f>
        <v/>
      </c>
      <c r="Q461" s="64">
        <f t="shared" si="56"/>
        <v>0</v>
      </c>
      <c r="R461" s="61"/>
      <c r="S461" s="61"/>
      <c r="T461" s="61"/>
      <c r="U461" s="61"/>
      <c r="V461" s="61"/>
      <c r="W461" s="61"/>
      <c r="X461" s="61"/>
      <c r="Y461" s="61"/>
      <c r="Z461" s="61"/>
      <c r="AA461" s="61"/>
      <c r="AB461" s="61"/>
      <c r="AC461" s="50">
        <f t="shared" si="57"/>
        <v>0</v>
      </c>
      <c r="AD461" s="48"/>
      <c r="AE461" s="51">
        <f t="shared" si="58"/>
        <v>0</v>
      </c>
      <c r="AF461" s="51">
        <f t="shared" si="59"/>
        <v>0</v>
      </c>
      <c r="AG461" s="48"/>
      <c r="AH461" s="48"/>
      <c r="AI461" s="48"/>
      <c r="AJ461" s="48"/>
      <c r="AK461" s="48"/>
      <c r="AL461" s="48"/>
      <c r="AM461" s="48"/>
      <c r="AN461" s="48"/>
      <c r="AO461" s="48"/>
      <c r="AP461" s="48"/>
      <c r="AQ461" s="48"/>
      <c r="AR461" s="123"/>
      <c r="AS461" s="50">
        <f t="shared" si="60"/>
        <v>0</v>
      </c>
      <c r="AT461" s="48"/>
      <c r="AU461" s="51">
        <f t="shared" si="61"/>
        <v>0</v>
      </c>
      <c r="AV461" s="51">
        <f t="shared" si="62"/>
        <v>0</v>
      </c>
      <c r="AW461" s="48"/>
      <c r="AX461" s="48"/>
      <c r="AY461" s="48"/>
      <c r="AZ461" s="48"/>
      <c r="BA461" s="48"/>
      <c r="BB461" s="48"/>
      <c r="BC461" s="48"/>
      <c r="BD461" s="48"/>
      <c r="BE461" s="48"/>
      <c r="BF461" s="48"/>
      <c r="BG461" s="48"/>
      <c r="BH461" s="43"/>
      <c r="BI461" s="65" t="b">
        <f>IF(AND($G461=0,$H461=0,$I461=0),TRUE,IFERROR(MATCH($BK461,'1.9 APM lookups'!$K$2:$K$107,0)&gt;0,FALSE))</f>
        <v>1</v>
      </c>
      <c r="BJ461" s="65" t="b">
        <f>IF($F461=0,TRUE,IFERROR(MATCH($F461,'4.1 Expenditure RRP'!$A:$A,0)&gt;0,FALSE))</f>
        <v>1</v>
      </c>
      <c r="BK461" s="66" t="str">
        <f t="shared" si="63"/>
        <v xml:space="preserve">, , </v>
      </c>
    </row>
    <row r="462" spans="1:63">
      <c r="A462" s="121"/>
      <c r="B462" s="122"/>
      <c r="C462" s="122"/>
      <c r="D462" s="42"/>
      <c r="E462" s="42"/>
      <c r="F462" s="122"/>
      <c r="G462" s="41"/>
      <c r="H462" s="41"/>
      <c r="I462" s="41"/>
      <c r="J462" s="42"/>
      <c r="K462" s="42"/>
      <c r="L462" s="41"/>
      <c r="M462" s="120"/>
      <c r="N462" s="41"/>
      <c r="O462" s="41"/>
      <c r="P462" s="93" t="str">
        <f>_xlfn.IFNA(INDEX('1.9 APM lookups'!$B$9:$B$13,MATCH($J462,'1.9 APM lookups'!$A$9:$A$13,0),1),"")</f>
        <v/>
      </c>
      <c r="Q462" s="64">
        <f t="shared" si="56"/>
        <v>0</v>
      </c>
      <c r="R462" s="61"/>
      <c r="S462" s="61"/>
      <c r="T462" s="61"/>
      <c r="U462" s="61"/>
      <c r="V462" s="61"/>
      <c r="W462" s="61"/>
      <c r="X462" s="61"/>
      <c r="Y462" s="61"/>
      <c r="Z462" s="61"/>
      <c r="AA462" s="61"/>
      <c r="AB462" s="61"/>
      <c r="AC462" s="50">
        <f t="shared" si="57"/>
        <v>0</v>
      </c>
      <c r="AD462" s="48"/>
      <c r="AE462" s="51">
        <f t="shared" si="58"/>
        <v>0</v>
      </c>
      <c r="AF462" s="51">
        <f t="shared" si="59"/>
        <v>0</v>
      </c>
      <c r="AG462" s="48"/>
      <c r="AH462" s="48"/>
      <c r="AI462" s="48"/>
      <c r="AJ462" s="48"/>
      <c r="AK462" s="48"/>
      <c r="AL462" s="48"/>
      <c r="AM462" s="48"/>
      <c r="AN462" s="48"/>
      <c r="AO462" s="48"/>
      <c r="AP462" s="48"/>
      <c r="AQ462" s="48"/>
      <c r="AR462" s="123"/>
      <c r="AS462" s="50">
        <f t="shared" si="60"/>
        <v>0</v>
      </c>
      <c r="AT462" s="48"/>
      <c r="AU462" s="51">
        <f t="shared" si="61"/>
        <v>0</v>
      </c>
      <c r="AV462" s="51">
        <f t="shared" si="62"/>
        <v>0</v>
      </c>
      <c r="AW462" s="48"/>
      <c r="AX462" s="48"/>
      <c r="AY462" s="48"/>
      <c r="AZ462" s="48"/>
      <c r="BA462" s="48"/>
      <c r="BB462" s="48"/>
      <c r="BC462" s="48"/>
      <c r="BD462" s="48"/>
      <c r="BE462" s="48"/>
      <c r="BF462" s="48"/>
      <c r="BG462" s="48"/>
      <c r="BH462" s="43"/>
      <c r="BI462" s="65" t="b">
        <f>IF(AND($G462=0,$H462=0,$I462=0),TRUE,IFERROR(MATCH($BK462,'1.9 APM lookups'!$K$2:$K$107,0)&gt;0,FALSE))</f>
        <v>1</v>
      </c>
      <c r="BJ462" s="65" t="b">
        <f>IF($F462=0,TRUE,IFERROR(MATCH($F462,'4.1 Expenditure RRP'!$A:$A,0)&gt;0,FALSE))</f>
        <v>1</v>
      </c>
      <c r="BK462" s="66" t="str">
        <f t="shared" si="63"/>
        <v xml:space="preserve">, , </v>
      </c>
    </row>
    <row r="463" spans="1:63">
      <c r="A463" s="121"/>
      <c r="B463" s="122"/>
      <c r="C463" s="122"/>
      <c r="D463" s="42"/>
      <c r="E463" s="42"/>
      <c r="F463" s="122"/>
      <c r="G463" s="41"/>
      <c r="H463" s="41"/>
      <c r="I463" s="41"/>
      <c r="J463" s="42"/>
      <c r="K463" s="42"/>
      <c r="L463" s="41"/>
      <c r="M463" s="120"/>
      <c r="N463" s="41"/>
      <c r="O463" s="41"/>
      <c r="P463" s="93" t="str">
        <f>_xlfn.IFNA(INDEX('1.9 APM lookups'!$B$9:$B$13,MATCH($J463,'1.9 APM lookups'!$A$9:$A$13,0),1),"")</f>
        <v/>
      </c>
      <c r="Q463" s="64">
        <f t="shared" si="56"/>
        <v>0</v>
      </c>
      <c r="R463" s="61"/>
      <c r="S463" s="61"/>
      <c r="T463" s="61"/>
      <c r="U463" s="61"/>
      <c r="V463" s="61"/>
      <c r="W463" s="61"/>
      <c r="X463" s="61"/>
      <c r="Y463" s="61"/>
      <c r="Z463" s="61"/>
      <c r="AA463" s="61"/>
      <c r="AB463" s="61"/>
      <c r="AC463" s="50">
        <f t="shared" si="57"/>
        <v>0</v>
      </c>
      <c r="AD463" s="48"/>
      <c r="AE463" s="51">
        <f t="shared" si="58"/>
        <v>0</v>
      </c>
      <c r="AF463" s="51">
        <f t="shared" si="59"/>
        <v>0</v>
      </c>
      <c r="AG463" s="48"/>
      <c r="AH463" s="48"/>
      <c r="AI463" s="48"/>
      <c r="AJ463" s="48"/>
      <c r="AK463" s="48"/>
      <c r="AL463" s="48"/>
      <c r="AM463" s="48"/>
      <c r="AN463" s="48"/>
      <c r="AO463" s="48"/>
      <c r="AP463" s="48"/>
      <c r="AQ463" s="48"/>
      <c r="AR463" s="123"/>
      <c r="AS463" s="50">
        <f t="shared" si="60"/>
        <v>0</v>
      </c>
      <c r="AT463" s="48"/>
      <c r="AU463" s="51">
        <f t="shared" si="61"/>
        <v>0</v>
      </c>
      <c r="AV463" s="51">
        <f t="shared" si="62"/>
        <v>0</v>
      </c>
      <c r="AW463" s="48"/>
      <c r="AX463" s="48"/>
      <c r="AY463" s="48"/>
      <c r="AZ463" s="48"/>
      <c r="BA463" s="48"/>
      <c r="BB463" s="48"/>
      <c r="BC463" s="48"/>
      <c r="BD463" s="48"/>
      <c r="BE463" s="48"/>
      <c r="BF463" s="48"/>
      <c r="BG463" s="48"/>
      <c r="BH463" s="43"/>
      <c r="BI463" s="65" t="b">
        <f>IF(AND($G463=0,$H463=0,$I463=0),TRUE,IFERROR(MATCH($BK463,'1.9 APM lookups'!$K$2:$K$107,0)&gt;0,FALSE))</f>
        <v>1</v>
      </c>
      <c r="BJ463" s="65" t="b">
        <f>IF($F463=0,TRUE,IFERROR(MATCH($F463,'4.1 Expenditure RRP'!$A:$A,0)&gt;0,FALSE))</f>
        <v>1</v>
      </c>
      <c r="BK463" s="66" t="str">
        <f t="shared" si="63"/>
        <v xml:space="preserve">, , </v>
      </c>
    </row>
    <row r="464" spans="1:63">
      <c r="A464" s="121"/>
      <c r="B464" s="122"/>
      <c r="C464" s="122"/>
      <c r="D464" s="42"/>
      <c r="E464" s="42"/>
      <c r="F464" s="122"/>
      <c r="G464" s="41"/>
      <c r="H464" s="41"/>
      <c r="I464" s="41"/>
      <c r="J464" s="42"/>
      <c r="K464" s="42"/>
      <c r="L464" s="41"/>
      <c r="M464" s="120"/>
      <c r="N464" s="41"/>
      <c r="O464" s="41"/>
      <c r="P464" s="93" t="str">
        <f>_xlfn.IFNA(INDEX('1.9 APM lookups'!$B$9:$B$13,MATCH($J464,'1.9 APM lookups'!$A$9:$A$13,0),1),"")</f>
        <v/>
      </c>
      <c r="Q464" s="64">
        <f t="shared" si="56"/>
        <v>0</v>
      </c>
      <c r="R464" s="61"/>
      <c r="S464" s="61"/>
      <c r="T464" s="61"/>
      <c r="U464" s="61"/>
      <c r="V464" s="61"/>
      <c r="W464" s="61"/>
      <c r="X464" s="61"/>
      <c r="Y464" s="61"/>
      <c r="Z464" s="61"/>
      <c r="AA464" s="61"/>
      <c r="AB464" s="61"/>
      <c r="AC464" s="50">
        <f t="shared" si="57"/>
        <v>0</v>
      </c>
      <c r="AD464" s="48"/>
      <c r="AE464" s="51">
        <f t="shared" si="58"/>
        <v>0</v>
      </c>
      <c r="AF464" s="51">
        <f t="shared" si="59"/>
        <v>0</v>
      </c>
      <c r="AG464" s="48"/>
      <c r="AH464" s="48"/>
      <c r="AI464" s="48"/>
      <c r="AJ464" s="48"/>
      <c r="AK464" s="48"/>
      <c r="AL464" s="48"/>
      <c r="AM464" s="48"/>
      <c r="AN464" s="48"/>
      <c r="AO464" s="48"/>
      <c r="AP464" s="48"/>
      <c r="AQ464" s="48"/>
      <c r="AR464" s="123"/>
      <c r="AS464" s="50">
        <f t="shared" si="60"/>
        <v>0</v>
      </c>
      <c r="AT464" s="48"/>
      <c r="AU464" s="51">
        <f t="shared" si="61"/>
        <v>0</v>
      </c>
      <c r="AV464" s="51">
        <f t="shared" si="62"/>
        <v>0</v>
      </c>
      <c r="AW464" s="48"/>
      <c r="AX464" s="48"/>
      <c r="AY464" s="48"/>
      <c r="AZ464" s="48"/>
      <c r="BA464" s="48"/>
      <c r="BB464" s="48"/>
      <c r="BC464" s="48"/>
      <c r="BD464" s="48"/>
      <c r="BE464" s="48"/>
      <c r="BF464" s="48"/>
      <c r="BG464" s="48"/>
      <c r="BH464" s="43"/>
      <c r="BI464" s="65" t="b">
        <f>IF(AND($G464=0,$H464=0,$I464=0),TRUE,IFERROR(MATCH($BK464,'1.9 APM lookups'!$K$2:$K$107,0)&gt;0,FALSE))</f>
        <v>1</v>
      </c>
      <c r="BJ464" s="65" t="b">
        <f>IF($F464=0,TRUE,IFERROR(MATCH($F464,'4.1 Expenditure RRP'!$A:$A,0)&gt;0,FALSE))</f>
        <v>1</v>
      </c>
      <c r="BK464" s="66" t="str">
        <f t="shared" si="63"/>
        <v xml:space="preserve">, , </v>
      </c>
    </row>
    <row r="465" spans="1:63">
      <c r="A465" s="121"/>
      <c r="B465" s="122"/>
      <c r="C465" s="122"/>
      <c r="D465" s="42"/>
      <c r="E465" s="42"/>
      <c r="F465" s="122"/>
      <c r="G465" s="41"/>
      <c r="H465" s="41"/>
      <c r="I465" s="41"/>
      <c r="J465" s="42"/>
      <c r="K465" s="42"/>
      <c r="L465" s="41"/>
      <c r="M465" s="120"/>
      <c r="N465" s="41"/>
      <c r="O465" s="41"/>
      <c r="P465" s="93" t="str">
        <f>_xlfn.IFNA(INDEX('1.9 APM lookups'!$B$9:$B$13,MATCH($J465,'1.9 APM lookups'!$A$9:$A$13,0),1),"")</f>
        <v/>
      </c>
      <c r="Q465" s="64">
        <f t="shared" si="56"/>
        <v>0</v>
      </c>
      <c r="R465" s="61"/>
      <c r="S465" s="61"/>
      <c r="T465" s="61"/>
      <c r="U465" s="61"/>
      <c r="V465" s="61"/>
      <c r="W465" s="61"/>
      <c r="X465" s="61"/>
      <c r="Y465" s="61"/>
      <c r="Z465" s="61"/>
      <c r="AA465" s="61"/>
      <c r="AB465" s="61"/>
      <c r="AC465" s="50">
        <f t="shared" si="57"/>
        <v>0</v>
      </c>
      <c r="AD465" s="48"/>
      <c r="AE465" s="51">
        <f t="shared" si="58"/>
        <v>0</v>
      </c>
      <c r="AF465" s="51">
        <f t="shared" si="59"/>
        <v>0</v>
      </c>
      <c r="AG465" s="48"/>
      <c r="AH465" s="48"/>
      <c r="AI465" s="48"/>
      <c r="AJ465" s="48"/>
      <c r="AK465" s="48"/>
      <c r="AL465" s="48"/>
      <c r="AM465" s="48"/>
      <c r="AN465" s="48"/>
      <c r="AO465" s="48"/>
      <c r="AP465" s="48"/>
      <c r="AQ465" s="48"/>
      <c r="AR465" s="123"/>
      <c r="AS465" s="50">
        <f t="shared" si="60"/>
        <v>0</v>
      </c>
      <c r="AT465" s="48"/>
      <c r="AU465" s="51">
        <f t="shared" si="61"/>
        <v>0</v>
      </c>
      <c r="AV465" s="51">
        <f t="shared" si="62"/>
        <v>0</v>
      </c>
      <c r="AW465" s="48"/>
      <c r="AX465" s="48"/>
      <c r="AY465" s="48"/>
      <c r="AZ465" s="48"/>
      <c r="BA465" s="48"/>
      <c r="BB465" s="48"/>
      <c r="BC465" s="48"/>
      <c r="BD465" s="48"/>
      <c r="BE465" s="48"/>
      <c r="BF465" s="48"/>
      <c r="BG465" s="48"/>
      <c r="BH465" s="43"/>
      <c r="BI465" s="65" t="b">
        <f>IF(AND($G465=0,$H465=0,$I465=0),TRUE,IFERROR(MATCH($BK465,'1.9 APM lookups'!$K$2:$K$107,0)&gt;0,FALSE))</f>
        <v>1</v>
      </c>
      <c r="BJ465" s="65" t="b">
        <f>IF($F465=0,TRUE,IFERROR(MATCH($F465,'4.1 Expenditure RRP'!$A:$A,0)&gt;0,FALSE))</f>
        <v>1</v>
      </c>
      <c r="BK465" s="66" t="str">
        <f t="shared" si="63"/>
        <v xml:space="preserve">, , </v>
      </c>
    </row>
    <row r="466" spans="1:63">
      <c r="A466" s="121"/>
      <c r="B466" s="122"/>
      <c r="C466" s="122"/>
      <c r="D466" s="42"/>
      <c r="E466" s="42"/>
      <c r="F466" s="122"/>
      <c r="G466" s="41"/>
      <c r="H466" s="41"/>
      <c r="I466" s="41"/>
      <c r="J466" s="42"/>
      <c r="K466" s="42"/>
      <c r="L466" s="41"/>
      <c r="M466" s="120"/>
      <c r="N466" s="41"/>
      <c r="O466" s="41"/>
      <c r="P466" s="93" t="str">
        <f>_xlfn.IFNA(INDEX('1.9 APM lookups'!$B$9:$B$13,MATCH($J466,'1.9 APM lookups'!$A$9:$A$13,0),1),"")</f>
        <v/>
      </c>
      <c r="Q466" s="64">
        <f t="shared" si="56"/>
        <v>0</v>
      </c>
      <c r="R466" s="61"/>
      <c r="S466" s="61"/>
      <c r="T466" s="61"/>
      <c r="U466" s="61"/>
      <c r="V466" s="61"/>
      <c r="W466" s="61"/>
      <c r="X466" s="61"/>
      <c r="Y466" s="61"/>
      <c r="Z466" s="61"/>
      <c r="AA466" s="61"/>
      <c r="AB466" s="61"/>
      <c r="AC466" s="50">
        <f t="shared" si="57"/>
        <v>0</v>
      </c>
      <c r="AD466" s="48"/>
      <c r="AE466" s="51">
        <f t="shared" si="58"/>
        <v>0</v>
      </c>
      <c r="AF466" s="51">
        <f t="shared" si="59"/>
        <v>0</v>
      </c>
      <c r="AG466" s="48"/>
      <c r="AH466" s="48"/>
      <c r="AI466" s="48"/>
      <c r="AJ466" s="48"/>
      <c r="AK466" s="48"/>
      <c r="AL466" s="48"/>
      <c r="AM466" s="48"/>
      <c r="AN466" s="48"/>
      <c r="AO466" s="48"/>
      <c r="AP466" s="48"/>
      <c r="AQ466" s="48"/>
      <c r="AR466" s="123"/>
      <c r="AS466" s="50">
        <f t="shared" si="60"/>
        <v>0</v>
      </c>
      <c r="AT466" s="48"/>
      <c r="AU466" s="51">
        <f t="shared" si="61"/>
        <v>0</v>
      </c>
      <c r="AV466" s="51">
        <f t="shared" si="62"/>
        <v>0</v>
      </c>
      <c r="AW466" s="48"/>
      <c r="AX466" s="48"/>
      <c r="AY466" s="48"/>
      <c r="AZ466" s="48"/>
      <c r="BA466" s="48"/>
      <c r="BB466" s="48"/>
      <c r="BC466" s="48"/>
      <c r="BD466" s="48"/>
      <c r="BE466" s="48"/>
      <c r="BF466" s="48"/>
      <c r="BG466" s="48"/>
      <c r="BH466" s="43"/>
      <c r="BI466" s="65" t="b">
        <f>IF(AND($G466=0,$H466=0,$I466=0),TRUE,IFERROR(MATCH($BK466,'1.9 APM lookups'!$K$2:$K$107,0)&gt;0,FALSE))</f>
        <v>1</v>
      </c>
      <c r="BJ466" s="65" t="b">
        <f>IF($F466=0,TRUE,IFERROR(MATCH($F466,'4.1 Expenditure RRP'!$A:$A,0)&gt;0,FALSE))</f>
        <v>1</v>
      </c>
      <c r="BK466" s="66" t="str">
        <f t="shared" si="63"/>
        <v xml:space="preserve">, , </v>
      </c>
    </row>
    <row r="467" spans="1:63">
      <c r="A467" s="121"/>
      <c r="B467" s="122"/>
      <c r="C467" s="122"/>
      <c r="D467" s="42"/>
      <c r="E467" s="42"/>
      <c r="F467" s="122"/>
      <c r="G467" s="41"/>
      <c r="H467" s="41"/>
      <c r="I467" s="41"/>
      <c r="J467" s="42"/>
      <c r="K467" s="42"/>
      <c r="L467" s="41"/>
      <c r="M467" s="120"/>
      <c r="N467" s="41"/>
      <c r="O467" s="41"/>
      <c r="P467" s="93" t="str">
        <f>_xlfn.IFNA(INDEX('1.9 APM lookups'!$B$9:$B$13,MATCH($J467,'1.9 APM lookups'!$A$9:$A$13,0),1),"")</f>
        <v/>
      </c>
      <c r="Q467" s="64">
        <f t="shared" si="56"/>
        <v>0</v>
      </c>
      <c r="R467" s="61"/>
      <c r="S467" s="61"/>
      <c r="T467" s="61"/>
      <c r="U467" s="61"/>
      <c r="V467" s="61"/>
      <c r="W467" s="61"/>
      <c r="X467" s="61"/>
      <c r="Y467" s="61"/>
      <c r="Z467" s="61"/>
      <c r="AA467" s="61"/>
      <c r="AB467" s="61"/>
      <c r="AC467" s="50">
        <f t="shared" si="57"/>
        <v>0</v>
      </c>
      <c r="AD467" s="48"/>
      <c r="AE467" s="51">
        <f t="shared" si="58"/>
        <v>0</v>
      </c>
      <c r="AF467" s="51">
        <f t="shared" si="59"/>
        <v>0</v>
      </c>
      <c r="AG467" s="48"/>
      <c r="AH467" s="48"/>
      <c r="AI467" s="48"/>
      <c r="AJ467" s="48"/>
      <c r="AK467" s="48"/>
      <c r="AL467" s="48"/>
      <c r="AM467" s="48"/>
      <c r="AN467" s="48"/>
      <c r="AO467" s="48"/>
      <c r="AP467" s="48"/>
      <c r="AQ467" s="48"/>
      <c r="AR467" s="123"/>
      <c r="AS467" s="50">
        <f t="shared" si="60"/>
        <v>0</v>
      </c>
      <c r="AT467" s="48"/>
      <c r="AU467" s="51">
        <f t="shared" si="61"/>
        <v>0</v>
      </c>
      <c r="AV467" s="51">
        <f t="shared" si="62"/>
        <v>0</v>
      </c>
      <c r="AW467" s="48"/>
      <c r="AX467" s="48"/>
      <c r="AY467" s="48"/>
      <c r="AZ467" s="48"/>
      <c r="BA467" s="48"/>
      <c r="BB467" s="48"/>
      <c r="BC467" s="48"/>
      <c r="BD467" s="48"/>
      <c r="BE467" s="48"/>
      <c r="BF467" s="48"/>
      <c r="BG467" s="48"/>
      <c r="BH467" s="43"/>
      <c r="BI467" s="65" t="b">
        <f>IF(AND($G467=0,$H467=0,$I467=0),TRUE,IFERROR(MATCH($BK467,'1.9 APM lookups'!$K$2:$K$107,0)&gt;0,FALSE))</f>
        <v>1</v>
      </c>
      <c r="BJ467" s="65" t="b">
        <f>IF($F467=0,TRUE,IFERROR(MATCH($F467,'4.1 Expenditure RRP'!$A:$A,0)&gt;0,FALSE))</f>
        <v>1</v>
      </c>
      <c r="BK467" s="66" t="str">
        <f t="shared" si="63"/>
        <v xml:space="preserve">, , </v>
      </c>
    </row>
    <row r="468" spans="1:63">
      <c r="A468" s="121"/>
      <c r="B468" s="122"/>
      <c r="C468" s="122"/>
      <c r="D468" s="42"/>
      <c r="E468" s="42"/>
      <c r="F468" s="122"/>
      <c r="G468" s="41"/>
      <c r="H468" s="41"/>
      <c r="I468" s="41"/>
      <c r="J468" s="42"/>
      <c r="K468" s="42"/>
      <c r="L468" s="41"/>
      <c r="M468" s="120"/>
      <c r="N468" s="41"/>
      <c r="O468" s="41"/>
      <c r="P468" s="93" t="str">
        <f>_xlfn.IFNA(INDEX('1.9 APM lookups'!$B$9:$B$13,MATCH($J468,'1.9 APM lookups'!$A$9:$A$13,0),1),"")</f>
        <v/>
      </c>
      <c r="Q468" s="64">
        <f t="shared" si="56"/>
        <v>0</v>
      </c>
      <c r="R468" s="61"/>
      <c r="S468" s="61"/>
      <c r="T468" s="61"/>
      <c r="U468" s="61"/>
      <c r="V468" s="61"/>
      <c r="W468" s="61"/>
      <c r="X468" s="61"/>
      <c r="Y468" s="61"/>
      <c r="Z468" s="61"/>
      <c r="AA468" s="61"/>
      <c r="AB468" s="61"/>
      <c r="AC468" s="50">
        <f t="shared" si="57"/>
        <v>0</v>
      </c>
      <c r="AD468" s="48"/>
      <c r="AE468" s="51">
        <f t="shared" si="58"/>
        <v>0</v>
      </c>
      <c r="AF468" s="51">
        <f t="shared" si="59"/>
        <v>0</v>
      </c>
      <c r="AG468" s="48"/>
      <c r="AH468" s="48"/>
      <c r="AI468" s="48"/>
      <c r="AJ468" s="48"/>
      <c r="AK468" s="48"/>
      <c r="AL468" s="48"/>
      <c r="AM468" s="48"/>
      <c r="AN468" s="48"/>
      <c r="AO468" s="48"/>
      <c r="AP468" s="48"/>
      <c r="AQ468" s="48"/>
      <c r="AR468" s="123"/>
      <c r="AS468" s="50">
        <f t="shared" si="60"/>
        <v>0</v>
      </c>
      <c r="AT468" s="48"/>
      <c r="AU468" s="51">
        <f t="shared" si="61"/>
        <v>0</v>
      </c>
      <c r="AV468" s="51">
        <f t="shared" si="62"/>
        <v>0</v>
      </c>
      <c r="AW468" s="48"/>
      <c r="AX468" s="48"/>
      <c r="AY468" s="48"/>
      <c r="AZ468" s="48"/>
      <c r="BA468" s="48"/>
      <c r="BB468" s="48"/>
      <c r="BC468" s="48"/>
      <c r="BD468" s="48"/>
      <c r="BE468" s="48"/>
      <c r="BF468" s="48"/>
      <c r="BG468" s="48"/>
      <c r="BH468" s="43"/>
      <c r="BI468" s="65" t="b">
        <f>IF(AND($G468=0,$H468=0,$I468=0),TRUE,IFERROR(MATCH($BK468,'1.9 APM lookups'!$K$2:$K$107,0)&gt;0,FALSE))</f>
        <v>1</v>
      </c>
      <c r="BJ468" s="65" t="b">
        <f>IF($F468=0,TRUE,IFERROR(MATCH($F468,'4.1 Expenditure RRP'!$A:$A,0)&gt;0,FALSE))</f>
        <v>1</v>
      </c>
      <c r="BK468" s="66" t="str">
        <f t="shared" si="63"/>
        <v xml:space="preserve">, , </v>
      </c>
    </row>
    <row r="469" spans="1:63">
      <c r="A469" s="121"/>
      <c r="B469" s="122"/>
      <c r="C469" s="122"/>
      <c r="D469" s="42"/>
      <c r="E469" s="42"/>
      <c r="F469" s="122"/>
      <c r="G469" s="41"/>
      <c r="H469" s="41"/>
      <c r="I469" s="41"/>
      <c r="J469" s="42"/>
      <c r="K469" s="42"/>
      <c r="L469" s="41"/>
      <c r="M469" s="120"/>
      <c r="N469" s="41"/>
      <c r="O469" s="41"/>
      <c r="P469" s="93" t="str">
        <f>_xlfn.IFNA(INDEX('1.9 APM lookups'!$B$9:$B$13,MATCH($J469,'1.9 APM lookups'!$A$9:$A$13,0),1),"")</f>
        <v/>
      </c>
      <c r="Q469" s="64">
        <f t="shared" si="56"/>
        <v>0</v>
      </c>
      <c r="R469" s="61"/>
      <c r="S469" s="61"/>
      <c r="T469" s="61"/>
      <c r="U469" s="61"/>
      <c r="V469" s="61"/>
      <c r="W469" s="61"/>
      <c r="X469" s="61"/>
      <c r="Y469" s="61"/>
      <c r="Z469" s="61"/>
      <c r="AA469" s="61"/>
      <c r="AB469" s="61"/>
      <c r="AC469" s="50">
        <f t="shared" si="57"/>
        <v>0</v>
      </c>
      <c r="AD469" s="48"/>
      <c r="AE469" s="51">
        <f t="shared" si="58"/>
        <v>0</v>
      </c>
      <c r="AF469" s="51">
        <f t="shared" si="59"/>
        <v>0</v>
      </c>
      <c r="AG469" s="48"/>
      <c r="AH469" s="48"/>
      <c r="AI469" s="48"/>
      <c r="AJ469" s="48"/>
      <c r="AK469" s="48"/>
      <c r="AL469" s="48"/>
      <c r="AM469" s="48"/>
      <c r="AN469" s="48"/>
      <c r="AO469" s="48"/>
      <c r="AP469" s="48"/>
      <c r="AQ469" s="48"/>
      <c r="AR469" s="123"/>
      <c r="AS469" s="50">
        <f t="shared" si="60"/>
        <v>0</v>
      </c>
      <c r="AT469" s="48"/>
      <c r="AU469" s="51">
        <f t="shared" si="61"/>
        <v>0</v>
      </c>
      <c r="AV469" s="51">
        <f t="shared" si="62"/>
        <v>0</v>
      </c>
      <c r="AW469" s="48"/>
      <c r="AX469" s="48"/>
      <c r="AY469" s="48"/>
      <c r="AZ469" s="48"/>
      <c r="BA469" s="48"/>
      <c r="BB469" s="48"/>
      <c r="BC469" s="48"/>
      <c r="BD469" s="48"/>
      <c r="BE469" s="48"/>
      <c r="BF469" s="48"/>
      <c r="BG469" s="48"/>
      <c r="BH469" s="43"/>
      <c r="BI469" s="65" t="b">
        <f>IF(AND($G469=0,$H469=0,$I469=0),TRUE,IFERROR(MATCH($BK469,'1.9 APM lookups'!$K$2:$K$107,0)&gt;0,FALSE))</f>
        <v>1</v>
      </c>
      <c r="BJ469" s="65" t="b">
        <f>IF($F469=0,TRUE,IFERROR(MATCH($F469,'4.1 Expenditure RRP'!$A:$A,0)&gt;0,FALSE))</f>
        <v>1</v>
      </c>
      <c r="BK469" s="66" t="str">
        <f t="shared" si="63"/>
        <v xml:space="preserve">, , </v>
      </c>
    </row>
    <row r="470" spans="1:63">
      <c r="A470" s="121"/>
      <c r="B470" s="122"/>
      <c r="C470" s="122"/>
      <c r="D470" s="42"/>
      <c r="E470" s="42"/>
      <c r="F470" s="122"/>
      <c r="G470" s="41"/>
      <c r="H470" s="41"/>
      <c r="I470" s="41"/>
      <c r="J470" s="42"/>
      <c r="K470" s="42"/>
      <c r="L470" s="41"/>
      <c r="M470" s="120"/>
      <c r="N470" s="41"/>
      <c r="O470" s="41"/>
      <c r="P470" s="93" t="str">
        <f>_xlfn.IFNA(INDEX('1.9 APM lookups'!$B$9:$B$13,MATCH($J470,'1.9 APM lookups'!$A$9:$A$13,0),1),"")</f>
        <v/>
      </c>
      <c r="Q470" s="64">
        <f t="shared" si="56"/>
        <v>0</v>
      </c>
      <c r="R470" s="61"/>
      <c r="S470" s="61"/>
      <c r="T470" s="61"/>
      <c r="U470" s="61"/>
      <c r="V470" s="61"/>
      <c r="W470" s="61"/>
      <c r="X470" s="61"/>
      <c r="Y470" s="61"/>
      <c r="Z470" s="61"/>
      <c r="AA470" s="61"/>
      <c r="AB470" s="61"/>
      <c r="AC470" s="50">
        <f t="shared" si="57"/>
        <v>0</v>
      </c>
      <c r="AD470" s="48"/>
      <c r="AE470" s="51">
        <f t="shared" si="58"/>
        <v>0</v>
      </c>
      <c r="AF470" s="51">
        <f t="shared" si="59"/>
        <v>0</v>
      </c>
      <c r="AG470" s="48"/>
      <c r="AH470" s="48"/>
      <c r="AI470" s="48"/>
      <c r="AJ470" s="48"/>
      <c r="AK470" s="48"/>
      <c r="AL470" s="48"/>
      <c r="AM470" s="48"/>
      <c r="AN470" s="48"/>
      <c r="AO470" s="48"/>
      <c r="AP470" s="48"/>
      <c r="AQ470" s="48"/>
      <c r="AR470" s="123"/>
      <c r="AS470" s="50">
        <f t="shared" si="60"/>
        <v>0</v>
      </c>
      <c r="AT470" s="48"/>
      <c r="AU470" s="51">
        <f t="shared" si="61"/>
        <v>0</v>
      </c>
      <c r="AV470" s="51">
        <f t="shared" si="62"/>
        <v>0</v>
      </c>
      <c r="AW470" s="48"/>
      <c r="AX470" s="48"/>
      <c r="AY470" s="48"/>
      <c r="AZ470" s="48"/>
      <c r="BA470" s="48"/>
      <c r="BB470" s="48"/>
      <c r="BC470" s="48"/>
      <c r="BD470" s="48"/>
      <c r="BE470" s="48"/>
      <c r="BF470" s="48"/>
      <c r="BG470" s="48"/>
      <c r="BH470" s="43"/>
      <c r="BI470" s="65" t="b">
        <f>IF(AND($G470=0,$H470=0,$I470=0),TRUE,IFERROR(MATCH($BK470,'1.9 APM lookups'!$K$2:$K$107,0)&gt;0,FALSE))</f>
        <v>1</v>
      </c>
      <c r="BJ470" s="65" t="b">
        <f>IF($F470=0,TRUE,IFERROR(MATCH($F470,'4.1 Expenditure RRP'!$A:$A,0)&gt;0,FALSE))</f>
        <v>1</v>
      </c>
      <c r="BK470" s="66" t="str">
        <f t="shared" si="63"/>
        <v xml:space="preserve">, , </v>
      </c>
    </row>
    <row r="471" spans="1:63">
      <c r="A471" s="121"/>
      <c r="B471" s="122"/>
      <c r="C471" s="122"/>
      <c r="D471" s="42"/>
      <c r="E471" s="42"/>
      <c r="F471" s="122"/>
      <c r="G471" s="41"/>
      <c r="H471" s="41"/>
      <c r="I471" s="41"/>
      <c r="J471" s="42"/>
      <c r="K471" s="42"/>
      <c r="L471" s="41"/>
      <c r="M471" s="120"/>
      <c r="N471" s="41"/>
      <c r="O471" s="41"/>
      <c r="P471" s="93" t="str">
        <f>_xlfn.IFNA(INDEX('1.9 APM lookups'!$B$9:$B$13,MATCH($J471,'1.9 APM lookups'!$A$9:$A$13,0),1),"")</f>
        <v/>
      </c>
      <c r="Q471" s="64">
        <f t="shared" si="56"/>
        <v>0</v>
      </c>
      <c r="R471" s="61"/>
      <c r="S471" s="61"/>
      <c r="T471" s="61"/>
      <c r="U471" s="61"/>
      <c r="V471" s="61"/>
      <c r="W471" s="61"/>
      <c r="X471" s="61"/>
      <c r="Y471" s="61"/>
      <c r="Z471" s="61"/>
      <c r="AA471" s="61"/>
      <c r="AB471" s="61"/>
      <c r="AC471" s="50">
        <f t="shared" si="57"/>
        <v>0</v>
      </c>
      <c r="AD471" s="48"/>
      <c r="AE471" s="51">
        <f t="shared" si="58"/>
        <v>0</v>
      </c>
      <c r="AF471" s="51">
        <f t="shared" si="59"/>
        <v>0</v>
      </c>
      <c r="AG471" s="48"/>
      <c r="AH471" s="48"/>
      <c r="AI471" s="48"/>
      <c r="AJ471" s="48"/>
      <c r="AK471" s="48"/>
      <c r="AL471" s="48"/>
      <c r="AM471" s="48"/>
      <c r="AN471" s="48"/>
      <c r="AO471" s="48"/>
      <c r="AP471" s="48"/>
      <c r="AQ471" s="48"/>
      <c r="AR471" s="123"/>
      <c r="AS471" s="50">
        <f t="shared" si="60"/>
        <v>0</v>
      </c>
      <c r="AT471" s="48"/>
      <c r="AU471" s="51">
        <f t="shared" si="61"/>
        <v>0</v>
      </c>
      <c r="AV471" s="51">
        <f t="shared" si="62"/>
        <v>0</v>
      </c>
      <c r="AW471" s="48"/>
      <c r="AX471" s="48"/>
      <c r="AY471" s="48"/>
      <c r="AZ471" s="48"/>
      <c r="BA471" s="48"/>
      <c r="BB471" s="48"/>
      <c r="BC471" s="48"/>
      <c r="BD471" s="48"/>
      <c r="BE471" s="48"/>
      <c r="BF471" s="48"/>
      <c r="BG471" s="48"/>
      <c r="BH471" s="43"/>
      <c r="BI471" s="65" t="b">
        <f>IF(AND($G471=0,$H471=0,$I471=0),TRUE,IFERROR(MATCH($BK471,'1.9 APM lookups'!$K$2:$K$107,0)&gt;0,FALSE))</f>
        <v>1</v>
      </c>
      <c r="BJ471" s="65" t="b">
        <f>IF($F471=0,TRUE,IFERROR(MATCH($F471,'4.1 Expenditure RRP'!$A:$A,0)&gt;0,FALSE))</f>
        <v>1</v>
      </c>
      <c r="BK471" s="66" t="str">
        <f t="shared" si="63"/>
        <v xml:space="preserve">, , </v>
      </c>
    </row>
    <row r="472" spans="1:63">
      <c r="A472" s="121"/>
      <c r="B472" s="122"/>
      <c r="C472" s="122"/>
      <c r="D472" s="42"/>
      <c r="E472" s="42"/>
      <c r="F472" s="122"/>
      <c r="G472" s="41"/>
      <c r="H472" s="41"/>
      <c r="I472" s="41"/>
      <c r="J472" s="42"/>
      <c r="K472" s="42"/>
      <c r="L472" s="41"/>
      <c r="M472" s="120"/>
      <c r="N472" s="41"/>
      <c r="O472" s="41"/>
      <c r="P472" s="93" t="str">
        <f>_xlfn.IFNA(INDEX('1.9 APM lookups'!$B$9:$B$13,MATCH($J472,'1.9 APM lookups'!$A$9:$A$13,0),1),"")</f>
        <v/>
      </c>
      <c r="Q472" s="64">
        <f t="shared" si="56"/>
        <v>0</v>
      </c>
      <c r="R472" s="61"/>
      <c r="S472" s="61"/>
      <c r="T472" s="61"/>
      <c r="U472" s="61"/>
      <c r="V472" s="61"/>
      <c r="W472" s="61"/>
      <c r="X472" s="61"/>
      <c r="Y472" s="61"/>
      <c r="Z472" s="61"/>
      <c r="AA472" s="61"/>
      <c r="AB472" s="61"/>
      <c r="AC472" s="50">
        <f t="shared" si="57"/>
        <v>0</v>
      </c>
      <c r="AD472" s="48"/>
      <c r="AE472" s="51">
        <f t="shared" si="58"/>
        <v>0</v>
      </c>
      <c r="AF472" s="51">
        <f t="shared" si="59"/>
        <v>0</v>
      </c>
      <c r="AG472" s="48"/>
      <c r="AH472" s="48"/>
      <c r="AI472" s="48"/>
      <c r="AJ472" s="48"/>
      <c r="AK472" s="48"/>
      <c r="AL472" s="48"/>
      <c r="AM472" s="48"/>
      <c r="AN472" s="48"/>
      <c r="AO472" s="48"/>
      <c r="AP472" s="48"/>
      <c r="AQ472" s="48"/>
      <c r="AR472" s="123"/>
      <c r="AS472" s="50">
        <f t="shared" si="60"/>
        <v>0</v>
      </c>
      <c r="AT472" s="48"/>
      <c r="AU472" s="51">
        <f t="shared" si="61"/>
        <v>0</v>
      </c>
      <c r="AV472" s="51">
        <f t="shared" si="62"/>
        <v>0</v>
      </c>
      <c r="AW472" s="48"/>
      <c r="AX472" s="48"/>
      <c r="AY472" s="48"/>
      <c r="AZ472" s="48"/>
      <c r="BA472" s="48"/>
      <c r="BB472" s="48"/>
      <c r="BC472" s="48"/>
      <c r="BD472" s="48"/>
      <c r="BE472" s="48"/>
      <c r="BF472" s="48"/>
      <c r="BG472" s="48"/>
      <c r="BH472" s="43"/>
      <c r="BI472" s="65" t="b">
        <f>IF(AND($G472=0,$H472=0,$I472=0),TRUE,IFERROR(MATCH($BK472,'1.9 APM lookups'!$K$2:$K$107,0)&gt;0,FALSE))</f>
        <v>1</v>
      </c>
      <c r="BJ472" s="65" t="b">
        <f>IF($F472=0,TRUE,IFERROR(MATCH($F472,'4.1 Expenditure RRP'!$A:$A,0)&gt;0,FALSE))</f>
        <v>1</v>
      </c>
      <c r="BK472" s="66" t="str">
        <f t="shared" si="63"/>
        <v xml:space="preserve">, , </v>
      </c>
    </row>
    <row r="473" spans="1:63">
      <c r="A473" s="121"/>
      <c r="B473" s="122"/>
      <c r="C473" s="122"/>
      <c r="D473" s="42"/>
      <c r="E473" s="42"/>
      <c r="F473" s="122"/>
      <c r="G473" s="41"/>
      <c r="H473" s="41"/>
      <c r="I473" s="41"/>
      <c r="J473" s="42"/>
      <c r="K473" s="42"/>
      <c r="L473" s="41"/>
      <c r="M473" s="120"/>
      <c r="N473" s="41"/>
      <c r="O473" s="41"/>
      <c r="P473" s="93" t="str">
        <f>_xlfn.IFNA(INDEX('1.9 APM lookups'!$B$9:$B$13,MATCH($J473,'1.9 APM lookups'!$A$9:$A$13,0),1),"")</f>
        <v/>
      </c>
      <c r="Q473" s="64">
        <f t="shared" si="56"/>
        <v>0</v>
      </c>
      <c r="R473" s="61"/>
      <c r="S473" s="61"/>
      <c r="T473" s="61"/>
      <c r="U473" s="61"/>
      <c r="V473" s="61"/>
      <c r="W473" s="61"/>
      <c r="X473" s="61"/>
      <c r="Y473" s="61"/>
      <c r="Z473" s="61"/>
      <c r="AA473" s="61"/>
      <c r="AB473" s="61"/>
      <c r="AC473" s="50">
        <f t="shared" si="57"/>
        <v>0</v>
      </c>
      <c r="AD473" s="48"/>
      <c r="AE473" s="51">
        <f t="shared" si="58"/>
        <v>0</v>
      </c>
      <c r="AF473" s="51">
        <f t="shared" si="59"/>
        <v>0</v>
      </c>
      <c r="AG473" s="48"/>
      <c r="AH473" s="48"/>
      <c r="AI473" s="48"/>
      <c r="AJ473" s="48"/>
      <c r="AK473" s="48"/>
      <c r="AL473" s="48"/>
      <c r="AM473" s="48"/>
      <c r="AN473" s="48"/>
      <c r="AO473" s="48"/>
      <c r="AP473" s="48"/>
      <c r="AQ473" s="48"/>
      <c r="AR473" s="123"/>
      <c r="AS473" s="50">
        <f t="shared" si="60"/>
        <v>0</v>
      </c>
      <c r="AT473" s="48"/>
      <c r="AU473" s="51">
        <f t="shared" si="61"/>
        <v>0</v>
      </c>
      <c r="AV473" s="51">
        <f t="shared" si="62"/>
        <v>0</v>
      </c>
      <c r="AW473" s="48"/>
      <c r="AX473" s="48"/>
      <c r="AY473" s="48"/>
      <c r="AZ473" s="48"/>
      <c r="BA473" s="48"/>
      <c r="BB473" s="48"/>
      <c r="BC473" s="48"/>
      <c r="BD473" s="48"/>
      <c r="BE473" s="48"/>
      <c r="BF473" s="48"/>
      <c r="BG473" s="48"/>
      <c r="BH473" s="43"/>
      <c r="BI473" s="65" t="b">
        <f>IF(AND($G473=0,$H473=0,$I473=0),TRUE,IFERROR(MATCH($BK473,'1.9 APM lookups'!$K$2:$K$107,0)&gt;0,FALSE))</f>
        <v>1</v>
      </c>
      <c r="BJ473" s="65" t="b">
        <f>IF($F473=0,TRUE,IFERROR(MATCH($F473,'4.1 Expenditure RRP'!$A:$A,0)&gt;0,FALSE))</f>
        <v>1</v>
      </c>
      <c r="BK473" s="66" t="str">
        <f t="shared" si="63"/>
        <v xml:space="preserve">, , </v>
      </c>
    </row>
    <row r="474" spans="1:63">
      <c r="A474" s="121"/>
      <c r="B474" s="122"/>
      <c r="C474" s="122"/>
      <c r="D474" s="42"/>
      <c r="E474" s="42"/>
      <c r="F474" s="122"/>
      <c r="G474" s="41"/>
      <c r="H474" s="41"/>
      <c r="I474" s="41"/>
      <c r="J474" s="42"/>
      <c r="K474" s="42"/>
      <c r="L474" s="41"/>
      <c r="M474" s="120"/>
      <c r="N474" s="41"/>
      <c r="O474" s="41"/>
      <c r="P474" s="93" t="str">
        <f>_xlfn.IFNA(INDEX('1.9 APM lookups'!$B$9:$B$13,MATCH($J474,'1.9 APM lookups'!$A$9:$A$13,0),1),"")</f>
        <v/>
      </c>
      <c r="Q474" s="64">
        <f t="shared" si="56"/>
        <v>0</v>
      </c>
      <c r="R474" s="61"/>
      <c r="S474" s="61"/>
      <c r="T474" s="61"/>
      <c r="U474" s="61"/>
      <c r="V474" s="61"/>
      <c r="W474" s="61"/>
      <c r="X474" s="61"/>
      <c r="Y474" s="61"/>
      <c r="Z474" s="61"/>
      <c r="AA474" s="61"/>
      <c r="AB474" s="61"/>
      <c r="AC474" s="50">
        <f t="shared" si="57"/>
        <v>0</v>
      </c>
      <c r="AD474" s="48"/>
      <c r="AE474" s="51">
        <f t="shared" si="58"/>
        <v>0</v>
      </c>
      <c r="AF474" s="51">
        <f t="shared" si="59"/>
        <v>0</v>
      </c>
      <c r="AG474" s="48"/>
      <c r="AH474" s="48"/>
      <c r="AI474" s="48"/>
      <c r="AJ474" s="48"/>
      <c r="AK474" s="48"/>
      <c r="AL474" s="48"/>
      <c r="AM474" s="48"/>
      <c r="AN474" s="48"/>
      <c r="AO474" s="48"/>
      <c r="AP474" s="48"/>
      <c r="AQ474" s="48"/>
      <c r="AR474" s="123"/>
      <c r="AS474" s="50">
        <f t="shared" si="60"/>
        <v>0</v>
      </c>
      <c r="AT474" s="48"/>
      <c r="AU474" s="51">
        <f t="shared" si="61"/>
        <v>0</v>
      </c>
      <c r="AV474" s="51">
        <f t="shared" si="62"/>
        <v>0</v>
      </c>
      <c r="AW474" s="48"/>
      <c r="AX474" s="48"/>
      <c r="AY474" s="48"/>
      <c r="AZ474" s="48"/>
      <c r="BA474" s="48"/>
      <c r="BB474" s="48"/>
      <c r="BC474" s="48"/>
      <c r="BD474" s="48"/>
      <c r="BE474" s="48"/>
      <c r="BF474" s="48"/>
      <c r="BG474" s="48"/>
      <c r="BH474" s="43"/>
      <c r="BI474" s="65" t="b">
        <f>IF(AND($G474=0,$H474=0,$I474=0),TRUE,IFERROR(MATCH($BK474,'1.9 APM lookups'!$K$2:$K$107,0)&gt;0,FALSE))</f>
        <v>1</v>
      </c>
      <c r="BJ474" s="65" t="b">
        <f>IF($F474=0,TRUE,IFERROR(MATCH($F474,'4.1 Expenditure RRP'!$A:$A,0)&gt;0,FALSE))</f>
        <v>1</v>
      </c>
      <c r="BK474" s="66" t="str">
        <f t="shared" si="63"/>
        <v xml:space="preserve">, , </v>
      </c>
    </row>
    <row r="475" spans="1:63">
      <c r="A475" s="121"/>
      <c r="B475" s="122"/>
      <c r="C475" s="122"/>
      <c r="D475" s="42"/>
      <c r="E475" s="42"/>
      <c r="F475" s="122"/>
      <c r="G475" s="41"/>
      <c r="H475" s="41"/>
      <c r="I475" s="41"/>
      <c r="J475" s="42"/>
      <c r="K475" s="42"/>
      <c r="L475" s="41"/>
      <c r="M475" s="120"/>
      <c r="N475" s="41"/>
      <c r="O475" s="41"/>
      <c r="P475" s="93" t="str">
        <f>_xlfn.IFNA(INDEX('1.9 APM lookups'!$B$9:$B$13,MATCH($J475,'1.9 APM lookups'!$A$9:$A$13,0),1),"")</f>
        <v/>
      </c>
      <c r="Q475" s="64">
        <f t="shared" si="56"/>
        <v>0</v>
      </c>
      <c r="R475" s="61"/>
      <c r="S475" s="61"/>
      <c r="T475" s="61"/>
      <c r="U475" s="61"/>
      <c r="V475" s="61"/>
      <c r="W475" s="61"/>
      <c r="X475" s="61"/>
      <c r="Y475" s="61"/>
      <c r="Z475" s="61"/>
      <c r="AA475" s="61"/>
      <c r="AB475" s="61"/>
      <c r="AC475" s="50">
        <f t="shared" si="57"/>
        <v>0</v>
      </c>
      <c r="AD475" s="48"/>
      <c r="AE475" s="51">
        <f t="shared" si="58"/>
        <v>0</v>
      </c>
      <c r="AF475" s="51">
        <f t="shared" si="59"/>
        <v>0</v>
      </c>
      <c r="AG475" s="48"/>
      <c r="AH475" s="48"/>
      <c r="AI475" s="48"/>
      <c r="AJ475" s="48"/>
      <c r="AK475" s="48"/>
      <c r="AL475" s="48"/>
      <c r="AM475" s="48"/>
      <c r="AN475" s="48"/>
      <c r="AO475" s="48"/>
      <c r="AP475" s="48"/>
      <c r="AQ475" s="48"/>
      <c r="AR475" s="123"/>
      <c r="AS475" s="50">
        <f t="shared" si="60"/>
        <v>0</v>
      </c>
      <c r="AT475" s="48"/>
      <c r="AU475" s="51">
        <f t="shared" si="61"/>
        <v>0</v>
      </c>
      <c r="AV475" s="51">
        <f t="shared" si="62"/>
        <v>0</v>
      </c>
      <c r="AW475" s="48"/>
      <c r="AX475" s="48"/>
      <c r="AY475" s="48"/>
      <c r="AZ475" s="48"/>
      <c r="BA475" s="48"/>
      <c r="BB475" s="48"/>
      <c r="BC475" s="48"/>
      <c r="BD475" s="48"/>
      <c r="BE475" s="48"/>
      <c r="BF475" s="48"/>
      <c r="BG475" s="48"/>
      <c r="BH475" s="43"/>
      <c r="BI475" s="65" t="b">
        <f>IF(AND($G475=0,$H475=0,$I475=0),TRUE,IFERROR(MATCH($BK475,'1.9 APM lookups'!$K$2:$K$107,0)&gt;0,FALSE))</f>
        <v>1</v>
      </c>
      <c r="BJ475" s="65" t="b">
        <f>IF($F475=0,TRUE,IFERROR(MATCH($F475,'4.1 Expenditure RRP'!$A:$A,0)&gt;0,FALSE))</f>
        <v>1</v>
      </c>
      <c r="BK475" s="66" t="str">
        <f t="shared" si="63"/>
        <v xml:space="preserve">, , </v>
      </c>
    </row>
    <row r="476" spans="1:63">
      <c r="A476" s="121"/>
      <c r="B476" s="122"/>
      <c r="C476" s="122"/>
      <c r="D476" s="42"/>
      <c r="E476" s="42"/>
      <c r="F476" s="122"/>
      <c r="G476" s="41"/>
      <c r="H476" s="41"/>
      <c r="I476" s="41"/>
      <c r="J476" s="42"/>
      <c r="K476" s="42"/>
      <c r="L476" s="41"/>
      <c r="M476" s="120"/>
      <c r="N476" s="41"/>
      <c r="O476" s="41"/>
      <c r="P476" s="93" t="str">
        <f>_xlfn.IFNA(INDEX('1.9 APM lookups'!$B$9:$B$13,MATCH($J476,'1.9 APM lookups'!$A$9:$A$13,0),1),"")</f>
        <v/>
      </c>
      <c r="Q476" s="64">
        <f t="shared" si="56"/>
        <v>0</v>
      </c>
      <c r="R476" s="61"/>
      <c r="S476" s="61"/>
      <c r="T476" s="61"/>
      <c r="U476" s="61"/>
      <c r="V476" s="61"/>
      <c r="W476" s="61"/>
      <c r="X476" s="61"/>
      <c r="Y476" s="61"/>
      <c r="Z476" s="61"/>
      <c r="AA476" s="61"/>
      <c r="AB476" s="61"/>
      <c r="AC476" s="50">
        <f t="shared" si="57"/>
        <v>0</v>
      </c>
      <c r="AD476" s="48"/>
      <c r="AE476" s="51">
        <f t="shared" si="58"/>
        <v>0</v>
      </c>
      <c r="AF476" s="51">
        <f t="shared" si="59"/>
        <v>0</v>
      </c>
      <c r="AG476" s="48"/>
      <c r="AH476" s="48"/>
      <c r="AI476" s="48"/>
      <c r="AJ476" s="48"/>
      <c r="AK476" s="48"/>
      <c r="AL476" s="48"/>
      <c r="AM476" s="48"/>
      <c r="AN476" s="48"/>
      <c r="AO476" s="48"/>
      <c r="AP476" s="48"/>
      <c r="AQ476" s="48"/>
      <c r="AR476" s="123"/>
      <c r="AS476" s="50">
        <f t="shared" si="60"/>
        <v>0</v>
      </c>
      <c r="AT476" s="48"/>
      <c r="AU476" s="51">
        <f t="shared" si="61"/>
        <v>0</v>
      </c>
      <c r="AV476" s="51">
        <f t="shared" si="62"/>
        <v>0</v>
      </c>
      <c r="AW476" s="48"/>
      <c r="AX476" s="48"/>
      <c r="AY476" s="48"/>
      <c r="AZ476" s="48"/>
      <c r="BA476" s="48"/>
      <c r="BB476" s="48"/>
      <c r="BC476" s="48"/>
      <c r="BD476" s="48"/>
      <c r="BE476" s="48"/>
      <c r="BF476" s="48"/>
      <c r="BG476" s="48"/>
      <c r="BH476" s="43"/>
      <c r="BI476" s="65" t="b">
        <f>IF(AND($G476=0,$H476=0,$I476=0),TRUE,IFERROR(MATCH($BK476,'1.9 APM lookups'!$K$2:$K$107,0)&gt;0,FALSE))</f>
        <v>1</v>
      </c>
      <c r="BJ476" s="65" t="b">
        <f>IF($F476=0,TRUE,IFERROR(MATCH($F476,'4.1 Expenditure RRP'!$A:$A,0)&gt;0,FALSE))</f>
        <v>1</v>
      </c>
      <c r="BK476" s="66" t="str">
        <f t="shared" si="63"/>
        <v xml:space="preserve">, , </v>
      </c>
    </row>
    <row r="477" spans="1:63">
      <c r="A477" s="121"/>
      <c r="B477" s="122"/>
      <c r="C477" s="122"/>
      <c r="D477" s="42"/>
      <c r="E477" s="42"/>
      <c r="F477" s="122"/>
      <c r="G477" s="41"/>
      <c r="H477" s="41"/>
      <c r="I477" s="41"/>
      <c r="J477" s="42"/>
      <c r="K477" s="42"/>
      <c r="L477" s="41"/>
      <c r="M477" s="120"/>
      <c r="N477" s="41"/>
      <c r="O477" s="41"/>
      <c r="P477" s="93" t="str">
        <f>_xlfn.IFNA(INDEX('1.9 APM lookups'!$B$9:$B$13,MATCH($J477,'1.9 APM lookups'!$A$9:$A$13,0),1),"")</f>
        <v/>
      </c>
      <c r="Q477" s="64">
        <f t="shared" si="56"/>
        <v>0</v>
      </c>
      <c r="R477" s="61"/>
      <c r="S477" s="61"/>
      <c r="T477" s="61"/>
      <c r="U477" s="61"/>
      <c r="V477" s="61"/>
      <c r="W477" s="61"/>
      <c r="X477" s="61"/>
      <c r="Y477" s="61"/>
      <c r="Z477" s="61"/>
      <c r="AA477" s="61"/>
      <c r="AB477" s="61"/>
      <c r="AC477" s="50">
        <f t="shared" si="57"/>
        <v>0</v>
      </c>
      <c r="AD477" s="48"/>
      <c r="AE477" s="51">
        <f t="shared" si="58"/>
        <v>0</v>
      </c>
      <c r="AF477" s="51">
        <f t="shared" si="59"/>
        <v>0</v>
      </c>
      <c r="AG477" s="48"/>
      <c r="AH477" s="48"/>
      <c r="AI477" s="48"/>
      <c r="AJ477" s="48"/>
      <c r="AK477" s="48"/>
      <c r="AL477" s="48"/>
      <c r="AM477" s="48"/>
      <c r="AN477" s="48"/>
      <c r="AO477" s="48"/>
      <c r="AP477" s="48"/>
      <c r="AQ477" s="48"/>
      <c r="AR477" s="123"/>
      <c r="AS477" s="50">
        <f t="shared" si="60"/>
        <v>0</v>
      </c>
      <c r="AT477" s="48"/>
      <c r="AU477" s="51">
        <f t="shared" si="61"/>
        <v>0</v>
      </c>
      <c r="AV477" s="51">
        <f t="shared" si="62"/>
        <v>0</v>
      </c>
      <c r="AW477" s="48"/>
      <c r="AX477" s="48"/>
      <c r="AY477" s="48"/>
      <c r="AZ477" s="48"/>
      <c r="BA477" s="48"/>
      <c r="BB477" s="48"/>
      <c r="BC477" s="48"/>
      <c r="BD477" s="48"/>
      <c r="BE477" s="48"/>
      <c r="BF477" s="48"/>
      <c r="BG477" s="48"/>
      <c r="BH477" s="43"/>
      <c r="BI477" s="65" t="b">
        <f>IF(AND($G477=0,$H477=0,$I477=0),TRUE,IFERROR(MATCH($BK477,'1.9 APM lookups'!$K$2:$K$107,0)&gt;0,FALSE))</f>
        <v>1</v>
      </c>
      <c r="BJ477" s="65" t="b">
        <f>IF($F477=0,TRUE,IFERROR(MATCH($F477,'4.1 Expenditure RRP'!$A:$A,0)&gt;0,FALSE))</f>
        <v>1</v>
      </c>
      <c r="BK477" s="66" t="str">
        <f t="shared" si="63"/>
        <v xml:space="preserve">, , </v>
      </c>
    </row>
    <row r="478" spans="1:63">
      <c r="A478" s="121"/>
      <c r="B478" s="122"/>
      <c r="C478" s="122"/>
      <c r="D478" s="42"/>
      <c r="E478" s="42"/>
      <c r="F478" s="122"/>
      <c r="G478" s="41"/>
      <c r="H478" s="41"/>
      <c r="I478" s="41"/>
      <c r="J478" s="42"/>
      <c r="K478" s="42"/>
      <c r="L478" s="41"/>
      <c r="M478" s="120"/>
      <c r="N478" s="41"/>
      <c r="O478" s="41"/>
      <c r="P478" s="93" t="str">
        <f>_xlfn.IFNA(INDEX('1.9 APM lookups'!$B$9:$B$13,MATCH($J478,'1.9 APM lookups'!$A$9:$A$13,0),1),"")</f>
        <v/>
      </c>
      <c r="Q478" s="64">
        <f t="shared" si="56"/>
        <v>0</v>
      </c>
      <c r="R478" s="61"/>
      <c r="S478" s="61"/>
      <c r="T478" s="61"/>
      <c r="U478" s="61"/>
      <c r="V478" s="61"/>
      <c r="W478" s="61"/>
      <c r="X478" s="61"/>
      <c r="Y478" s="61"/>
      <c r="Z478" s="61"/>
      <c r="AA478" s="61"/>
      <c r="AB478" s="61"/>
      <c r="AC478" s="50">
        <f t="shared" si="57"/>
        <v>0</v>
      </c>
      <c r="AD478" s="48"/>
      <c r="AE478" s="51">
        <f t="shared" si="58"/>
        <v>0</v>
      </c>
      <c r="AF478" s="51">
        <f t="shared" si="59"/>
        <v>0</v>
      </c>
      <c r="AG478" s="48"/>
      <c r="AH478" s="48"/>
      <c r="AI478" s="48"/>
      <c r="AJ478" s="48"/>
      <c r="AK478" s="48"/>
      <c r="AL478" s="48"/>
      <c r="AM478" s="48"/>
      <c r="AN478" s="48"/>
      <c r="AO478" s="48"/>
      <c r="AP478" s="48"/>
      <c r="AQ478" s="48"/>
      <c r="AR478" s="123"/>
      <c r="AS478" s="50">
        <f t="shared" si="60"/>
        <v>0</v>
      </c>
      <c r="AT478" s="48"/>
      <c r="AU478" s="51">
        <f t="shared" si="61"/>
        <v>0</v>
      </c>
      <c r="AV478" s="51">
        <f t="shared" si="62"/>
        <v>0</v>
      </c>
      <c r="AW478" s="48"/>
      <c r="AX478" s="48"/>
      <c r="AY478" s="48"/>
      <c r="AZ478" s="48"/>
      <c r="BA478" s="48"/>
      <c r="BB478" s="48"/>
      <c r="BC478" s="48"/>
      <c r="BD478" s="48"/>
      <c r="BE478" s="48"/>
      <c r="BF478" s="48"/>
      <c r="BG478" s="48"/>
      <c r="BH478" s="43"/>
      <c r="BI478" s="65" t="b">
        <f>IF(AND($G478=0,$H478=0,$I478=0),TRUE,IFERROR(MATCH($BK478,'1.9 APM lookups'!$K$2:$K$107,0)&gt;0,FALSE))</f>
        <v>1</v>
      </c>
      <c r="BJ478" s="65" t="b">
        <f>IF($F478=0,TRUE,IFERROR(MATCH($F478,'4.1 Expenditure RRP'!$A:$A,0)&gt;0,FALSE))</f>
        <v>1</v>
      </c>
      <c r="BK478" s="66" t="str">
        <f t="shared" si="63"/>
        <v xml:space="preserve">, , </v>
      </c>
    </row>
    <row r="479" spans="1:63">
      <c r="A479" s="121"/>
      <c r="B479" s="122"/>
      <c r="C479" s="122"/>
      <c r="D479" s="42"/>
      <c r="E479" s="42"/>
      <c r="F479" s="122"/>
      <c r="G479" s="41"/>
      <c r="H479" s="41"/>
      <c r="I479" s="41"/>
      <c r="J479" s="42"/>
      <c r="K479" s="42"/>
      <c r="L479" s="41"/>
      <c r="M479" s="120"/>
      <c r="N479" s="41"/>
      <c r="O479" s="41"/>
      <c r="P479" s="93" t="str">
        <f>_xlfn.IFNA(INDEX('1.9 APM lookups'!$B$9:$B$13,MATCH($J479,'1.9 APM lookups'!$A$9:$A$13,0),1),"")</f>
        <v/>
      </c>
      <c r="Q479" s="64">
        <f t="shared" si="56"/>
        <v>0</v>
      </c>
      <c r="R479" s="61"/>
      <c r="S479" s="61"/>
      <c r="T479" s="61"/>
      <c r="U479" s="61"/>
      <c r="V479" s="61"/>
      <c r="W479" s="61"/>
      <c r="X479" s="61"/>
      <c r="Y479" s="61"/>
      <c r="Z479" s="61"/>
      <c r="AA479" s="61"/>
      <c r="AB479" s="61"/>
      <c r="AC479" s="50">
        <f t="shared" si="57"/>
        <v>0</v>
      </c>
      <c r="AD479" s="48"/>
      <c r="AE479" s="51">
        <f t="shared" si="58"/>
        <v>0</v>
      </c>
      <c r="AF479" s="51">
        <f t="shared" si="59"/>
        <v>0</v>
      </c>
      <c r="AG479" s="48"/>
      <c r="AH479" s="48"/>
      <c r="AI479" s="48"/>
      <c r="AJ479" s="48"/>
      <c r="AK479" s="48"/>
      <c r="AL479" s="48"/>
      <c r="AM479" s="48"/>
      <c r="AN479" s="48"/>
      <c r="AO479" s="48"/>
      <c r="AP479" s="48"/>
      <c r="AQ479" s="48"/>
      <c r="AR479" s="123"/>
      <c r="AS479" s="50">
        <f t="shared" si="60"/>
        <v>0</v>
      </c>
      <c r="AT479" s="48"/>
      <c r="AU479" s="51">
        <f t="shared" si="61"/>
        <v>0</v>
      </c>
      <c r="AV479" s="51">
        <f t="shared" si="62"/>
        <v>0</v>
      </c>
      <c r="AW479" s="48"/>
      <c r="AX479" s="48"/>
      <c r="AY479" s="48"/>
      <c r="AZ479" s="48"/>
      <c r="BA479" s="48"/>
      <c r="BB479" s="48"/>
      <c r="BC479" s="48"/>
      <c r="BD479" s="48"/>
      <c r="BE479" s="48"/>
      <c r="BF479" s="48"/>
      <c r="BG479" s="48"/>
      <c r="BH479" s="43"/>
      <c r="BI479" s="65" t="b">
        <f>IF(AND($G479=0,$H479=0,$I479=0),TRUE,IFERROR(MATCH($BK479,'1.9 APM lookups'!$K$2:$K$107,0)&gt;0,FALSE))</f>
        <v>1</v>
      </c>
      <c r="BJ479" s="65" t="b">
        <f>IF($F479=0,TRUE,IFERROR(MATCH($F479,'4.1 Expenditure RRP'!$A:$A,0)&gt;0,FALSE))</f>
        <v>1</v>
      </c>
      <c r="BK479" s="66" t="str">
        <f t="shared" si="63"/>
        <v xml:space="preserve">, , </v>
      </c>
    </row>
    <row r="480" spans="1:63">
      <c r="A480" s="121"/>
      <c r="B480" s="122"/>
      <c r="C480" s="122"/>
      <c r="D480" s="42"/>
      <c r="E480" s="42"/>
      <c r="F480" s="122"/>
      <c r="G480" s="41"/>
      <c r="H480" s="41"/>
      <c r="I480" s="41"/>
      <c r="J480" s="42"/>
      <c r="K480" s="42"/>
      <c r="L480" s="41"/>
      <c r="M480" s="120"/>
      <c r="N480" s="41"/>
      <c r="O480" s="41"/>
      <c r="P480" s="93" t="str">
        <f>_xlfn.IFNA(INDEX('1.9 APM lookups'!$B$9:$B$13,MATCH($J480,'1.9 APM lookups'!$A$9:$A$13,0),1),"")</f>
        <v/>
      </c>
      <c r="Q480" s="64">
        <f t="shared" si="56"/>
        <v>0</v>
      </c>
      <c r="R480" s="61"/>
      <c r="S480" s="61"/>
      <c r="T480" s="61"/>
      <c r="U480" s="61"/>
      <c r="V480" s="61"/>
      <c r="W480" s="61"/>
      <c r="X480" s="61"/>
      <c r="Y480" s="61"/>
      <c r="Z480" s="61"/>
      <c r="AA480" s="61"/>
      <c r="AB480" s="61"/>
      <c r="AC480" s="50">
        <f t="shared" si="57"/>
        <v>0</v>
      </c>
      <c r="AD480" s="48"/>
      <c r="AE480" s="51">
        <f t="shared" si="58"/>
        <v>0</v>
      </c>
      <c r="AF480" s="51">
        <f t="shared" si="59"/>
        <v>0</v>
      </c>
      <c r="AG480" s="48"/>
      <c r="AH480" s="48"/>
      <c r="AI480" s="48"/>
      <c r="AJ480" s="48"/>
      <c r="AK480" s="48"/>
      <c r="AL480" s="48"/>
      <c r="AM480" s="48"/>
      <c r="AN480" s="48"/>
      <c r="AO480" s="48"/>
      <c r="AP480" s="48"/>
      <c r="AQ480" s="48"/>
      <c r="AR480" s="123"/>
      <c r="AS480" s="50">
        <f t="shared" si="60"/>
        <v>0</v>
      </c>
      <c r="AT480" s="48"/>
      <c r="AU480" s="51">
        <f t="shared" si="61"/>
        <v>0</v>
      </c>
      <c r="AV480" s="51">
        <f t="shared" si="62"/>
        <v>0</v>
      </c>
      <c r="AW480" s="48"/>
      <c r="AX480" s="48"/>
      <c r="AY480" s="48"/>
      <c r="AZ480" s="48"/>
      <c r="BA480" s="48"/>
      <c r="BB480" s="48"/>
      <c r="BC480" s="48"/>
      <c r="BD480" s="48"/>
      <c r="BE480" s="48"/>
      <c r="BF480" s="48"/>
      <c r="BG480" s="48"/>
      <c r="BH480" s="43"/>
      <c r="BI480" s="65" t="b">
        <f>IF(AND($G480=0,$H480=0,$I480=0),TRUE,IFERROR(MATCH($BK480,'1.9 APM lookups'!$K$2:$K$107,0)&gt;0,FALSE))</f>
        <v>1</v>
      </c>
      <c r="BJ480" s="65" t="b">
        <f>IF($F480=0,TRUE,IFERROR(MATCH($F480,'4.1 Expenditure RRP'!$A:$A,0)&gt;0,FALSE))</f>
        <v>1</v>
      </c>
      <c r="BK480" s="66" t="str">
        <f t="shared" si="63"/>
        <v xml:space="preserve">, , </v>
      </c>
    </row>
    <row r="481" spans="1:63">
      <c r="A481" s="121"/>
      <c r="B481" s="122"/>
      <c r="C481" s="122"/>
      <c r="D481" s="42"/>
      <c r="E481" s="42"/>
      <c r="F481" s="122"/>
      <c r="G481" s="41"/>
      <c r="H481" s="41"/>
      <c r="I481" s="41"/>
      <c r="J481" s="42"/>
      <c r="K481" s="42"/>
      <c r="L481" s="41"/>
      <c r="M481" s="120"/>
      <c r="N481" s="41"/>
      <c r="O481" s="41"/>
      <c r="P481" s="93" t="str">
        <f>_xlfn.IFNA(INDEX('1.9 APM lookups'!$B$9:$B$13,MATCH($J481,'1.9 APM lookups'!$A$9:$A$13,0),1),"")</f>
        <v/>
      </c>
      <c r="Q481" s="64">
        <f t="shared" si="56"/>
        <v>0</v>
      </c>
      <c r="R481" s="61"/>
      <c r="S481" s="61"/>
      <c r="T481" s="61"/>
      <c r="U481" s="61"/>
      <c r="V481" s="61"/>
      <c r="W481" s="61"/>
      <c r="X481" s="61"/>
      <c r="Y481" s="61"/>
      <c r="Z481" s="61"/>
      <c r="AA481" s="61"/>
      <c r="AB481" s="61"/>
      <c r="AC481" s="50">
        <f t="shared" si="57"/>
        <v>0</v>
      </c>
      <c r="AD481" s="48"/>
      <c r="AE481" s="51">
        <f t="shared" si="58"/>
        <v>0</v>
      </c>
      <c r="AF481" s="51">
        <f t="shared" si="59"/>
        <v>0</v>
      </c>
      <c r="AG481" s="48"/>
      <c r="AH481" s="48"/>
      <c r="AI481" s="48"/>
      <c r="AJ481" s="48"/>
      <c r="AK481" s="48"/>
      <c r="AL481" s="48"/>
      <c r="AM481" s="48"/>
      <c r="AN481" s="48"/>
      <c r="AO481" s="48"/>
      <c r="AP481" s="48"/>
      <c r="AQ481" s="48"/>
      <c r="AR481" s="123"/>
      <c r="AS481" s="50">
        <f t="shared" si="60"/>
        <v>0</v>
      </c>
      <c r="AT481" s="48"/>
      <c r="AU481" s="51">
        <f t="shared" si="61"/>
        <v>0</v>
      </c>
      <c r="AV481" s="51">
        <f t="shared" si="62"/>
        <v>0</v>
      </c>
      <c r="AW481" s="48"/>
      <c r="AX481" s="48"/>
      <c r="AY481" s="48"/>
      <c r="AZ481" s="48"/>
      <c r="BA481" s="48"/>
      <c r="BB481" s="48"/>
      <c r="BC481" s="48"/>
      <c r="BD481" s="48"/>
      <c r="BE481" s="48"/>
      <c r="BF481" s="48"/>
      <c r="BG481" s="48"/>
      <c r="BH481" s="43"/>
      <c r="BI481" s="65" t="b">
        <f>IF(AND($G481=0,$H481=0,$I481=0),TRUE,IFERROR(MATCH($BK481,'1.9 APM lookups'!$K$2:$K$107,0)&gt;0,FALSE))</f>
        <v>1</v>
      </c>
      <c r="BJ481" s="65" t="b">
        <f>IF($F481=0,TRUE,IFERROR(MATCH($F481,'4.1 Expenditure RRP'!$A:$A,0)&gt;0,FALSE))</f>
        <v>1</v>
      </c>
      <c r="BK481" s="66" t="str">
        <f t="shared" si="63"/>
        <v xml:space="preserve">, , </v>
      </c>
    </row>
    <row r="482" spans="1:63">
      <c r="A482" s="121"/>
      <c r="B482" s="122"/>
      <c r="C482" s="122"/>
      <c r="D482" s="42"/>
      <c r="E482" s="42"/>
      <c r="F482" s="122"/>
      <c r="G482" s="41"/>
      <c r="H482" s="41"/>
      <c r="I482" s="41"/>
      <c r="J482" s="42"/>
      <c r="K482" s="42"/>
      <c r="L482" s="41"/>
      <c r="M482" s="120"/>
      <c r="N482" s="41"/>
      <c r="O482" s="41"/>
      <c r="P482" s="93" t="str">
        <f>_xlfn.IFNA(INDEX('1.9 APM lookups'!$B$9:$B$13,MATCH($J482,'1.9 APM lookups'!$A$9:$A$13,0),1),"")</f>
        <v/>
      </c>
      <c r="Q482" s="64">
        <f t="shared" si="56"/>
        <v>0</v>
      </c>
      <c r="R482" s="61"/>
      <c r="S482" s="61"/>
      <c r="T482" s="61"/>
      <c r="U482" s="61"/>
      <c r="V482" s="61"/>
      <c r="W482" s="61"/>
      <c r="X482" s="61"/>
      <c r="Y482" s="61"/>
      <c r="Z482" s="61"/>
      <c r="AA482" s="61"/>
      <c r="AB482" s="61"/>
      <c r="AC482" s="50">
        <f t="shared" si="57"/>
        <v>0</v>
      </c>
      <c r="AD482" s="48"/>
      <c r="AE482" s="51">
        <f t="shared" si="58"/>
        <v>0</v>
      </c>
      <c r="AF482" s="51">
        <f t="shared" si="59"/>
        <v>0</v>
      </c>
      <c r="AG482" s="48"/>
      <c r="AH482" s="48"/>
      <c r="AI482" s="48"/>
      <c r="AJ482" s="48"/>
      <c r="AK482" s="48"/>
      <c r="AL482" s="48"/>
      <c r="AM482" s="48"/>
      <c r="AN482" s="48"/>
      <c r="AO482" s="48"/>
      <c r="AP482" s="48"/>
      <c r="AQ482" s="48"/>
      <c r="AR482" s="123"/>
      <c r="AS482" s="50">
        <f t="shared" si="60"/>
        <v>0</v>
      </c>
      <c r="AT482" s="48"/>
      <c r="AU482" s="51">
        <f t="shared" si="61"/>
        <v>0</v>
      </c>
      <c r="AV482" s="51">
        <f t="shared" si="62"/>
        <v>0</v>
      </c>
      <c r="AW482" s="48"/>
      <c r="AX482" s="48"/>
      <c r="AY482" s="48"/>
      <c r="AZ482" s="48"/>
      <c r="BA482" s="48"/>
      <c r="BB482" s="48"/>
      <c r="BC482" s="48"/>
      <c r="BD482" s="48"/>
      <c r="BE482" s="48"/>
      <c r="BF482" s="48"/>
      <c r="BG482" s="48"/>
      <c r="BH482" s="43"/>
      <c r="BI482" s="65" t="b">
        <f>IF(AND($G482=0,$H482=0,$I482=0),TRUE,IFERROR(MATCH($BK482,'1.9 APM lookups'!$K$2:$K$107,0)&gt;0,FALSE))</f>
        <v>1</v>
      </c>
      <c r="BJ482" s="65" t="b">
        <f>IF($F482=0,TRUE,IFERROR(MATCH($F482,'4.1 Expenditure RRP'!$A:$A,0)&gt;0,FALSE))</f>
        <v>1</v>
      </c>
      <c r="BK482" s="66" t="str">
        <f t="shared" si="63"/>
        <v xml:space="preserve">, , </v>
      </c>
    </row>
    <row r="483" spans="1:63">
      <c r="A483" s="121"/>
      <c r="B483" s="122"/>
      <c r="C483" s="122"/>
      <c r="D483" s="42"/>
      <c r="E483" s="42"/>
      <c r="F483" s="122"/>
      <c r="G483" s="41"/>
      <c r="H483" s="41"/>
      <c r="I483" s="41"/>
      <c r="J483" s="42"/>
      <c r="K483" s="42"/>
      <c r="L483" s="41"/>
      <c r="M483" s="120"/>
      <c r="N483" s="41"/>
      <c r="O483" s="41"/>
      <c r="P483" s="93" t="str">
        <f>_xlfn.IFNA(INDEX('1.9 APM lookups'!$B$9:$B$13,MATCH($J483,'1.9 APM lookups'!$A$9:$A$13,0),1),"")</f>
        <v/>
      </c>
      <c r="Q483" s="64">
        <f t="shared" si="56"/>
        <v>0</v>
      </c>
      <c r="R483" s="61"/>
      <c r="S483" s="61"/>
      <c r="T483" s="61"/>
      <c r="U483" s="61"/>
      <c r="V483" s="61"/>
      <c r="W483" s="61"/>
      <c r="X483" s="61"/>
      <c r="Y483" s="61"/>
      <c r="Z483" s="61"/>
      <c r="AA483" s="61"/>
      <c r="AB483" s="61"/>
      <c r="AC483" s="50">
        <f t="shared" si="57"/>
        <v>0</v>
      </c>
      <c r="AD483" s="48"/>
      <c r="AE483" s="51">
        <f t="shared" si="58"/>
        <v>0</v>
      </c>
      <c r="AF483" s="51">
        <f t="shared" si="59"/>
        <v>0</v>
      </c>
      <c r="AG483" s="48"/>
      <c r="AH483" s="48"/>
      <c r="AI483" s="48"/>
      <c r="AJ483" s="48"/>
      <c r="AK483" s="48"/>
      <c r="AL483" s="48"/>
      <c r="AM483" s="48"/>
      <c r="AN483" s="48"/>
      <c r="AO483" s="48"/>
      <c r="AP483" s="48"/>
      <c r="AQ483" s="48"/>
      <c r="AR483" s="123"/>
      <c r="AS483" s="50">
        <f t="shared" si="60"/>
        <v>0</v>
      </c>
      <c r="AT483" s="48"/>
      <c r="AU483" s="51">
        <f t="shared" si="61"/>
        <v>0</v>
      </c>
      <c r="AV483" s="51">
        <f t="shared" si="62"/>
        <v>0</v>
      </c>
      <c r="AW483" s="48"/>
      <c r="AX483" s="48"/>
      <c r="AY483" s="48"/>
      <c r="AZ483" s="48"/>
      <c r="BA483" s="48"/>
      <c r="BB483" s="48"/>
      <c r="BC483" s="48"/>
      <c r="BD483" s="48"/>
      <c r="BE483" s="48"/>
      <c r="BF483" s="48"/>
      <c r="BG483" s="48"/>
      <c r="BH483" s="43"/>
      <c r="BI483" s="65" t="b">
        <f>IF(AND($G483=0,$H483=0,$I483=0),TRUE,IFERROR(MATCH($BK483,'1.9 APM lookups'!$K$2:$K$107,0)&gt;0,FALSE))</f>
        <v>1</v>
      </c>
      <c r="BJ483" s="65" t="b">
        <f>IF($F483=0,TRUE,IFERROR(MATCH($F483,'4.1 Expenditure RRP'!$A:$A,0)&gt;0,FALSE))</f>
        <v>1</v>
      </c>
      <c r="BK483" s="66" t="str">
        <f t="shared" si="63"/>
        <v xml:space="preserve">, , </v>
      </c>
    </row>
    <row r="484" spans="1:63">
      <c r="A484" s="121"/>
      <c r="B484" s="122"/>
      <c r="C484" s="122"/>
      <c r="D484" s="42"/>
      <c r="E484" s="42"/>
      <c r="F484" s="122"/>
      <c r="G484" s="41"/>
      <c r="H484" s="41"/>
      <c r="I484" s="41"/>
      <c r="J484" s="42"/>
      <c r="K484" s="42"/>
      <c r="L484" s="41"/>
      <c r="M484" s="120"/>
      <c r="N484" s="41"/>
      <c r="O484" s="41"/>
      <c r="P484" s="93" t="str">
        <f>_xlfn.IFNA(INDEX('1.9 APM lookups'!$B$9:$B$13,MATCH($J484,'1.9 APM lookups'!$A$9:$A$13,0),1),"")</f>
        <v/>
      </c>
      <c r="Q484" s="64">
        <f t="shared" si="56"/>
        <v>0</v>
      </c>
      <c r="R484" s="61"/>
      <c r="S484" s="61"/>
      <c r="T484" s="61"/>
      <c r="U484" s="61"/>
      <c r="V484" s="61"/>
      <c r="W484" s="61"/>
      <c r="X484" s="61"/>
      <c r="Y484" s="61"/>
      <c r="Z484" s="61"/>
      <c r="AA484" s="61"/>
      <c r="AB484" s="61"/>
      <c r="AC484" s="50">
        <f t="shared" si="57"/>
        <v>0</v>
      </c>
      <c r="AD484" s="48"/>
      <c r="AE484" s="51">
        <f t="shared" si="58"/>
        <v>0</v>
      </c>
      <c r="AF484" s="51">
        <f t="shared" si="59"/>
        <v>0</v>
      </c>
      <c r="AG484" s="48"/>
      <c r="AH484" s="48"/>
      <c r="AI484" s="48"/>
      <c r="AJ484" s="48"/>
      <c r="AK484" s="48"/>
      <c r="AL484" s="48"/>
      <c r="AM484" s="48"/>
      <c r="AN484" s="48"/>
      <c r="AO484" s="48"/>
      <c r="AP484" s="48"/>
      <c r="AQ484" s="48"/>
      <c r="AR484" s="123"/>
      <c r="AS484" s="50">
        <f t="shared" si="60"/>
        <v>0</v>
      </c>
      <c r="AT484" s="48"/>
      <c r="AU484" s="51">
        <f t="shared" si="61"/>
        <v>0</v>
      </c>
      <c r="AV484" s="51">
        <f t="shared" si="62"/>
        <v>0</v>
      </c>
      <c r="AW484" s="48"/>
      <c r="AX484" s="48"/>
      <c r="AY484" s="48"/>
      <c r="AZ484" s="48"/>
      <c r="BA484" s="48"/>
      <c r="BB484" s="48"/>
      <c r="BC484" s="48"/>
      <c r="BD484" s="48"/>
      <c r="BE484" s="48"/>
      <c r="BF484" s="48"/>
      <c r="BG484" s="48"/>
      <c r="BH484" s="43"/>
      <c r="BI484" s="65" t="b">
        <f>IF(AND($G484=0,$H484=0,$I484=0),TRUE,IFERROR(MATCH($BK484,'1.9 APM lookups'!$K$2:$K$107,0)&gt;0,FALSE))</f>
        <v>1</v>
      </c>
      <c r="BJ484" s="65" t="b">
        <f>IF($F484=0,TRUE,IFERROR(MATCH($F484,'4.1 Expenditure RRP'!$A:$A,0)&gt;0,FALSE))</f>
        <v>1</v>
      </c>
      <c r="BK484" s="66" t="str">
        <f t="shared" si="63"/>
        <v xml:space="preserve">, , </v>
      </c>
    </row>
    <row r="485" spans="1:63">
      <c r="A485" s="121"/>
      <c r="B485" s="122"/>
      <c r="C485" s="122"/>
      <c r="D485" s="42"/>
      <c r="E485" s="42"/>
      <c r="F485" s="122"/>
      <c r="G485" s="41"/>
      <c r="H485" s="41"/>
      <c r="I485" s="41"/>
      <c r="J485" s="42"/>
      <c r="K485" s="42"/>
      <c r="L485" s="41"/>
      <c r="M485" s="120"/>
      <c r="N485" s="41"/>
      <c r="O485" s="41"/>
      <c r="P485" s="93" t="str">
        <f>_xlfn.IFNA(INDEX('1.9 APM lookups'!$B$9:$B$13,MATCH($J485,'1.9 APM lookups'!$A$9:$A$13,0),1),"")</f>
        <v/>
      </c>
      <c r="Q485" s="64">
        <f t="shared" si="56"/>
        <v>0</v>
      </c>
      <c r="R485" s="61"/>
      <c r="S485" s="61"/>
      <c r="T485" s="61"/>
      <c r="U485" s="61"/>
      <c r="V485" s="61"/>
      <c r="W485" s="61"/>
      <c r="X485" s="61"/>
      <c r="Y485" s="61"/>
      <c r="Z485" s="61"/>
      <c r="AA485" s="61"/>
      <c r="AB485" s="61"/>
      <c r="AC485" s="50">
        <f t="shared" si="57"/>
        <v>0</v>
      </c>
      <c r="AD485" s="48"/>
      <c r="AE485" s="51">
        <f t="shared" si="58"/>
        <v>0</v>
      </c>
      <c r="AF485" s="51">
        <f t="shared" si="59"/>
        <v>0</v>
      </c>
      <c r="AG485" s="48"/>
      <c r="AH485" s="48"/>
      <c r="AI485" s="48"/>
      <c r="AJ485" s="48"/>
      <c r="AK485" s="48"/>
      <c r="AL485" s="48"/>
      <c r="AM485" s="48"/>
      <c r="AN485" s="48"/>
      <c r="AO485" s="48"/>
      <c r="AP485" s="48"/>
      <c r="AQ485" s="48"/>
      <c r="AR485" s="123"/>
      <c r="AS485" s="50">
        <f t="shared" si="60"/>
        <v>0</v>
      </c>
      <c r="AT485" s="48"/>
      <c r="AU485" s="51">
        <f t="shared" si="61"/>
        <v>0</v>
      </c>
      <c r="AV485" s="51">
        <f t="shared" si="62"/>
        <v>0</v>
      </c>
      <c r="AW485" s="48"/>
      <c r="AX485" s="48"/>
      <c r="AY485" s="48"/>
      <c r="AZ485" s="48"/>
      <c r="BA485" s="48"/>
      <c r="BB485" s="48"/>
      <c r="BC485" s="48"/>
      <c r="BD485" s="48"/>
      <c r="BE485" s="48"/>
      <c r="BF485" s="48"/>
      <c r="BG485" s="48"/>
      <c r="BH485" s="43"/>
      <c r="BI485" s="65" t="b">
        <f>IF(AND($G485=0,$H485=0,$I485=0),TRUE,IFERROR(MATCH($BK485,'1.9 APM lookups'!$K$2:$K$107,0)&gt;0,FALSE))</f>
        <v>1</v>
      </c>
      <c r="BJ485" s="65" t="b">
        <f>IF($F485=0,TRUE,IFERROR(MATCH($F485,'4.1 Expenditure RRP'!$A:$A,0)&gt;0,FALSE))</f>
        <v>1</v>
      </c>
      <c r="BK485" s="66" t="str">
        <f t="shared" si="63"/>
        <v xml:space="preserve">, , </v>
      </c>
    </row>
    <row r="486" spans="1:63">
      <c r="A486" s="121"/>
      <c r="B486" s="122"/>
      <c r="C486" s="122"/>
      <c r="D486" s="42"/>
      <c r="E486" s="42"/>
      <c r="F486" s="122"/>
      <c r="G486" s="41"/>
      <c r="H486" s="41"/>
      <c r="I486" s="41"/>
      <c r="J486" s="42"/>
      <c r="K486" s="42"/>
      <c r="L486" s="41"/>
      <c r="M486" s="120"/>
      <c r="N486" s="41"/>
      <c r="O486" s="41"/>
      <c r="P486" s="93" t="str">
        <f>_xlfn.IFNA(INDEX('1.9 APM lookups'!$B$9:$B$13,MATCH($J486,'1.9 APM lookups'!$A$9:$A$13,0),1),"")</f>
        <v/>
      </c>
      <c r="Q486" s="64">
        <f t="shared" si="56"/>
        <v>0</v>
      </c>
      <c r="R486" s="61"/>
      <c r="S486" s="61"/>
      <c r="T486" s="61"/>
      <c r="U486" s="61"/>
      <c r="V486" s="61"/>
      <c r="W486" s="61"/>
      <c r="X486" s="61"/>
      <c r="Y486" s="61"/>
      <c r="Z486" s="61"/>
      <c r="AA486" s="61"/>
      <c r="AB486" s="61"/>
      <c r="AC486" s="50">
        <f t="shared" si="57"/>
        <v>0</v>
      </c>
      <c r="AD486" s="48"/>
      <c r="AE486" s="51">
        <f t="shared" si="58"/>
        <v>0</v>
      </c>
      <c r="AF486" s="51">
        <f t="shared" si="59"/>
        <v>0</v>
      </c>
      <c r="AG486" s="48"/>
      <c r="AH486" s="48"/>
      <c r="AI486" s="48"/>
      <c r="AJ486" s="48"/>
      <c r="AK486" s="48"/>
      <c r="AL486" s="48"/>
      <c r="AM486" s="48"/>
      <c r="AN486" s="48"/>
      <c r="AO486" s="48"/>
      <c r="AP486" s="48"/>
      <c r="AQ486" s="48"/>
      <c r="AR486" s="123"/>
      <c r="AS486" s="50">
        <f t="shared" si="60"/>
        <v>0</v>
      </c>
      <c r="AT486" s="48"/>
      <c r="AU486" s="51">
        <f t="shared" si="61"/>
        <v>0</v>
      </c>
      <c r="AV486" s="51">
        <f t="shared" si="62"/>
        <v>0</v>
      </c>
      <c r="AW486" s="48"/>
      <c r="AX486" s="48"/>
      <c r="AY486" s="48"/>
      <c r="AZ486" s="48"/>
      <c r="BA486" s="48"/>
      <c r="BB486" s="48"/>
      <c r="BC486" s="48"/>
      <c r="BD486" s="48"/>
      <c r="BE486" s="48"/>
      <c r="BF486" s="48"/>
      <c r="BG486" s="48"/>
      <c r="BH486" s="43"/>
      <c r="BI486" s="65" t="b">
        <f>IF(AND($G486=0,$H486=0,$I486=0),TRUE,IFERROR(MATCH($BK486,'1.9 APM lookups'!$K$2:$K$107,0)&gt;0,FALSE))</f>
        <v>1</v>
      </c>
      <c r="BJ486" s="65" t="b">
        <f>IF($F486=0,TRUE,IFERROR(MATCH($F486,'4.1 Expenditure RRP'!$A:$A,0)&gt;0,FALSE))</f>
        <v>1</v>
      </c>
      <c r="BK486" s="66" t="str">
        <f t="shared" si="63"/>
        <v xml:space="preserve">, , </v>
      </c>
    </row>
    <row r="487" spans="1:63">
      <c r="A487" s="121"/>
      <c r="B487" s="122"/>
      <c r="C487" s="122"/>
      <c r="D487" s="42"/>
      <c r="E487" s="42"/>
      <c r="F487" s="122"/>
      <c r="G487" s="41"/>
      <c r="H487" s="41"/>
      <c r="I487" s="41"/>
      <c r="J487" s="42"/>
      <c r="K487" s="42"/>
      <c r="L487" s="41"/>
      <c r="M487" s="120"/>
      <c r="N487" s="41"/>
      <c r="O487" s="41"/>
      <c r="P487" s="93" t="str">
        <f>_xlfn.IFNA(INDEX('1.9 APM lookups'!$B$9:$B$13,MATCH($J487,'1.9 APM lookups'!$A$9:$A$13,0),1),"")</f>
        <v/>
      </c>
      <c r="Q487" s="64">
        <f t="shared" si="56"/>
        <v>0</v>
      </c>
      <c r="R487" s="61"/>
      <c r="S487" s="61"/>
      <c r="T487" s="61"/>
      <c r="U487" s="61"/>
      <c r="V487" s="61"/>
      <c r="W487" s="61"/>
      <c r="X487" s="61"/>
      <c r="Y487" s="61"/>
      <c r="Z487" s="61"/>
      <c r="AA487" s="61"/>
      <c r="AB487" s="61"/>
      <c r="AC487" s="50">
        <f t="shared" si="57"/>
        <v>0</v>
      </c>
      <c r="AD487" s="48"/>
      <c r="AE487" s="51">
        <f t="shared" si="58"/>
        <v>0</v>
      </c>
      <c r="AF487" s="51">
        <f t="shared" si="59"/>
        <v>0</v>
      </c>
      <c r="AG487" s="48"/>
      <c r="AH487" s="48"/>
      <c r="AI487" s="48"/>
      <c r="AJ487" s="48"/>
      <c r="AK487" s="48"/>
      <c r="AL487" s="48"/>
      <c r="AM487" s="48"/>
      <c r="AN487" s="48"/>
      <c r="AO487" s="48"/>
      <c r="AP487" s="48"/>
      <c r="AQ487" s="48"/>
      <c r="AR487" s="123"/>
      <c r="AS487" s="50">
        <f t="shared" si="60"/>
        <v>0</v>
      </c>
      <c r="AT487" s="48"/>
      <c r="AU487" s="51">
        <f t="shared" si="61"/>
        <v>0</v>
      </c>
      <c r="AV487" s="51">
        <f t="shared" si="62"/>
        <v>0</v>
      </c>
      <c r="AW487" s="48"/>
      <c r="AX487" s="48"/>
      <c r="AY487" s="48"/>
      <c r="AZ487" s="48"/>
      <c r="BA487" s="48"/>
      <c r="BB487" s="48"/>
      <c r="BC487" s="48"/>
      <c r="BD487" s="48"/>
      <c r="BE487" s="48"/>
      <c r="BF487" s="48"/>
      <c r="BG487" s="48"/>
      <c r="BH487" s="43"/>
      <c r="BI487" s="65" t="b">
        <f>IF(AND($G487=0,$H487=0,$I487=0),TRUE,IFERROR(MATCH($BK487,'1.9 APM lookups'!$K$2:$K$107,0)&gt;0,FALSE))</f>
        <v>1</v>
      </c>
      <c r="BJ487" s="65" t="b">
        <f>IF($F487=0,TRUE,IFERROR(MATCH($F487,'4.1 Expenditure RRP'!$A:$A,0)&gt;0,FALSE))</f>
        <v>1</v>
      </c>
      <c r="BK487" s="66" t="str">
        <f t="shared" si="63"/>
        <v xml:space="preserve">, , </v>
      </c>
    </row>
    <row r="488" spans="1:63">
      <c r="A488" s="121"/>
      <c r="B488" s="122"/>
      <c r="C488" s="122"/>
      <c r="D488" s="42"/>
      <c r="E488" s="42"/>
      <c r="F488" s="122"/>
      <c r="G488" s="41"/>
      <c r="H488" s="41"/>
      <c r="I488" s="41"/>
      <c r="J488" s="42"/>
      <c r="K488" s="42"/>
      <c r="L488" s="41"/>
      <c r="M488" s="120"/>
      <c r="N488" s="41"/>
      <c r="O488" s="41"/>
      <c r="P488" s="93" t="str">
        <f>_xlfn.IFNA(INDEX('1.9 APM lookups'!$B$9:$B$13,MATCH($J488,'1.9 APM lookups'!$A$9:$A$13,0),1),"")</f>
        <v/>
      </c>
      <c r="Q488" s="64">
        <f t="shared" si="56"/>
        <v>0</v>
      </c>
      <c r="R488" s="61"/>
      <c r="S488" s="61"/>
      <c r="T488" s="61"/>
      <c r="U488" s="61"/>
      <c r="V488" s="61"/>
      <c r="W488" s="61"/>
      <c r="X488" s="61"/>
      <c r="Y488" s="61"/>
      <c r="Z488" s="61"/>
      <c r="AA488" s="61"/>
      <c r="AB488" s="61"/>
      <c r="AC488" s="50">
        <f t="shared" si="57"/>
        <v>0</v>
      </c>
      <c r="AD488" s="48"/>
      <c r="AE488" s="51">
        <f t="shared" si="58"/>
        <v>0</v>
      </c>
      <c r="AF488" s="51">
        <f t="shared" si="59"/>
        <v>0</v>
      </c>
      <c r="AG488" s="48"/>
      <c r="AH488" s="48"/>
      <c r="AI488" s="48"/>
      <c r="AJ488" s="48"/>
      <c r="AK488" s="48"/>
      <c r="AL488" s="48"/>
      <c r="AM488" s="48"/>
      <c r="AN488" s="48"/>
      <c r="AO488" s="48"/>
      <c r="AP488" s="48"/>
      <c r="AQ488" s="48"/>
      <c r="AR488" s="123"/>
      <c r="AS488" s="50">
        <f t="shared" si="60"/>
        <v>0</v>
      </c>
      <c r="AT488" s="48"/>
      <c r="AU488" s="51">
        <f t="shared" si="61"/>
        <v>0</v>
      </c>
      <c r="AV488" s="51">
        <f t="shared" si="62"/>
        <v>0</v>
      </c>
      <c r="AW488" s="48"/>
      <c r="AX488" s="48"/>
      <c r="AY488" s="48"/>
      <c r="AZ488" s="48"/>
      <c r="BA488" s="48"/>
      <c r="BB488" s="48"/>
      <c r="BC488" s="48"/>
      <c r="BD488" s="48"/>
      <c r="BE488" s="48"/>
      <c r="BF488" s="48"/>
      <c r="BG488" s="48"/>
      <c r="BH488" s="43"/>
      <c r="BI488" s="65" t="b">
        <f>IF(AND($G488=0,$H488=0,$I488=0),TRUE,IFERROR(MATCH($BK488,'1.9 APM lookups'!$K$2:$K$107,0)&gt;0,FALSE))</f>
        <v>1</v>
      </c>
      <c r="BJ488" s="65" t="b">
        <f>IF($F488=0,TRUE,IFERROR(MATCH($F488,'4.1 Expenditure RRP'!$A:$A,0)&gt;0,FALSE))</f>
        <v>1</v>
      </c>
      <c r="BK488" s="66" t="str">
        <f t="shared" si="63"/>
        <v xml:space="preserve">, , </v>
      </c>
    </row>
    <row r="489" spans="1:63">
      <c r="A489" s="121"/>
      <c r="B489" s="122"/>
      <c r="C489" s="122"/>
      <c r="D489" s="42"/>
      <c r="E489" s="42"/>
      <c r="F489" s="122"/>
      <c r="G489" s="41"/>
      <c r="H489" s="41"/>
      <c r="I489" s="41"/>
      <c r="J489" s="42"/>
      <c r="K489" s="42"/>
      <c r="L489" s="41"/>
      <c r="M489" s="120"/>
      <c r="N489" s="41"/>
      <c r="O489" s="41"/>
      <c r="P489" s="93" t="str">
        <f>_xlfn.IFNA(INDEX('1.9 APM lookups'!$B$9:$B$13,MATCH($J489,'1.9 APM lookups'!$A$9:$A$13,0),1),"")</f>
        <v/>
      </c>
      <c r="Q489" s="64">
        <f t="shared" si="56"/>
        <v>0</v>
      </c>
      <c r="R489" s="61"/>
      <c r="S489" s="61"/>
      <c r="T489" s="61"/>
      <c r="U489" s="61"/>
      <c r="V489" s="61"/>
      <c r="W489" s="61"/>
      <c r="X489" s="61"/>
      <c r="Y489" s="61"/>
      <c r="Z489" s="61"/>
      <c r="AA489" s="61"/>
      <c r="AB489" s="61"/>
      <c r="AC489" s="50">
        <f t="shared" si="57"/>
        <v>0</v>
      </c>
      <c r="AD489" s="48"/>
      <c r="AE489" s="51">
        <f t="shared" si="58"/>
        <v>0</v>
      </c>
      <c r="AF489" s="51">
        <f t="shared" si="59"/>
        <v>0</v>
      </c>
      <c r="AG489" s="48"/>
      <c r="AH489" s="48"/>
      <c r="AI489" s="48"/>
      <c r="AJ489" s="48"/>
      <c r="AK489" s="48"/>
      <c r="AL489" s="48"/>
      <c r="AM489" s="48"/>
      <c r="AN489" s="48"/>
      <c r="AO489" s="48"/>
      <c r="AP489" s="48"/>
      <c r="AQ489" s="48"/>
      <c r="AR489" s="123"/>
      <c r="AS489" s="50">
        <f t="shared" si="60"/>
        <v>0</v>
      </c>
      <c r="AT489" s="48"/>
      <c r="AU489" s="51">
        <f t="shared" si="61"/>
        <v>0</v>
      </c>
      <c r="AV489" s="51">
        <f t="shared" si="62"/>
        <v>0</v>
      </c>
      <c r="AW489" s="48"/>
      <c r="AX489" s="48"/>
      <c r="AY489" s="48"/>
      <c r="AZ489" s="48"/>
      <c r="BA489" s="48"/>
      <c r="BB489" s="48"/>
      <c r="BC489" s="48"/>
      <c r="BD489" s="48"/>
      <c r="BE489" s="48"/>
      <c r="BF489" s="48"/>
      <c r="BG489" s="48"/>
      <c r="BH489" s="43"/>
      <c r="BI489" s="65" t="b">
        <f>IF(AND($G489=0,$H489=0,$I489=0),TRUE,IFERROR(MATCH($BK489,'1.9 APM lookups'!$K$2:$K$107,0)&gt;0,FALSE))</f>
        <v>1</v>
      </c>
      <c r="BJ489" s="65" t="b">
        <f>IF($F489=0,TRUE,IFERROR(MATCH($F489,'4.1 Expenditure RRP'!$A:$A,0)&gt;0,FALSE))</f>
        <v>1</v>
      </c>
      <c r="BK489" s="66" t="str">
        <f t="shared" si="63"/>
        <v xml:space="preserve">, , </v>
      </c>
    </row>
    <row r="490" spans="1:63">
      <c r="A490" s="121"/>
      <c r="B490" s="122"/>
      <c r="C490" s="122"/>
      <c r="D490" s="42"/>
      <c r="E490" s="42"/>
      <c r="F490" s="122"/>
      <c r="G490" s="41"/>
      <c r="H490" s="41"/>
      <c r="I490" s="41"/>
      <c r="J490" s="42"/>
      <c r="K490" s="42"/>
      <c r="L490" s="41"/>
      <c r="M490" s="120"/>
      <c r="N490" s="41"/>
      <c r="O490" s="41"/>
      <c r="P490" s="93" t="str">
        <f>_xlfn.IFNA(INDEX('1.9 APM lookups'!$B$9:$B$13,MATCH($J490,'1.9 APM lookups'!$A$9:$A$13,0),1),"")</f>
        <v/>
      </c>
      <c r="Q490" s="64">
        <f t="shared" si="56"/>
        <v>0</v>
      </c>
      <c r="R490" s="61"/>
      <c r="S490" s="61"/>
      <c r="T490" s="61"/>
      <c r="U490" s="61"/>
      <c r="V490" s="61"/>
      <c r="W490" s="61"/>
      <c r="X490" s="61"/>
      <c r="Y490" s="61"/>
      <c r="Z490" s="61"/>
      <c r="AA490" s="61"/>
      <c r="AB490" s="61"/>
      <c r="AC490" s="50">
        <f t="shared" si="57"/>
        <v>0</v>
      </c>
      <c r="AD490" s="48"/>
      <c r="AE490" s="51">
        <f t="shared" si="58"/>
        <v>0</v>
      </c>
      <c r="AF490" s="51">
        <f t="shared" si="59"/>
        <v>0</v>
      </c>
      <c r="AG490" s="48"/>
      <c r="AH490" s="48"/>
      <c r="AI490" s="48"/>
      <c r="AJ490" s="48"/>
      <c r="AK490" s="48"/>
      <c r="AL490" s="48"/>
      <c r="AM490" s="48"/>
      <c r="AN490" s="48"/>
      <c r="AO490" s="48"/>
      <c r="AP490" s="48"/>
      <c r="AQ490" s="48"/>
      <c r="AR490" s="123"/>
      <c r="AS490" s="50">
        <f t="shared" si="60"/>
        <v>0</v>
      </c>
      <c r="AT490" s="48"/>
      <c r="AU490" s="51">
        <f t="shared" si="61"/>
        <v>0</v>
      </c>
      <c r="AV490" s="51">
        <f t="shared" si="62"/>
        <v>0</v>
      </c>
      <c r="AW490" s="48"/>
      <c r="AX490" s="48"/>
      <c r="AY490" s="48"/>
      <c r="AZ490" s="48"/>
      <c r="BA490" s="48"/>
      <c r="BB490" s="48"/>
      <c r="BC490" s="48"/>
      <c r="BD490" s="48"/>
      <c r="BE490" s="48"/>
      <c r="BF490" s="48"/>
      <c r="BG490" s="48"/>
      <c r="BH490" s="43"/>
      <c r="BI490" s="65" t="b">
        <f>IF(AND($G490=0,$H490=0,$I490=0),TRUE,IFERROR(MATCH($BK490,'1.9 APM lookups'!$K$2:$K$107,0)&gt;0,FALSE))</f>
        <v>1</v>
      </c>
      <c r="BJ490" s="65" t="b">
        <f>IF($F490=0,TRUE,IFERROR(MATCH($F490,'4.1 Expenditure RRP'!$A:$A,0)&gt;0,FALSE))</f>
        <v>1</v>
      </c>
      <c r="BK490" s="66" t="str">
        <f t="shared" si="63"/>
        <v xml:space="preserve">, , </v>
      </c>
    </row>
    <row r="491" spans="1:63">
      <c r="A491" s="121"/>
      <c r="B491" s="122"/>
      <c r="C491" s="122"/>
      <c r="D491" s="42"/>
      <c r="E491" s="42"/>
      <c r="F491" s="122"/>
      <c r="G491" s="41"/>
      <c r="H491" s="41"/>
      <c r="I491" s="41"/>
      <c r="J491" s="42"/>
      <c r="K491" s="42"/>
      <c r="L491" s="41"/>
      <c r="M491" s="120"/>
      <c r="N491" s="41"/>
      <c r="O491" s="41"/>
      <c r="P491" s="93" t="str">
        <f>_xlfn.IFNA(INDEX('1.9 APM lookups'!$B$9:$B$13,MATCH($J491,'1.9 APM lookups'!$A$9:$A$13,0),1),"")</f>
        <v/>
      </c>
      <c r="Q491" s="64">
        <f t="shared" si="56"/>
        <v>0</v>
      </c>
      <c r="R491" s="61"/>
      <c r="S491" s="61"/>
      <c r="T491" s="61"/>
      <c r="U491" s="61"/>
      <c r="V491" s="61"/>
      <c r="W491" s="61"/>
      <c r="X491" s="61"/>
      <c r="Y491" s="61"/>
      <c r="Z491" s="61"/>
      <c r="AA491" s="61"/>
      <c r="AB491" s="61"/>
      <c r="AC491" s="50">
        <f t="shared" si="57"/>
        <v>0</v>
      </c>
      <c r="AD491" s="48"/>
      <c r="AE491" s="51">
        <f t="shared" si="58"/>
        <v>0</v>
      </c>
      <c r="AF491" s="51">
        <f t="shared" si="59"/>
        <v>0</v>
      </c>
      <c r="AG491" s="48"/>
      <c r="AH491" s="48"/>
      <c r="AI491" s="48"/>
      <c r="AJ491" s="48"/>
      <c r="AK491" s="48"/>
      <c r="AL491" s="48"/>
      <c r="AM491" s="48"/>
      <c r="AN491" s="48"/>
      <c r="AO491" s="48"/>
      <c r="AP491" s="48"/>
      <c r="AQ491" s="48"/>
      <c r="AR491" s="123"/>
      <c r="AS491" s="50">
        <f t="shared" si="60"/>
        <v>0</v>
      </c>
      <c r="AT491" s="48"/>
      <c r="AU491" s="51">
        <f t="shared" si="61"/>
        <v>0</v>
      </c>
      <c r="AV491" s="51">
        <f t="shared" si="62"/>
        <v>0</v>
      </c>
      <c r="AW491" s="48"/>
      <c r="AX491" s="48"/>
      <c r="AY491" s="48"/>
      <c r="AZ491" s="48"/>
      <c r="BA491" s="48"/>
      <c r="BB491" s="48"/>
      <c r="BC491" s="48"/>
      <c r="BD491" s="48"/>
      <c r="BE491" s="48"/>
      <c r="BF491" s="48"/>
      <c r="BG491" s="48"/>
      <c r="BH491" s="43"/>
      <c r="BI491" s="65" t="b">
        <f>IF(AND($G491=0,$H491=0,$I491=0),TRUE,IFERROR(MATCH($BK491,'1.9 APM lookups'!$K$2:$K$107,0)&gt;0,FALSE))</f>
        <v>1</v>
      </c>
      <c r="BJ491" s="65" t="b">
        <f>IF($F491=0,TRUE,IFERROR(MATCH($F491,'4.1 Expenditure RRP'!$A:$A,0)&gt;0,FALSE))</f>
        <v>1</v>
      </c>
      <c r="BK491" s="66" t="str">
        <f t="shared" si="63"/>
        <v xml:space="preserve">, , </v>
      </c>
    </row>
    <row r="492" spans="1:63">
      <c r="A492" s="121"/>
      <c r="B492" s="122"/>
      <c r="C492" s="122"/>
      <c r="D492" s="42"/>
      <c r="E492" s="42"/>
      <c r="F492" s="122"/>
      <c r="G492" s="41"/>
      <c r="H492" s="41"/>
      <c r="I492" s="41"/>
      <c r="J492" s="42"/>
      <c r="K492" s="42"/>
      <c r="L492" s="41"/>
      <c r="M492" s="120"/>
      <c r="N492" s="41"/>
      <c r="O492" s="41"/>
      <c r="P492" s="93" t="str">
        <f>_xlfn.IFNA(INDEX('1.9 APM lookups'!$B$9:$B$13,MATCH($J492,'1.9 APM lookups'!$A$9:$A$13,0),1),"")</f>
        <v/>
      </c>
      <c r="Q492" s="64">
        <f t="shared" si="56"/>
        <v>0</v>
      </c>
      <c r="R492" s="61"/>
      <c r="S492" s="61"/>
      <c r="T492" s="61"/>
      <c r="U492" s="61"/>
      <c r="V492" s="61"/>
      <c r="W492" s="61"/>
      <c r="X492" s="61"/>
      <c r="Y492" s="61"/>
      <c r="Z492" s="61"/>
      <c r="AA492" s="61"/>
      <c r="AB492" s="61"/>
      <c r="AC492" s="50">
        <f t="shared" si="57"/>
        <v>0</v>
      </c>
      <c r="AD492" s="48"/>
      <c r="AE492" s="51">
        <f t="shared" si="58"/>
        <v>0</v>
      </c>
      <c r="AF492" s="51">
        <f t="shared" si="59"/>
        <v>0</v>
      </c>
      <c r="AG492" s="48"/>
      <c r="AH492" s="48"/>
      <c r="AI492" s="48"/>
      <c r="AJ492" s="48"/>
      <c r="AK492" s="48"/>
      <c r="AL492" s="48"/>
      <c r="AM492" s="48"/>
      <c r="AN492" s="48"/>
      <c r="AO492" s="48"/>
      <c r="AP492" s="48"/>
      <c r="AQ492" s="48"/>
      <c r="AR492" s="123"/>
      <c r="AS492" s="50">
        <f t="shared" si="60"/>
        <v>0</v>
      </c>
      <c r="AT492" s="48"/>
      <c r="AU492" s="51">
        <f t="shared" si="61"/>
        <v>0</v>
      </c>
      <c r="AV492" s="51">
        <f t="shared" si="62"/>
        <v>0</v>
      </c>
      <c r="AW492" s="48"/>
      <c r="AX492" s="48"/>
      <c r="AY492" s="48"/>
      <c r="AZ492" s="48"/>
      <c r="BA492" s="48"/>
      <c r="BB492" s="48"/>
      <c r="BC492" s="48"/>
      <c r="BD492" s="48"/>
      <c r="BE492" s="48"/>
      <c r="BF492" s="48"/>
      <c r="BG492" s="48"/>
      <c r="BH492" s="43"/>
      <c r="BI492" s="65" t="b">
        <f>IF(AND($G492=0,$H492=0,$I492=0),TRUE,IFERROR(MATCH($BK492,'1.9 APM lookups'!$K$2:$K$107,0)&gt;0,FALSE))</f>
        <v>1</v>
      </c>
      <c r="BJ492" s="65" t="b">
        <f>IF($F492=0,TRUE,IFERROR(MATCH($F492,'4.1 Expenditure RRP'!$A:$A,0)&gt;0,FALSE))</f>
        <v>1</v>
      </c>
      <c r="BK492" s="66" t="str">
        <f t="shared" si="63"/>
        <v xml:space="preserve">, , </v>
      </c>
    </row>
    <row r="493" spans="1:63">
      <c r="A493" s="121"/>
      <c r="B493" s="122"/>
      <c r="C493" s="122"/>
      <c r="D493" s="42"/>
      <c r="E493" s="42"/>
      <c r="F493" s="122"/>
      <c r="G493" s="41"/>
      <c r="H493" s="41"/>
      <c r="I493" s="41"/>
      <c r="J493" s="42"/>
      <c r="K493" s="42"/>
      <c r="L493" s="41"/>
      <c r="M493" s="120"/>
      <c r="N493" s="41"/>
      <c r="O493" s="41"/>
      <c r="P493" s="93" t="str">
        <f>_xlfn.IFNA(INDEX('1.9 APM lookups'!$B$9:$B$13,MATCH($J493,'1.9 APM lookups'!$A$9:$A$13,0),1),"")</f>
        <v/>
      </c>
      <c r="Q493" s="64">
        <f t="shared" si="56"/>
        <v>0</v>
      </c>
      <c r="R493" s="61"/>
      <c r="S493" s="61"/>
      <c r="T493" s="61"/>
      <c r="U493" s="61"/>
      <c r="V493" s="61"/>
      <c r="W493" s="61"/>
      <c r="X493" s="61"/>
      <c r="Y493" s="61"/>
      <c r="Z493" s="61"/>
      <c r="AA493" s="61"/>
      <c r="AB493" s="61"/>
      <c r="AC493" s="50">
        <f t="shared" si="57"/>
        <v>0</v>
      </c>
      <c r="AD493" s="48"/>
      <c r="AE493" s="51">
        <f t="shared" si="58"/>
        <v>0</v>
      </c>
      <c r="AF493" s="51">
        <f t="shared" si="59"/>
        <v>0</v>
      </c>
      <c r="AG493" s="48"/>
      <c r="AH493" s="48"/>
      <c r="AI493" s="48"/>
      <c r="AJ493" s="48"/>
      <c r="AK493" s="48"/>
      <c r="AL493" s="48"/>
      <c r="AM493" s="48"/>
      <c r="AN493" s="48"/>
      <c r="AO493" s="48"/>
      <c r="AP493" s="48"/>
      <c r="AQ493" s="48"/>
      <c r="AR493" s="123"/>
      <c r="AS493" s="50">
        <f t="shared" si="60"/>
        <v>0</v>
      </c>
      <c r="AT493" s="48"/>
      <c r="AU493" s="51">
        <f t="shared" si="61"/>
        <v>0</v>
      </c>
      <c r="AV493" s="51">
        <f t="shared" si="62"/>
        <v>0</v>
      </c>
      <c r="AW493" s="48"/>
      <c r="AX493" s="48"/>
      <c r="AY493" s="48"/>
      <c r="AZ493" s="48"/>
      <c r="BA493" s="48"/>
      <c r="BB493" s="48"/>
      <c r="BC493" s="48"/>
      <c r="BD493" s="48"/>
      <c r="BE493" s="48"/>
      <c r="BF493" s="48"/>
      <c r="BG493" s="48"/>
      <c r="BH493" s="43"/>
      <c r="BI493" s="65" t="b">
        <f>IF(AND($G493=0,$H493=0,$I493=0),TRUE,IFERROR(MATCH($BK493,'1.9 APM lookups'!$K$2:$K$107,0)&gt;0,FALSE))</f>
        <v>1</v>
      </c>
      <c r="BJ493" s="65" t="b">
        <f>IF($F493=0,TRUE,IFERROR(MATCH($F493,'4.1 Expenditure RRP'!$A:$A,0)&gt;0,FALSE))</f>
        <v>1</v>
      </c>
      <c r="BK493" s="66" t="str">
        <f t="shared" si="63"/>
        <v xml:space="preserve">, , </v>
      </c>
    </row>
    <row r="494" spans="1:63">
      <c r="A494" s="121"/>
      <c r="B494" s="122"/>
      <c r="C494" s="122"/>
      <c r="D494" s="42"/>
      <c r="E494" s="42"/>
      <c r="F494" s="122"/>
      <c r="G494" s="41"/>
      <c r="H494" s="41"/>
      <c r="I494" s="41"/>
      <c r="J494" s="42"/>
      <c r="K494" s="42"/>
      <c r="L494" s="41"/>
      <c r="M494" s="120"/>
      <c r="N494" s="41"/>
      <c r="O494" s="41"/>
      <c r="P494" s="93" t="str">
        <f>_xlfn.IFNA(INDEX('1.9 APM lookups'!$B$9:$B$13,MATCH($J494,'1.9 APM lookups'!$A$9:$A$13,0),1),"")</f>
        <v/>
      </c>
      <c r="Q494" s="64">
        <f t="shared" si="56"/>
        <v>0</v>
      </c>
      <c r="R494" s="61"/>
      <c r="S494" s="61"/>
      <c r="T494" s="61"/>
      <c r="U494" s="61"/>
      <c r="V494" s="61"/>
      <c r="W494" s="61"/>
      <c r="X494" s="61"/>
      <c r="Y494" s="61"/>
      <c r="Z494" s="61"/>
      <c r="AA494" s="61"/>
      <c r="AB494" s="61"/>
      <c r="AC494" s="50">
        <f t="shared" si="57"/>
        <v>0</v>
      </c>
      <c r="AD494" s="48"/>
      <c r="AE494" s="51">
        <f t="shared" si="58"/>
        <v>0</v>
      </c>
      <c r="AF494" s="51">
        <f t="shared" si="59"/>
        <v>0</v>
      </c>
      <c r="AG494" s="48"/>
      <c r="AH494" s="48"/>
      <c r="AI494" s="48"/>
      <c r="AJ494" s="48"/>
      <c r="AK494" s="48"/>
      <c r="AL494" s="48"/>
      <c r="AM494" s="48"/>
      <c r="AN494" s="48"/>
      <c r="AO494" s="48"/>
      <c r="AP494" s="48"/>
      <c r="AQ494" s="48"/>
      <c r="AR494" s="123"/>
      <c r="AS494" s="50">
        <f t="shared" si="60"/>
        <v>0</v>
      </c>
      <c r="AT494" s="48"/>
      <c r="AU494" s="51">
        <f t="shared" si="61"/>
        <v>0</v>
      </c>
      <c r="AV494" s="51">
        <f t="shared" si="62"/>
        <v>0</v>
      </c>
      <c r="AW494" s="48"/>
      <c r="AX494" s="48"/>
      <c r="AY494" s="48"/>
      <c r="AZ494" s="48"/>
      <c r="BA494" s="48"/>
      <c r="BB494" s="48"/>
      <c r="BC494" s="48"/>
      <c r="BD494" s="48"/>
      <c r="BE494" s="48"/>
      <c r="BF494" s="48"/>
      <c r="BG494" s="48"/>
      <c r="BH494" s="43"/>
      <c r="BI494" s="65" t="b">
        <f>IF(AND($G494=0,$H494=0,$I494=0),TRUE,IFERROR(MATCH($BK494,'1.9 APM lookups'!$K$2:$K$107,0)&gt;0,FALSE))</f>
        <v>1</v>
      </c>
      <c r="BJ494" s="65" t="b">
        <f>IF($F494=0,TRUE,IFERROR(MATCH($F494,'4.1 Expenditure RRP'!$A:$A,0)&gt;0,FALSE))</f>
        <v>1</v>
      </c>
      <c r="BK494" s="66" t="str">
        <f t="shared" si="63"/>
        <v xml:space="preserve">, , </v>
      </c>
    </row>
    <row r="495" spans="1:63">
      <c r="A495" s="121"/>
      <c r="B495" s="122"/>
      <c r="C495" s="122"/>
      <c r="D495" s="42"/>
      <c r="E495" s="42"/>
      <c r="F495" s="122"/>
      <c r="G495" s="41"/>
      <c r="H495" s="41"/>
      <c r="I495" s="41"/>
      <c r="J495" s="42"/>
      <c r="K495" s="42"/>
      <c r="L495" s="41"/>
      <c r="M495" s="120"/>
      <c r="N495" s="41"/>
      <c r="O495" s="41"/>
      <c r="P495" s="93" t="str">
        <f>_xlfn.IFNA(INDEX('1.9 APM lookups'!$B$9:$B$13,MATCH($J495,'1.9 APM lookups'!$A$9:$A$13,0),1),"")</f>
        <v/>
      </c>
      <c r="Q495" s="64">
        <f t="shared" si="56"/>
        <v>0</v>
      </c>
      <c r="R495" s="61"/>
      <c r="S495" s="61"/>
      <c r="T495" s="61"/>
      <c r="U495" s="61"/>
      <c r="V495" s="61"/>
      <c r="W495" s="61"/>
      <c r="X495" s="61"/>
      <c r="Y495" s="61"/>
      <c r="Z495" s="61"/>
      <c r="AA495" s="61"/>
      <c r="AB495" s="61"/>
      <c r="AC495" s="50">
        <f t="shared" si="57"/>
        <v>0</v>
      </c>
      <c r="AD495" s="48"/>
      <c r="AE495" s="51">
        <f t="shared" si="58"/>
        <v>0</v>
      </c>
      <c r="AF495" s="51">
        <f t="shared" si="59"/>
        <v>0</v>
      </c>
      <c r="AG495" s="48"/>
      <c r="AH495" s="48"/>
      <c r="AI495" s="48"/>
      <c r="AJ495" s="48"/>
      <c r="AK495" s="48"/>
      <c r="AL495" s="48"/>
      <c r="AM495" s="48"/>
      <c r="AN495" s="48"/>
      <c r="AO495" s="48"/>
      <c r="AP495" s="48"/>
      <c r="AQ495" s="48"/>
      <c r="AR495" s="123"/>
      <c r="AS495" s="50">
        <f t="shared" si="60"/>
        <v>0</v>
      </c>
      <c r="AT495" s="48"/>
      <c r="AU495" s="51">
        <f t="shared" si="61"/>
        <v>0</v>
      </c>
      <c r="AV495" s="51">
        <f t="shared" si="62"/>
        <v>0</v>
      </c>
      <c r="AW495" s="48"/>
      <c r="AX495" s="48"/>
      <c r="AY495" s="48"/>
      <c r="AZ495" s="48"/>
      <c r="BA495" s="48"/>
      <c r="BB495" s="48"/>
      <c r="BC495" s="48"/>
      <c r="BD495" s="48"/>
      <c r="BE495" s="48"/>
      <c r="BF495" s="48"/>
      <c r="BG495" s="48"/>
      <c r="BH495" s="43"/>
      <c r="BI495" s="65" t="b">
        <f>IF(AND($G495=0,$H495=0,$I495=0),TRUE,IFERROR(MATCH($BK495,'1.9 APM lookups'!$K$2:$K$107,0)&gt;0,FALSE))</f>
        <v>1</v>
      </c>
      <c r="BJ495" s="65" t="b">
        <f>IF($F495=0,TRUE,IFERROR(MATCH($F495,'4.1 Expenditure RRP'!$A:$A,0)&gt;0,FALSE))</f>
        <v>1</v>
      </c>
      <c r="BK495" s="66" t="str">
        <f t="shared" si="63"/>
        <v xml:space="preserve">, , </v>
      </c>
    </row>
    <row r="496" spans="1:63">
      <c r="A496" s="121"/>
      <c r="B496" s="122"/>
      <c r="C496" s="122"/>
      <c r="D496" s="42"/>
      <c r="E496" s="42"/>
      <c r="F496" s="122"/>
      <c r="G496" s="41"/>
      <c r="H496" s="41"/>
      <c r="I496" s="41"/>
      <c r="J496" s="42"/>
      <c r="K496" s="42"/>
      <c r="L496" s="41"/>
      <c r="M496" s="120"/>
      <c r="N496" s="41"/>
      <c r="O496" s="41"/>
      <c r="P496" s="93" t="str">
        <f>_xlfn.IFNA(INDEX('1.9 APM lookups'!$B$9:$B$13,MATCH($J496,'1.9 APM lookups'!$A$9:$A$13,0),1),"")</f>
        <v/>
      </c>
      <c r="Q496" s="64">
        <f t="shared" si="56"/>
        <v>0</v>
      </c>
      <c r="R496" s="61"/>
      <c r="S496" s="61"/>
      <c r="T496" s="61"/>
      <c r="U496" s="61"/>
      <c r="V496" s="61"/>
      <c r="W496" s="61"/>
      <c r="X496" s="61"/>
      <c r="Y496" s="61"/>
      <c r="Z496" s="61"/>
      <c r="AA496" s="61"/>
      <c r="AB496" s="61"/>
      <c r="AC496" s="50">
        <f t="shared" si="57"/>
        <v>0</v>
      </c>
      <c r="AD496" s="48"/>
      <c r="AE496" s="51">
        <f t="shared" si="58"/>
        <v>0</v>
      </c>
      <c r="AF496" s="51">
        <f t="shared" si="59"/>
        <v>0</v>
      </c>
      <c r="AG496" s="48"/>
      <c r="AH496" s="48"/>
      <c r="AI496" s="48"/>
      <c r="AJ496" s="48"/>
      <c r="AK496" s="48"/>
      <c r="AL496" s="48"/>
      <c r="AM496" s="48"/>
      <c r="AN496" s="48"/>
      <c r="AO496" s="48"/>
      <c r="AP496" s="48"/>
      <c r="AQ496" s="48"/>
      <c r="AR496" s="123"/>
      <c r="AS496" s="50">
        <f t="shared" si="60"/>
        <v>0</v>
      </c>
      <c r="AT496" s="48"/>
      <c r="AU496" s="51">
        <f t="shared" si="61"/>
        <v>0</v>
      </c>
      <c r="AV496" s="51">
        <f t="shared" si="62"/>
        <v>0</v>
      </c>
      <c r="AW496" s="48"/>
      <c r="AX496" s="48"/>
      <c r="AY496" s="48"/>
      <c r="AZ496" s="48"/>
      <c r="BA496" s="48"/>
      <c r="BB496" s="48"/>
      <c r="BC496" s="48"/>
      <c r="BD496" s="48"/>
      <c r="BE496" s="48"/>
      <c r="BF496" s="48"/>
      <c r="BG496" s="48"/>
      <c r="BH496" s="43"/>
      <c r="BI496" s="65" t="b">
        <f>IF(AND($G496=0,$H496=0,$I496=0),TRUE,IFERROR(MATCH($BK496,'1.9 APM lookups'!$K$2:$K$107,0)&gt;0,FALSE))</f>
        <v>1</v>
      </c>
      <c r="BJ496" s="65" t="b">
        <f>IF($F496=0,TRUE,IFERROR(MATCH($F496,'4.1 Expenditure RRP'!$A:$A,0)&gt;0,FALSE))</f>
        <v>1</v>
      </c>
      <c r="BK496" s="66" t="str">
        <f t="shared" si="63"/>
        <v xml:space="preserve">, , </v>
      </c>
    </row>
    <row r="497" spans="1:63">
      <c r="A497" s="121"/>
      <c r="B497" s="122"/>
      <c r="C497" s="122"/>
      <c r="D497" s="42"/>
      <c r="E497" s="42"/>
      <c r="F497" s="122"/>
      <c r="G497" s="41"/>
      <c r="H497" s="41"/>
      <c r="I497" s="41"/>
      <c r="J497" s="42"/>
      <c r="K497" s="42"/>
      <c r="L497" s="41"/>
      <c r="M497" s="120"/>
      <c r="N497" s="41"/>
      <c r="O497" s="41"/>
      <c r="P497" s="93" t="str">
        <f>_xlfn.IFNA(INDEX('1.9 APM lookups'!$B$9:$B$13,MATCH($J497,'1.9 APM lookups'!$A$9:$A$13,0),1),"")</f>
        <v/>
      </c>
      <c r="Q497" s="64">
        <f t="shared" si="56"/>
        <v>0</v>
      </c>
      <c r="R497" s="61"/>
      <c r="S497" s="61"/>
      <c r="T497" s="61"/>
      <c r="U497" s="61"/>
      <c r="V497" s="61"/>
      <c r="W497" s="61"/>
      <c r="X497" s="61"/>
      <c r="Y497" s="61"/>
      <c r="Z497" s="61"/>
      <c r="AA497" s="61"/>
      <c r="AB497" s="61"/>
      <c r="AC497" s="50">
        <f t="shared" si="57"/>
        <v>0</v>
      </c>
      <c r="AD497" s="48"/>
      <c r="AE497" s="51">
        <f t="shared" si="58"/>
        <v>0</v>
      </c>
      <c r="AF497" s="51">
        <f t="shared" si="59"/>
        <v>0</v>
      </c>
      <c r="AG497" s="48"/>
      <c r="AH497" s="48"/>
      <c r="AI497" s="48"/>
      <c r="AJ497" s="48"/>
      <c r="AK497" s="48"/>
      <c r="AL497" s="48"/>
      <c r="AM497" s="48"/>
      <c r="AN497" s="48"/>
      <c r="AO497" s="48"/>
      <c r="AP497" s="48"/>
      <c r="AQ497" s="48"/>
      <c r="AR497" s="123"/>
      <c r="AS497" s="50">
        <f t="shared" si="60"/>
        <v>0</v>
      </c>
      <c r="AT497" s="48"/>
      <c r="AU497" s="51">
        <f t="shared" si="61"/>
        <v>0</v>
      </c>
      <c r="AV497" s="51">
        <f t="shared" si="62"/>
        <v>0</v>
      </c>
      <c r="AW497" s="48"/>
      <c r="AX497" s="48"/>
      <c r="AY497" s="48"/>
      <c r="AZ497" s="48"/>
      <c r="BA497" s="48"/>
      <c r="BB497" s="48"/>
      <c r="BC497" s="48"/>
      <c r="BD497" s="48"/>
      <c r="BE497" s="48"/>
      <c r="BF497" s="48"/>
      <c r="BG497" s="48"/>
      <c r="BH497" s="43"/>
      <c r="BI497" s="65" t="b">
        <f>IF(AND($G497=0,$H497=0,$I497=0),TRUE,IFERROR(MATCH($BK497,'1.9 APM lookups'!$K$2:$K$107,0)&gt;0,FALSE))</f>
        <v>1</v>
      </c>
      <c r="BJ497" s="65" t="b">
        <f>IF($F497=0,TRUE,IFERROR(MATCH($F497,'4.1 Expenditure RRP'!$A:$A,0)&gt;0,FALSE))</f>
        <v>1</v>
      </c>
      <c r="BK497" s="66" t="str">
        <f t="shared" si="63"/>
        <v xml:space="preserve">, , </v>
      </c>
    </row>
    <row r="498" spans="1:63">
      <c r="A498" s="121"/>
      <c r="B498" s="122"/>
      <c r="C498" s="122"/>
      <c r="D498" s="42"/>
      <c r="E498" s="42"/>
      <c r="F498" s="122"/>
      <c r="G498" s="41"/>
      <c r="H498" s="41"/>
      <c r="I498" s="41"/>
      <c r="J498" s="42"/>
      <c r="K498" s="42"/>
      <c r="L498" s="41"/>
      <c r="M498" s="120"/>
      <c r="N498" s="41"/>
      <c r="O498" s="41"/>
      <c r="P498" s="93" t="str">
        <f>_xlfn.IFNA(INDEX('1.9 APM lookups'!$B$9:$B$13,MATCH($J498,'1.9 APM lookups'!$A$9:$A$13,0),1),"")</f>
        <v/>
      </c>
      <c r="Q498" s="64">
        <f t="shared" si="56"/>
        <v>0</v>
      </c>
      <c r="R498" s="61"/>
      <c r="S498" s="61"/>
      <c r="T498" s="61"/>
      <c r="U498" s="61"/>
      <c r="V498" s="61"/>
      <c r="W498" s="61"/>
      <c r="X498" s="61"/>
      <c r="Y498" s="61"/>
      <c r="Z498" s="61"/>
      <c r="AA498" s="61"/>
      <c r="AB498" s="61"/>
      <c r="AC498" s="50">
        <f t="shared" si="57"/>
        <v>0</v>
      </c>
      <c r="AD498" s="48"/>
      <c r="AE498" s="51">
        <f t="shared" si="58"/>
        <v>0</v>
      </c>
      <c r="AF498" s="51">
        <f t="shared" si="59"/>
        <v>0</v>
      </c>
      <c r="AG498" s="48"/>
      <c r="AH498" s="48"/>
      <c r="AI498" s="48"/>
      <c r="AJ498" s="48"/>
      <c r="AK498" s="48"/>
      <c r="AL498" s="48"/>
      <c r="AM498" s="48"/>
      <c r="AN498" s="48"/>
      <c r="AO498" s="48"/>
      <c r="AP498" s="48"/>
      <c r="AQ498" s="48"/>
      <c r="AR498" s="123"/>
      <c r="AS498" s="50">
        <f t="shared" si="60"/>
        <v>0</v>
      </c>
      <c r="AT498" s="48"/>
      <c r="AU498" s="51">
        <f t="shared" si="61"/>
        <v>0</v>
      </c>
      <c r="AV498" s="51">
        <f t="shared" si="62"/>
        <v>0</v>
      </c>
      <c r="AW498" s="48"/>
      <c r="AX498" s="48"/>
      <c r="AY498" s="48"/>
      <c r="AZ498" s="48"/>
      <c r="BA498" s="48"/>
      <c r="BB498" s="48"/>
      <c r="BC498" s="48"/>
      <c r="BD498" s="48"/>
      <c r="BE498" s="48"/>
      <c r="BF498" s="48"/>
      <c r="BG498" s="48"/>
      <c r="BH498" s="43"/>
      <c r="BI498" s="65" t="b">
        <f>IF(AND($G498=0,$H498=0,$I498=0),TRUE,IFERROR(MATCH($BK498,'1.9 APM lookups'!$K$2:$K$107,0)&gt;0,FALSE))</f>
        <v>1</v>
      </c>
      <c r="BJ498" s="65" t="b">
        <f>IF($F498=0,TRUE,IFERROR(MATCH($F498,'4.1 Expenditure RRP'!$A:$A,0)&gt;0,FALSE))</f>
        <v>1</v>
      </c>
      <c r="BK498" s="66" t="str">
        <f t="shared" si="63"/>
        <v xml:space="preserve">, , </v>
      </c>
    </row>
    <row r="499" spans="1:63">
      <c r="A499" s="121"/>
      <c r="B499" s="122"/>
      <c r="C499" s="122"/>
      <c r="D499" s="42"/>
      <c r="E499" s="42"/>
      <c r="F499" s="122"/>
      <c r="G499" s="41"/>
      <c r="H499" s="41"/>
      <c r="I499" s="41"/>
      <c r="J499" s="42"/>
      <c r="K499" s="42"/>
      <c r="L499" s="41"/>
      <c r="M499" s="120"/>
      <c r="N499" s="41"/>
      <c r="O499" s="41"/>
      <c r="P499" s="93" t="str">
        <f>_xlfn.IFNA(INDEX('1.9 APM lookups'!$B$9:$B$13,MATCH($J499,'1.9 APM lookups'!$A$9:$A$13,0),1),"")</f>
        <v/>
      </c>
      <c r="Q499" s="64">
        <f t="shared" si="56"/>
        <v>0</v>
      </c>
      <c r="R499" s="61"/>
      <c r="S499" s="61"/>
      <c r="T499" s="61"/>
      <c r="U499" s="61"/>
      <c r="V499" s="61"/>
      <c r="W499" s="61"/>
      <c r="X499" s="61"/>
      <c r="Y499" s="61"/>
      <c r="Z499" s="61"/>
      <c r="AA499" s="61"/>
      <c r="AB499" s="61"/>
      <c r="AC499" s="50">
        <f t="shared" si="57"/>
        <v>0</v>
      </c>
      <c r="AD499" s="48"/>
      <c r="AE499" s="51">
        <f t="shared" si="58"/>
        <v>0</v>
      </c>
      <c r="AF499" s="51">
        <f t="shared" si="59"/>
        <v>0</v>
      </c>
      <c r="AG499" s="48"/>
      <c r="AH499" s="48"/>
      <c r="AI499" s="48"/>
      <c r="AJ499" s="48"/>
      <c r="AK499" s="48"/>
      <c r="AL499" s="48"/>
      <c r="AM499" s="48"/>
      <c r="AN499" s="48"/>
      <c r="AO499" s="48"/>
      <c r="AP499" s="48"/>
      <c r="AQ499" s="48"/>
      <c r="AR499" s="123"/>
      <c r="AS499" s="50">
        <f t="shared" si="60"/>
        <v>0</v>
      </c>
      <c r="AT499" s="48"/>
      <c r="AU499" s="51">
        <f t="shared" si="61"/>
        <v>0</v>
      </c>
      <c r="AV499" s="51">
        <f t="shared" si="62"/>
        <v>0</v>
      </c>
      <c r="AW499" s="48"/>
      <c r="AX499" s="48"/>
      <c r="AY499" s="48"/>
      <c r="AZ499" s="48"/>
      <c r="BA499" s="48"/>
      <c r="BB499" s="48"/>
      <c r="BC499" s="48"/>
      <c r="BD499" s="48"/>
      <c r="BE499" s="48"/>
      <c r="BF499" s="48"/>
      <c r="BG499" s="48"/>
      <c r="BH499" s="43"/>
      <c r="BI499" s="65" t="b">
        <f>IF(AND($G499=0,$H499=0,$I499=0),TRUE,IFERROR(MATCH($BK499,'1.9 APM lookups'!$K$2:$K$107,0)&gt;0,FALSE))</f>
        <v>1</v>
      </c>
      <c r="BJ499" s="65" t="b">
        <f>IF($F499=0,TRUE,IFERROR(MATCH($F499,'4.1 Expenditure RRP'!$A:$A,0)&gt;0,FALSE))</f>
        <v>1</v>
      </c>
      <c r="BK499" s="66" t="str">
        <f t="shared" si="63"/>
        <v xml:space="preserve">, , </v>
      </c>
    </row>
    <row r="500" spans="1:63">
      <c r="A500" s="121"/>
      <c r="B500" s="122"/>
      <c r="C500" s="122"/>
      <c r="D500" s="42"/>
      <c r="E500" s="42"/>
      <c r="F500" s="122"/>
      <c r="G500" s="41"/>
      <c r="H500" s="41"/>
      <c r="I500" s="41"/>
      <c r="J500" s="42"/>
      <c r="K500" s="42"/>
      <c r="L500" s="41"/>
      <c r="M500" s="120"/>
      <c r="N500" s="41"/>
      <c r="O500" s="41"/>
      <c r="P500" s="93" t="str">
        <f>_xlfn.IFNA(INDEX('1.9 APM lookups'!$B$9:$B$13,MATCH($J500,'1.9 APM lookups'!$A$9:$A$13,0),1),"")</f>
        <v/>
      </c>
      <c r="Q500" s="64">
        <f t="shared" si="56"/>
        <v>0</v>
      </c>
      <c r="R500" s="61"/>
      <c r="S500" s="61"/>
      <c r="T500" s="61"/>
      <c r="U500" s="61"/>
      <c r="V500" s="61"/>
      <c r="W500" s="61"/>
      <c r="X500" s="61"/>
      <c r="Y500" s="61"/>
      <c r="Z500" s="61"/>
      <c r="AA500" s="61"/>
      <c r="AB500" s="61"/>
      <c r="AC500" s="50">
        <f t="shared" si="57"/>
        <v>0</v>
      </c>
      <c r="AD500" s="48"/>
      <c r="AE500" s="51">
        <f t="shared" si="58"/>
        <v>0</v>
      </c>
      <c r="AF500" s="51">
        <f t="shared" si="59"/>
        <v>0</v>
      </c>
      <c r="AG500" s="48"/>
      <c r="AH500" s="48"/>
      <c r="AI500" s="48"/>
      <c r="AJ500" s="48"/>
      <c r="AK500" s="48"/>
      <c r="AL500" s="48"/>
      <c r="AM500" s="48"/>
      <c r="AN500" s="48"/>
      <c r="AO500" s="48"/>
      <c r="AP500" s="48"/>
      <c r="AQ500" s="48"/>
      <c r="AR500" s="123"/>
      <c r="AS500" s="50">
        <f t="shared" si="60"/>
        <v>0</v>
      </c>
      <c r="AT500" s="48"/>
      <c r="AU500" s="51">
        <f t="shared" si="61"/>
        <v>0</v>
      </c>
      <c r="AV500" s="51">
        <f t="shared" si="62"/>
        <v>0</v>
      </c>
      <c r="AW500" s="48"/>
      <c r="AX500" s="48"/>
      <c r="AY500" s="48"/>
      <c r="AZ500" s="48"/>
      <c r="BA500" s="48"/>
      <c r="BB500" s="48"/>
      <c r="BC500" s="48"/>
      <c r="BD500" s="48"/>
      <c r="BE500" s="48"/>
      <c r="BF500" s="48"/>
      <c r="BG500" s="48"/>
      <c r="BH500" s="43"/>
      <c r="BI500" s="65" t="b">
        <f>IF(AND($G500=0,$H500=0,$I500=0),TRUE,IFERROR(MATCH($BK500,'1.9 APM lookups'!$K$2:$K$107,0)&gt;0,FALSE))</f>
        <v>1</v>
      </c>
      <c r="BJ500" s="65" t="b">
        <f>IF($F500=0,TRUE,IFERROR(MATCH($F500,'4.1 Expenditure RRP'!$A:$A,0)&gt;0,FALSE))</f>
        <v>1</v>
      </c>
      <c r="BK500" s="66" t="str">
        <f t="shared" si="63"/>
        <v xml:space="preserve">, , </v>
      </c>
    </row>
    <row r="501" spans="1:63">
      <c r="A501" s="121"/>
      <c r="B501" s="122"/>
      <c r="C501" s="122"/>
      <c r="D501" s="42"/>
      <c r="E501" s="42"/>
      <c r="F501" s="122"/>
      <c r="G501" s="41"/>
      <c r="H501" s="41"/>
      <c r="I501" s="41"/>
      <c r="J501" s="42"/>
      <c r="K501" s="42"/>
      <c r="L501" s="41"/>
      <c r="M501" s="120"/>
      <c r="N501" s="41"/>
      <c r="O501" s="41"/>
      <c r="P501" s="93" t="str">
        <f>_xlfn.IFNA(INDEX('1.9 APM lookups'!$B$9:$B$13,MATCH($J501,'1.9 APM lookups'!$A$9:$A$13,0),1),"")</f>
        <v/>
      </c>
      <c r="Q501" s="64">
        <f t="shared" si="56"/>
        <v>0</v>
      </c>
      <c r="R501" s="61"/>
      <c r="S501" s="61"/>
      <c r="T501" s="61"/>
      <c r="U501" s="61"/>
      <c r="V501" s="61"/>
      <c r="W501" s="61"/>
      <c r="X501" s="61"/>
      <c r="Y501" s="61"/>
      <c r="Z501" s="61"/>
      <c r="AA501" s="61"/>
      <c r="AB501" s="61"/>
      <c r="AC501" s="50">
        <f t="shared" si="57"/>
        <v>0</v>
      </c>
      <c r="AD501" s="48"/>
      <c r="AE501" s="51">
        <f t="shared" si="58"/>
        <v>0</v>
      </c>
      <c r="AF501" s="51">
        <f t="shared" si="59"/>
        <v>0</v>
      </c>
      <c r="AG501" s="48"/>
      <c r="AH501" s="48"/>
      <c r="AI501" s="48"/>
      <c r="AJ501" s="48"/>
      <c r="AK501" s="48"/>
      <c r="AL501" s="48"/>
      <c r="AM501" s="48"/>
      <c r="AN501" s="48"/>
      <c r="AO501" s="48"/>
      <c r="AP501" s="48"/>
      <c r="AQ501" s="48"/>
      <c r="AR501" s="123"/>
      <c r="AS501" s="50">
        <f t="shared" si="60"/>
        <v>0</v>
      </c>
      <c r="AT501" s="48"/>
      <c r="AU501" s="51">
        <f t="shared" si="61"/>
        <v>0</v>
      </c>
      <c r="AV501" s="51">
        <f t="shared" si="62"/>
        <v>0</v>
      </c>
      <c r="AW501" s="48"/>
      <c r="AX501" s="48"/>
      <c r="AY501" s="48"/>
      <c r="AZ501" s="48"/>
      <c r="BA501" s="48"/>
      <c r="BB501" s="48"/>
      <c r="BC501" s="48"/>
      <c r="BD501" s="48"/>
      <c r="BE501" s="48"/>
      <c r="BF501" s="48"/>
      <c r="BG501" s="48"/>
      <c r="BH501" s="43"/>
      <c r="BI501" s="65" t="b">
        <f>IF(AND($G501=0,$H501=0,$I501=0),TRUE,IFERROR(MATCH($BK501,'1.9 APM lookups'!$K$2:$K$107,0)&gt;0,FALSE))</f>
        <v>1</v>
      </c>
      <c r="BJ501" s="65" t="b">
        <f>IF($F501=0,TRUE,IFERROR(MATCH($F501,'4.1 Expenditure RRP'!$A:$A,0)&gt;0,FALSE))</f>
        <v>1</v>
      </c>
      <c r="BK501" s="66" t="str">
        <f t="shared" si="63"/>
        <v xml:space="preserve">, , </v>
      </c>
    </row>
    <row r="502" spans="1:63">
      <c r="A502" s="121"/>
      <c r="B502" s="122"/>
      <c r="C502" s="122"/>
      <c r="D502" s="42"/>
      <c r="E502" s="42"/>
      <c r="F502" s="122"/>
      <c r="G502" s="41"/>
      <c r="H502" s="41"/>
      <c r="I502" s="41"/>
      <c r="J502" s="42"/>
      <c r="K502" s="42"/>
      <c r="L502" s="41"/>
      <c r="M502" s="120"/>
      <c r="N502" s="41"/>
      <c r="O502" s="41"/>
      <c r="P502" s="93" t="str">
        <f>_xlfn.IFNA(INDEX('1.9 APM lookups'!$B$9:$B$13,MATCH($J502,'1.9 APM lookups'!$A$9:$A$13,0),1),"")</f>
        <v/>
      </c>
      <c r="Q502" s="64">
        <f t="shared" si="56"/>
        <v>0</v>
      </c>
      <c r="R502" s="61"/>
      <c r="S502" s="61"/>
      <c r="T502" s="61"/>
      <c r="U502" s="61"/>
      <c r="V502" s="61"/>
      <c r="W502" s="61"/>
      <c r="X502" s="61"/>
      <c r="Y502" s="61"/>
      <c r="Z502" s="61"/>
      <c r="AA502" s="61"/>
      <c r="AB502" s="61"/>
      <c r="AC502" s="50">
        <f t="shared" si="57"/>
        <v>0</v>
      </c>
      <c r="AD502" s="48"/>
      <c r="AE502" s="51">
        <f t="shared" si="58"/>
        <v>0</v>
      </c>
      <c r="AF502" s="51">
        <f t="shared" si="59"/>
        <v>0</v>
      </c>
      <c r="AG502" s="48"/>
      <c r="AH502" s="48"/>
      <c r="AI502" s="48"/>
      <c r="AJ502" s="48"/>
      <c r="AK502" s="48"/>
      <c r="AL502" s="48"/>
      <c r="AM502" s="48"/>
      <c r="AN502" s="48"/>
      <c r="AO502" s="48"/>
      <c r="AP502" s="48"/>
      <c r="AQ502" s="48"/>
      <c r="AR502" s="123"/>
      <c r="AS502" s="50">
        <f t="shared" si="60"/>
        <v>0</v>
      </c>
      <c r="AT502" s="48"/>
      <c r="AU502" s="51">
        <f t="shared" si="61"/>
        <v>0</v>
      </c>
      <c r="AV502" s="51">
        <f t="shared" si="62"/>
        <v>0</v>
      </c>
      <c r="AW502" s="48"/>
      <c r="AX502" s="48"/>
      <c r="AY502" s="48"/>
      <c r="AZ502" s="48"/>
      <c r="BA502" s="48"/>
      <c r="BB502" s="48"/>
      <c r="BC502" s="48"/>
      <c r="BD502" s="48"/>
      <c r="BE502" s="48"/>
      <c r="BF502" s="48"/>
      <c r="BG502" s="48"/>
      <c r="BH502" s="43"/>
      <c r="BI502" s="65" t="b">
        <f>IF(AND($G502=0,$H502=0,$I502=0),TRUE,IFERROR(MATCH($BK502,'1.9 APM lookups'!$K$2:$K$107,0)&gt;0,FALSE))</f>
        <v>1</v>
      </c>
      <c r="BJ502" s="65" t="b">
        <f>IF($F502=0,TRUE,IFERROR(MATCH($F502,'4.1 Expenditure RRP'!$A:$A,0)&gt;0,FALSE))</f>
        <v>1</v>
      </c>
      <c r="BK502" s="66" t="str">
        <f t="shared" si="63"/>
        <v xml:space="preserve">, , </v>
      </c>
    </row>
    <row r="503" spans="1:63">
      <c r="A503" s="121"/>
      <c r="B503" s="122"/>
      <c r="C503" s="122"/>
      <c r="D503" s="42"/>
      <c r="E503" s="42"/>
      <c r="F503" s="122"/>
      <c r="G503" s="41"/>
      <c r="H503" s="41"/>
      <c r="I503" s="41"/>
      <c r="J503" s="42"/>
      <c r="K503" s="42"/>
      <c r="L503" s="41"/>
      <c r="M503" s="120"/>
      <c r="N503" s="41"/>
      <c r="O503" s="41"/>
      <c r="P503" s="93" t="str">
        <f>_xlfn.IFNA(INDEX('1.9 APM lookups'!$B$9:$B$13,MATCH($J503,'1.9 APM lookups'!$A$9:$A$13,0),1),"")</f>
        <v/>
      </c>
      <c r="Q503" s="64">
        <f t="shared" si="56"/>
        <v>0</v>
      </c>
      <c r="R503" s="61"/>
      <c r="S503" s="61"/>
      <c r="T503" s="61"/>
      <c r="U503" s="61"/>
      <c r="V503" s="61"/>
      <c r="W503" s="61"/>
      <c r="X503" s="61"/>
      <c r="Y503" s="61"/>
      <c r="Z503" s="61"/>
      <c r="AA503" s="61"/>
      <c r="AB503" s="61"/>
      <c r="AC503" s="50">
        <f t="shared" si="57"/>
        <v>0</v>
      </c>
      <c r="AD503" s="48"/>
      <c r="AE503" s="51">
        <f t="shared" si="58"/>
        <v>0</v>
      </c>
      <c r="AF503" s="51">
        <f t="shared" si="59"/>
        <v>0</v>
      </c>
      <c r="AG503" s="48"/>
      <c r="AH503" s="48"/>
      <c r="AI503" s="48"/>
      <c r="AJ503" s="48"/>
      <c r="AK503" s="48"/>
      <c r="AL503" s="48"/>
      <c r="AM503" s="48"/>
      <c r="AN503" s="48"/>
      <c r="AO503" s="48"/>
      <c r="AP503" s="48"/>
      <c r="AQ503" s="48"/>
      <c r="AR503" s="123"/>
      <c r="AS503" s="50">
        <f t="shared" si="60"/>
        <v>0</v>
      </c>
      <c r="AT503" s="48"/>
      <c r="AU503" s="51">
        <f t="shared" si="61"/>
        <v>0</v>
      </c>
      <c r="AV503" s="51">
        <f t="shared" si="62"/>
        <v>0</v>
      </c>
      <c r="AW503" s="48"/>
      <c r="AX503" s="48"/>
      <c r="AY503" s="48"/>
      <c r="AZ503" s="48"/>
      <c r="BA503" s="48"/>
      <c r="BB503" s="48"/>
      <c r="BC503" s="48"/>
      <c r="BD503" s="48"/>
      <c r="BE503" s="48"/>
      <c r="BF503" s="48"/>
      <c r="BG503" s="48"/>
      <c r="BH503" s="43"/>
      <c r="BI503" s="65" t="b">
        <f>IF(AND($G503=0,$H503=0,$I503=0),TRUE,IFERROR(MATCH($BK503,'1.9 APM lookups'!$K$2:$K$107,0)&gt;0,FALSE))</f>
        <v>1</v>
      </c>
      <c r="BJ503" s="65" t="b">
        <f>IF($F503=0,TRUE,IFERROR(MATCH($F503,'4.1 Expenditure RRP'!$A:$A,0)&gt;0,FALSE))</f>
        <v>1</v>
      </c>
      <c r="BK503" s="66" t="str">
        <f t="shared" si="63"/>
        <v xml:space="preserve">, , </v>
      </c>
    </row>
    <row r="504" spans="1:63">
      <c r="A504" s="121"/>
      <c r="B504" s="122"/>
      <c r="C504" s="122"/>
      <c r="D504" s="42"/>
      <c r="E504" s="42"/>
      <c r="F504" s="122"/>
      <c r="G504" s="41"/>
      <c r="H504" s="41"/>
      <c r="I504" s="41"/>
      <c r="J504" s="42"/>
      <c r="K504" s="42"/>
      <c r="L504" s="41"/>
      <c r="M504" s="120"/>
      <c r="N504" s="41"/>
      <c r="O504" s="41"/>
      <c r="P504" s="93" t="str">
        <f>_xlfn.IFNA(INDEX('1.9 APM lookups'!$B$9:$B$13,MATCH($J504,'1.9 APM lookups'!$A$9:$A$13,0),1),"")</f>
        <v/>
      </c>
      <c r="Q504" s="64">
        <f t="shared" si="56"/>
        <v>0</v>
      </c>
      <c r="R504" s="61"/>
      <c r="S504" s="61"/>
      <c r="T504" s="61"/>
      <c r="U504" s="61"/>
      <c r="V504" s="61"/>
      <c r="W504" s="61"/>
      <c r="X504" s="61"/>
      <c r="Y504" s="61"/>
      <c r="Z504" s="61"/>
      <c r="AA504" s="61"/>
      <c r="AB504" s="61"/>
      <c r="AC504" s="50">
        <f t="shared" si="57"/>
        <v>0</v>
      </c>
      <c r="AD504" s="48"/>
      <c r="AE504" s="51">
        <f t="shared" si="58"/>
        <v>0</v>
      </c>
      <c r="AF504" s="51">
        <f t="shared" si="59"/>
        <v>0</v>
      </c>
      <c r="AG504" s="48"/>
      <c r="AH504" s="48"/>
      <c r="AI504" s="48"/>
      <c r="AJ504" s="48"/>
      <c r="AK504" s="48"/>
      <c r="AL504" s="48"/>
      <c r="AM504" s="48"/>
      <c r="AN504" s="48"/>
      <c r="AO504" s="48"/>
      <c r="AP504" s="48"/>
      <c r="AQ504" s="48"/>
      <c r="AR504" s="123"/>
      <c r="AS504" s="50">
        <f t="shared" si="60"/>
        <v>0</v>
      </c>
      <c r="AT504" s="48"/>
      <c r="AU504" s="51">
        <f t="shared" si="61"/>
        <v>0</v>
      </c>
      <c r="AV504" s="51">
        <f t="shared" si="62"/>
        <v>0</v>
      </c>
      <c r="AW504" s="48"/>
      <c r="AX504" s="48"/>
      <c r="AY504" s="48"/>
      <c r="AZ504" s="48"/>
      <c r="BA504" s="48"/>
      <c r="BB504" s="48"/>
      <c r="BC504" s="48"/>
      <c r="BD504" s="48"/>
      <c r="BE504" s="48"/>
      <c r="BF504" s="48"/>
      <c r="BG504" s="48"/>
      <c r="BH504" s="43"/>
      <c r="BI504" s="65" t="b">
        <f>IF(AND($G504=0,$H504=0,$I504=0),TRUE,IFERROR(MATCH($BK504,'1.9 APM lookups'!$K$2:$K$107,0)&gt;0,FALSE))</f>
        <v>1</v>
      </c>
      <c r="BJ504" s="65" t="b">
        <f>IF($F504=0,TRUE,IFERROR(MATCH($F504,'4.1 Expenditure RRP'!$A:$A,0)&gt;0,FALSE))</f>
        <v>1</v>
      </c>
      <c r="BK504" s="66" t="str">
        <f t="shared" si="63"/>
        <v xml:space="preserve">, , </v>
      </c>
    </row>
    <row r="505" spans="1:63">
      <c r="A505" s="121"/>
      <c r="B505" s="122"/>
      <c r="C505" s="122"/>
      <c r="D505" s="42"/>
      <c r="E505" s="42"/>
      <c r="F505" s="122"/>
      <c r="G505" s="41"/>
      <c r="H505" s="41"/>
      <c r="I505" s="41"/>
      <c r="J505" s="42"/>
      <c r="K505" s="42"/>
      <c r="L505" s="41"/>
      <c r="M505" s="120"/>
      <c r="N505" s="41"/>
      <c r="O505" s="41"/>
      <c r="P505" s="93" t="str">
        <f>_xlfn.IFNA(INDEX('1.9 APM lookups'!$B$9:$B$13,MATCH($J505,'1.9 APM lookups'!$A$9:$A$13,0),1),"")</f>
        <v/>
      </c>
      <c r="Q505" s="64">
        <f t="shared" si="56"/>
        <v>0</v>
      </c>
      <c r="R505" s="61"/>
      <c r="S505" s="61"/>
      <c r="T505" s="61"/>
      <c r="U505" s="61"/>
      <c r="V505" s="61"/>
      <c r="W505" s="61"/>
      <c r="X505" s="61"/>
      <c r="Y505" s="61"/>
      <c r="Z505" s="61"/>
      <c r="AA505" s="61"/>
      <c r="AB505" s="61"/>
      <c r="AC505" s="50">
        <f t="shared" si="57"/>
        <v>0</v>
      </c>
      <c r="AD505" s="48"/>
      <c r="AE505" s="51">
        <f t="shared" si="58"/>
        <v>0</v>
      </c>
      <c r="AF505" s="51">
        <f t="shared" si="59"/>
        <v>0</v>
      </c>
      <c r="AG505" s="48"/>
      <c r="AH505" s="48"/>
      <c r="AI505" s="48"/>
      <c r="AJ505" s="48"/>
      <c r="AK505" s="48"/>
      <c r="AL505" s="48"/>
      <c r="AM505" s="48"/>
      <c r="AN505" s="48"/>
      <c r="AO505" s="48"/>
      <c r="AP505" s="48"/>
      <c r="AQ505" s="48"/>
      <c r="AR505" s="123"/>
      <c r="AS505" s="50">
        <f t="shared" si="60"/>
        <v>0</v>
      </c>
      <c r="AT505" s="48"/>
      <c r="AU505" s="51">
        <f t="shared" si="61"/>
        <v>0</v>
      </c>
      <c r="AV505" s="51">
        <f t="shared" si="62"/>
        <v>0</v>
      </c>
      <c r="AW505" s="48"/>
      <c r="AX505" s="48"/>
      <c r="AY505" s="48"/>
      <c r="AZ505" s="48"/>
      <c r="BA505" s="48"/>
      <c r="BB505" s="48"/>
      <c r="BC505" s="48"/>
      <c r="BD505" s="48"/>
      <c r="BE505" s="48"/>
      <c r="BF505" s="48"/>
      <c r="BG505" s="48"/>
      <c r="BH505" s="43"/>
      <c r="BI505" s="65" t="b">
        <f>IF(AND($G505=0,$H505=0,$I505=0),TRUE,IFERROR(MATCH($BK505,'1.9 APM lookups'!$K$2:$K$107,0)&gt;0,FALSE))</f>
        <v>1</v>
      </c>
      <c r="BJ505" s="65" t="b">
        <f>IF($F505=0,TRUE,IFERROR(MATCH($F505,'4.1 Expenditure RRP'!$A:$A,0)&gt;0,FALSE))</f>
        <v>1</v>
      </c>
      <c r="BK505" s="66" t="str">
        <f t="shared" si="63"/>
        <v xml:space="preserve">, , </v>
      </c>
    </row>
    <row r="506" spans="1:63">
      <c r="A506" s="121"/>
      <c r="B506" s="122"/>
      <c r="C506" s="122"/>
      <c r="D506" s="42"/>
      <c r="E506" s="42"/>
      <c r="F506" s="122"/>
      <c r="G506" s="41"/>
      <c r="H506" s="41"/>
      <c r="I506" s="41"/>
      <c r="J506" s="42"/>
      <c r="K506" s="42"/>
      <c r="L506" s="41"/>
      <c r="M506" s="120"/>
      <c r="N506" s="41"/>
      <c r="O506" s="41"/>
      <c r="P506" s="93" t="str">
        <f>_xlfn.IFNA(INDEX('1.9 APM lookups'!$B$9:$B$13,MATCH($J506,'1.9 APM lookups'!$A$9:$A$13,0),1),"")</f>
        <v/>
      </c>
      <c r="Q506" s="64">
        <f t="shared" si="56"/>
        <v>0</v>
      </c>
      <c r="R506" s="61"/>
      <c r="S506" s="61"/>
      <c r="T506" s="61"/>
      <c r="U506" s="61"/>
      <c r="V506" s="61"/>
      <c r="W506" s="61"/>
      <c r="X506" s="61"/>
      <c r="Y506" s="61"/>
      <c r="Z506" s="61"/>
      <c r="AA506" s="61"/>
      <c r="AB506" s="61"/>
      <c r="AC506" s="50">
        <f t="shared" si="57"/>
        <v>0</v>
      </c>
      <c r="AD506" s="48"/>
      <c r="AE506" s="51">
        <f t="shared" si="58"/>
        <v>0</v>
      </c>
      <c r="AF506" s="51">
        <f t="shared" si="59"/>
        <v>0</v>
      </c>
      <c r="AG506" s="48"/>
      <c r="AH506" s="48"/>
      <c r="AI506" s="48"/>
      <c r="AJ506" s="48"/>
      <c r="AK506" s="48"/>
      <c r="AL506" s="48"/>
      <c r="AM506" s="48"/>
      <c r="AN506" s="48"/>
      <c r="AO506" s="48"/>
      <c r="AP506" s="48"/>
      <c r="AQ506" s="48"/>
      <c r="AR506" s="123"/>
      <c r="AS506" s="50">
        <f t="shared" si="60"/>
        <v>0</v>
      </c>
      <c r="AT506" s="48"/>
      <c r="AU506" s="51">
        <f t="shared" si="61"/>
        <v>0</v>
      </c>
      <c r="AV506" s="51">
        <f t="shared" si="62"/>
        <v>0</v>
      </c>
      <c r="AW506" s="48"/>
      <c r="AX506" s="48"/>
      <c r="AY506" s="48"/>
      <c r="AZ506" s="48"/>
      <c r="BA506" s="48"/>
      <c r="BB506" s="48"/>
      <c r="BC506" s="48"/>
      <c r="BD506" s="48"/>
      <c r="BE506" s="48"/>
      <c r="BF506" s="48"/>
      <c r="BG506" s="48"/>
      <c r="BH506" s="43"/>
      <c r="BI506" s="65" t="b">
        <f>IF(AND($G506=0,$H506=0,$I506=0),TRUE,IFERROR(MATCH($BK506,'1.9 APM lookups'!$K$2:$K$107,0)&gt;0,FALSE))</f>
        <v>1</v>
      </c>
      <c r="BJ506" s="65" t="b">
        <f>IF($F506=0,TRUE,IFERROR(MATCH($F506,'4.1 Expenditure RRP'!$A:$A,0)&gt;0,FALSE))</f>
        <v>1</v>
      </c>
      <c r="BK506" s="66" t="str">
        <f t="shared" si="63"/>
        <v xml:space="preserve">, , </v>
      </c>
    </row>
    <row r="507" spans="1:63">
      <c r="A507" s="121"/>
      <c r="B507" s="122"/>
      <c r="C507" s="122"/>
      <c r="D507" s="42"/>
      <c r="E507" s="42"/>
      <c r="F507" s="122"/>
      <c r="G507" s="41"/>
      <c r="H507" s="41"/>
      <c r="I507" s="41"/>
      <c r="J507" s="42"/>
      <c r="K507" s="42"/>
      <c r="L507" s="41"/>
      <c r="M507" s="120"/>
      <c r="N507" s="41"/>
      <c r="O507" s="41"/>
      <c r="P507" s="93" t="str">
        <f>_xlfn.IFNA(INDEX('1.9 APM lookups'!$B$9:$B$13,MATCH($J507,'1.9 APM lookups'!$A$9:$A$13,0),1),"")</f>
        <v/>
      </c>
      <c r="Q507" s="64">
        <f t="shared" si="56"/>
        <v>0</v>
      </c>
      <c r="R507" s="61"/>
      <c r="S507" s="61"/>
      <c r="T507" s="61"/>
      <c r="U507" s="61"/>
      <c r="V507" s="61"/>
      <c r="W507" s="61"/>
      <c r="X507" s="61"/>
      <c r="Y507" s="61"/>
      <c r="Z507" s="61"/>
      <c r="AA507" s="61"/>
      <c r="AB507" s="61"/>
      <c r="AC507" s="50">
        <f t="shared" si="57"/>
        <v>0</v>
      </c>
      <c r="AD507" s="48"/>
      <c r="AE507" s="51">
        <f t="shared" si="58"/>
        <v>0</v>
      </c>
      <c r="AF507" s="51">
        <f t="shared" si="59"/>
        <v>0</v>
      </c>
      <c r="AG507" s="48"/>
      <c r="AH507" s="48"/>
      <c r="AI507" s="48"/>
      <c r="AJ507" s="48"/>
      <c r="AK507" s="48"/>
      <c r="AL507" s="48"/>
      <c r="AM507" s="48"/>
      <c r="AN507" s="48"/>
      <c r="AO507" s="48"/>
      <c r="AP507" s="48"/>
      <c r="AQ507" s="48"/>
      <c r="AR507" s="123"/>
      <c r="AS507" s="50">
        <f t="shared" si="60"/>
        <v>0</v>
      </c>
      <c r="AT507" s="48"/>
      <c r="AU507" s="51">
        <f t="shared" si="61"/>
        <v>0</v>
      </c>
      <c r="AV507" s="51">
        <f t="shared" si="62"/>
        <v>0</v>
      </c>
      <c r="AW507" s="48"/>
      <c r="AX507" s="48"/>
      <c r="AY507" s="48"/>
      <c r="AZ507" s="48"/>
      <c r="BA507" s="48"/>
      <c r="BB507" s="48"/>
      <c r="BC507" s="48"/>
      <c r="BD507" s="48"/>
      <c r="BE507" s="48"/>
      <c r="BF507" s="48"/>
      <c r="BG507" s="48"/>
      <c r="BH507" s="43"/>
      <c r="BI507" s="65" t="b">
        <f>IF(AND($G507=0,$H507=0,$I507=0),TRUE,IFERROR(MATCH($BK507,'1.9 APM lookups'!$K$2:$K$107,0)&gt;0,FALSE))</f>
        <v>1</v>
      </c>
      <c r="BJ507" s="65" t="b">
        <f>IF($F507=0,TRUE,IFERROR(MATCH($F507,'4.1 Expenditure RRP'!$A:$A,0)&gt;0,FALSE))</f>
        <v>1</v>
      </c>
      <c r="BK507" s="66" t="str">
        <f t="shared" si="63"/>
        <v xml:space="preserve">, , </v>
      </c>
    </row>
    <row r="508" spans="1:63">
      <c r="A508" s="121"/>
      <c r="B508" s="122"/>
      <c r="C508" s="122"/>
      <c r="D508" s="42"/>
      <c r="E508" s="42"/>
      <c r="F508" s="122"/>
      <c r="G508" s="41"/>
      <c r="H508" s="41"/>
      <c r="I508" s="41"/>
      <c r="J508" s="42"/>
      <c r="K508" s="42"/>
      <c r="L508" s="41"/>
      <c r="M508" s="120"/>
      <c r="N508" s="41"/>
      <c r="O508" s="41"/>
      <c r="P508" s="93" t="str">
        <f>_xlfn.IFNA(INDEX('1.9 APM lookups'!$B$9:$B$13,MATCH($J508,'1.9 APM lookups'!$A$9:$A$13,0),1),"")</f>
        <v/>
      </c>
      <c r="Q508" s="64">
        <f t="shared" si="56"/>
        <v>0</v>
      </c>
      <c r="R508" s="61"/>
      <c r="S508" s="61"/>
      <c r="T508" s="61"/>
      <c r="U508" s="61"/>
      <c r="V508" s="61"/>
      <c r="W508" s="61"/>
      <c r="X508" s="61"/>
      <c r="Y508" s="61"/>
      <c r="Z508" s="61"/>
      <c r="AA508" s="61"/>
      <c r="AB508" s="61"/>
      <c r="AC508" s="50">
        <f t="shared" si="57"/>
        <v>0</v>
      </c>
      <c r="AD508" s="48"/>
      <c r="AE508" s="51">
        <f t="shared" si="58"/>
        <v>0</v>
      </c>
      <c r="AF508" s="51">
        <f t="shared" si="59"/>
        <v>0</v>
      </c>
      <c r="AG508" s="48"/>
      <c r="AH508" s="48"/>
      <c r="AI508" s="48"/>
      <c r="AJ508" s="48"/>
      <c r="AK508" s="48"/>
      <c r="AL508" s="48"/>
      <c r="AM508" s="48"/>
      <c r="AN508" s="48"/>
      <c r="AO508" s="48"/>
      <c r="AP508" s="48"/>
      <c r="AQ508" s="48"/>
      <c r="AR508" s="123"/>
      <c r="AS508" s="50">
        <f t="shared" si="60"/>
        <v>0</v>
      </c>
      <c r="AT508" s="48"/>
      <c r="AU508" s="51">
        <f t="shared" si="61"/>
        <v>0</v>
      </c>
      <c r="AV508" s="51">
        <f t="shared" si="62"/>
        <v>0</v>
      </c>
      <c r="AW508" s="48"/>
      <c r="AX508" s="48"/>
      <c r="AY508" s="48"/>
      <c r="AZ508" s="48"/>
      <c r="BA508" s="48"/>
      <c r="BB508" s="48"/>
      <c r="BC508" s="48"/>
      <c r="BD508" s="48"/>
      <c r="BE508" s="48"/>
      <c r="BF508" s="48"/>
      <c r="BG508" s="48"/>
      <c r="BH508" s="43"/>
      <c r="BI508" s="65" t="b">
        <f>IF(AND($G508=0,$H508=0,$I508=0),TRUE,IFERROR(MATCH($BK508,'1.9 APM lookups'!$K$2:$K$107,0)&gt;0,FALSE))</f>
        <v>1</v>
      </c>
      <c r="BJ508" s="65" t="b">
        <f>IF($F508=0,TRUE,IFERROR(MATCH($F508,'4.1 Expenditure RRP'!$A:$A,0)&gt;0,FALSE))</f>
        <v>1</v>
      </c>
      <c r="BK508" s="66" t="str">
        <f t="shared" si="63"/>
        <v xml:space="preserve">, , </v>
      </c>
    </row>
  </sheetData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928E5581-A6D0-4B2D-85E1-F26E57387F3E}">
          <x14:formula1>
            <xm:f>'1.10 BPDT lookups'!$B$8:$B$18</xm:f>
          </x14:formula1>
          <xm:sqref>D9:D508</xm:sqref>
        </x14:dataValidation>
        <x14:dataValidation type="list" allowBlank="1" showInputMessage="1" showErrorMessage="1" xr:uid="{1A68CF89-61A8-4433-B8A4-CC45DFA21975}">
          <x14:formula1>
            <xm:f>'1.10 BPDT lookups'!$F$8:$F$11</xm:f>
          </x14:formula1>
          <xm:sqref>E9:E508</xm:sqref>
        </x14:dataValidation>
        <x14:dataValidation type="list" allowBlank="1" showInputMessage="1" showErrorMessage="1" xr:uid="{47CE079D-A9D0-4ECE-82B2-6999DAE29A27}">
          <x14:formula1>
            <xm:f>'1.9 APM lookups'!$R$9:$R$14</xm:f>
          </x14:formula1>
          <xm:sqref>I9:I508</xm:sqref>
        </x14:dataValidation>
        <x14:dataValidation type="list" allowBlank="1" showInputMessage="1" showErrorMessage="1" xr:uid="{2F43C875-D434-4CBE-825C-9068BDB1869C}">
          <x14:formula1>
            <xm:f>'1.10 BPDT lookups'!$H$8:$H$14</xm:f>
          </x14:formula1>
          <xm:sqref>J9:J508</xm:sqref>
        </x14:dataValidation>
        <x14:dataValidation type="list" allowBlank="1" showInputMessage="1" showErrorMessage="1" xr:uid="{F8846ACB-0A72-4517-8681-192A1E29E761}">
          <x14:formula1>
            <xm:f>'1.10 BPDT lookups'!$I$8:$I$12</xm:f>
          </x14:formula1>
          <xm:sqref>K9:K508</xm:sqref>
        </x14:dataValidation>
        <x14:dataValidation type="list" allowBlank="1" showInputMessage="1" showErrorMessage="1" xr:uid="{AFCC1B4D-2C36-4269-A3CD-E06C6C80D64C}">
          <x14:formula1>
            <xm:f>'1.10 BPDT lookups'!$L$8:$L$215</xm:f>
          </x14:formula1>
          <xm:sqref>L9:L508</xm:sqref>
        </x14:dataValidation>
        <x14:dataValidation type="list" allowBlank="1" showInputMessage="1" showErrorMessage="1" xr:uid="{55000A14-D3B7-4057-B8F0-E47043EFAF04}">
          <x14:formula1>
            <xm:f>'1.9 APM lookups'!$F$9:$F$10</xm:f>
          </x14:formula1>
          <xm:sqref>N9:N508</xm:sqref>
        </x14:dataValidation>
        <x14:dataValidation type="list" allowBlank="1" showInputMessage="1" showErrorMessage="1" xr:uid="{D3408D37-E34A-43D3-8C2C-31CBB104C791}">
          <x14:formula1>
            <xm:f>'1.9 APM lookups'!$D$9:$D$11</xm:f>
          </x14:formula1>
          <xm:sqref>M9:M508</xm:sqref>
        </x14:dataValidation>
        <x14:dataValidation type="list" allowBlank="1" showInputMessage="1" showErrorMessage="1" xr:uid="{98215054-9D4D-435C-8BE4-FF6F6C3F2F4E}">
          <x14:formula1>
            <xm:f>'1.9 APM lookups'!$A$9:$A$13</xm:f>
          </x14:formula1>
          <xm:sqref>O9:O508</xm:sqref>
        </x14:dataValidation>
        <x14:dataValidation type="list" allowBlank="1" showInputMessage="1" showErrorMessage="1" xr:uid="{9360FCC7-1F32-43B9-9D03-43C30C6C6CF4}">
          <x14:formula1>
            <xm:f>'1.9 APM lookups'!M$9:M$20</xm:f>
          </x14:formula1>
          <xm:sqref>G9:G508</xm:sqref>
        </x14:dataValidation>
        <x14:dataValidation type="list" allowBlank="1" showInputMessage="1" showErrorMessage="1" xr:uid="{446E49D6-6B02-4F60-882A-E79D70D960BD}">
          <x14:formula1>
            <xm:f>'1.9 APM lookups'!O$9:O$68</xm:f>
          </x14:formula1>
          <xm:sqref>H9:H508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C67B0-1967-4F48-9524-8B5AD06F7550}">
  <sheetPr codeName="Sheet2">
    <pageSetUpPr autoPageBreaks="0"/>
  </sheetPr>
  <dimension ref="A1:F29"/>
  <sheetViews>
    <sheetView showGridLines="0" zoomScaleNormal="100" workbookViewId="0"/>
  </sheetViews>
  <sheetFormatPr defaultColWidth="9.1796875" defaultRowHeight="17.5" customHeight="1"/>
  <cols>
    <col min="1" max="1" width="10.453125" style="91" customWidth="1"/>
    <col min="2" max="2" width="23" style="91" customWidth="1"/>
    <col min="3" max="3" width="6.81640625" style="92" customWidth="1"/>
    <col min="4" max="4" width="34.1796875" style="91" bestFit="1" customWidth="1"/>
    <col min="5" max="5" width="56.1796875" style="91" bestFit="1" customWidth="1"/>
    <col min="6" max="16384" width="9.1796875" style="91"/>
  </cols>
  <sheetData>
    <row r="1" spans="1:6" s="38" customFormat="1" ht="13.5">
      <c r="A1" s="38" t="s">
        <v>0</v>
      </c>
    </row>
    <row r="2" spans="1:6" s="39" customFormat="1" ht="13.5">
      <c r="A2" s="39" t="str">
        <f>'1.1 Cover'!$B$8</f>
        <v>Company Name</v>
      </c>
    </row>
    <row r="3" spans="1:6" s="39" customFormat="1" ht="13.5">
      <c r="A3" s="39" t="str">
        <f>'1.1 Cover'!$B$10 &amp; " Section 1: General"</f>
        <v>APM Register:  Section 1: General</v>
      </c>
    </row>
    <row r="4" spans="1:6" s="40" customFormat="1" ht="13.5">
      <c r="A4" s="40" t="str">
        <f>"Version " &amp; '1.1 Cover'!$B$11 &amp; " - " &amp; TEXT('1.1 Cover'!$B$12,"dd mmm yyyy")</f>
        <v>Version 1.0 - 20 Mar 2025</v>
      </c>
    </row>
    <row r="5" spans="1:6" s="40" customFormat="1" ht="13.5">
      <c r="A5" s="40" t="s">
        <v>31</v>
      </c>
    </row>
    <row r="6" spans="1:6" s="38" customFormat="1" ht="13.5">
      <c r="A6" s="38" t="str">
        <f>"Price Base: " &amp; '1.1 Cover'!B14</f>
        <v>Price Base: 2023/24</v>
      </c>
    </row>
    <row r="7" spans="1:6" s="70" customFormat="1" ht="13.5">
      <c r="C7" s="71"/>
    </row>
    <row r="8" spans="1:6" s="74" customFormat="1" ht="13.5">
      <c r="A8" s="72" t="s">
        <v>32</v>
      </c>
      <c r="B8" s="72" t="s">
        <v>33</v>
      </c>
      <c r="C8" s="72" t="s">
        <v>34</v>
      </c>
      <c r="D8" s="72" t="s">
        <v>35</v>
      </c>
      <c r="E8" s="72" t="s">
        <v>36</v>
      </c>
      <c r="F8" s="73" t="s">
        <v>37</v>
      </c>
    </row>
    <row r="9" spans="1:6" s="70" customFormat="1" ht="14.5">
      <c r="A9" s="75">
        <v>1</v>
      </c>
      <c r="B9" s="75" t="s">
        <v>38</v>
      </c>
      <c r="C9" s="76" t="s">
        <v>39</v>
      </c>
      <c r="D9" s="77" t="s">
        <v>40</v>
      </c>
      <c r="E9" s="77" t="s">
        <v>41</v>
      </c>
      <c r="F9" s="78" t="str">
        <f>IF($D9 = "", "-", HYPERLINK("#'"&amp; $D9 &amp;"'!A1","Go"))</f>
        <v>Go</v>
      </c>
    </row>
    <row r="10" spans="1:6" s="70" customFormat="1" ht="14.5">
      <c r="A10" s="79"/>
      <c r="B10" s="79"/>
      <c r="C10" s="76" t="s">
        <v>42</v>
      </c>
      <c r="D10" s="77" t="s">
        <v>43</v>
      </c>
      <c r="E10" s="77" t="s">
        <v>44</v>
      </c>
      <c r="F10" s="78" t="str">
        <f t="shared" ref="F10:F18" si="0">IF($D10 = "", "-", HYPERLINK("#'"&amp; $D10 &amp;"'!A1","Go"))</f>
        <v>Go</v>
      </c>
    </row>
    <row r="11" spans="1:6" s="70" customFormat="1" ht="14.5">
      <c r="A11" s="79"/>
      <c r="B11" s="79"/>
      <c r="C11" s="76" t="s">
        <v>45</v>
      </c>
      <c r="D11" s="77" t="s">
        <v>46</v>
      </c>
      <c r="E11" s="77" t="s">
        <v>47</v>
      </c>
      <c r="F11" s="78" t="str">
        <f t="shared" si="0"/>
        <v>Go</v>
      </c>
    </row>
    <row r="12" spans="1:6" s="70" customFormat="1" ht="14.5">
      <c r="A12" s="79"/>
      <c r="B12" s="79"/>
      <c r="C12" s="76" t="s">
        <v>48</v>
      </c>
      <c r="D12" s="77" t="s">
        <v>49</v>
      </c>
      <c r="E12" s="77" t="s">
        <v>50</v>
      </c>
      <c r="F12" s="78" t="str">
        <f t="shared" si="0"/>
        <v>Go</v>
      </c>
    </row>
    <row r="13" spans="1:6" s="70" customFormat="1" ht="14.5">
      <c r="A13" s="79"/>
      <c r="B13" s="79"/>
      <c r="C13" s="76" t="s">
        <v>51</v>
      </c>
      <c r="D13" s="77" t="s">
        <v>52</v>
      </c>
      <c r="E13" s="77" t="s">
        <v>53</v>
      </c>
      <c r="F13" s="78" t="str">
        <f t="shared" si="0"/>
        <v>Go</v>
      </c>
    </row>
    <row r="14" spans="1:6" s="70" customFormat="1" ht="14.5">
      <c r="A14" s="79"/>
      <c r="B14" s="79"/>
      <c r="C14" s="76" t="s">
        <v>54</v>
      </c>
      <c r="D14" s="77" t="s">
        <v>55</v>
      </c>
      <c r="E14" s="77" t="s">
        <v>56</v>
      </c>
      <c r="F14" s="78" t="str">
        <f t="shared" si="0"/>
        <v>Go</v>
      </c>
    </row>
    <row r="15" spans="1:6" s="70" customFormat="1" ht="14.5">
      <c r="A15" s="79"/>
      <c r="B15" s="79"/>
      <c r="C15" s="76" t="s">
        <v>57</v>
      </c>
      <c r="D15" s="77" t="s">
        <v>58</v>
      </c>
      <c r="E15" s="77" t="s">
        <v>59</v>
      </c>
      <c r="F15" s="78" t="str">
        <f t="shared" si="0"/>
        <v>Go</v>
      </c>
    </row>
    <row r="16" spans="1:6" s="70" customFormat="1" ht="14.5">
      <c r="A16" s="79"/>
      <c r="B16" s="79"/>
      <c r="C16" s="76" t="s">
        <v>60</v>
      </c>
      <c r="D16" s="77" t="s">
        <v>61</v>
      </c>
      <c r="E16" s="77" t="s">
        <v>62</v>
      </c>
      <c r="F16" s="78" t="str">
        <f t="shared" si="0"/>
        <v>Go</v>
      </c>
    </row>
    <row r="17" spans="1:6" s="70" customFormat="1" ht="14.5">
      <c r="A17" s="79"/>
      <c r="B17" s="79"/>
      <c r="C17" s="76" t="s">
        <v>63</v>
      </c>
      <c r="D17" s="77" t="s">
        <v>64</v>
      </c>
      <c r="E17" s="77" t="s">
        <v>65</v>
      </c>
      <c r="F17" s="78" t="str">
        <f t="shared" si="0"/>
        <v>Go</v>
      </c>
    </row>
    <row r="18" spans="1:6" s="70" customFormat="1" ht="14.5">
      <c r="A18" s="80"/>
      <c r="B18" s="80"/>
      <c r="C18" s="76" t="s">
        <v>66</v>
      </c>
      <c r="D18" s="77" t="s">
        <v>67</v>
      </c>
      <c r="E18" s="77" t="s">
        <v>68</v>
      </c>
      <c r="F18" s="78" t="str">
        <f t="shared" si="0"/>
        <v>Go</v>
      </c>
    </row>
    <row r="19" spans="1:6" s="70" customFormat="1" ht="14.5">
      <c r="A19" s="81"/>
      <c r="B19" s="81"/>
      <c r="C19" s="82"/>
      <c r="D19" s="83"/>
      <c r="E19" s="83"/>
      <c r="F19" s="83"/>
    </row>
    <row r="20" spans="1:6" s="70" customFormat="1" ht="14.5">
      <c r="A20" s="84">
        <v>2</v>
      </c>
      <c r="B20" s="84" t="s">
        <v>69</v>
      </c>
      <c r="C20" s="76" t="s">
        <v>70</v>
      </c>
      <c r="D20" s="77" t="s">
        <v>71</v>
      </c>
      <c r="E20" s="77" t="s">
        <v>72</v>
      </c>
      <c r="F20" s="78" t="str">
        <f t="shared" ref="F20:F21" si="1">IF($D20 = "", "-", HYPERLINK("#'"&amp; $D20 &amp;"'!A1","Go"))</f>
        <v>Go</v>
      </c>
    </row>
    <row r="21" spans="1:6" s="70" customFormat="1" ht="14.5">
      <c r="A21" s="85"/>
      <c r="B21" s="85"/>
      <c r="C21" s="76" t="s">
        <v>73</v>
      </c>
      <c r="D21" s="77" t="s">
        <v>74</v>
      </c>
      <c r="E21" s="77" t="s">
        <v>75</v>
      </c>
      <c r="F21" s="78" t="str">
        <f t="shared" si="1"/>
        <v>Go</v>
      </c>
    </row>
    <row r="22" spans="1:6" s="70" customFormat="1" ht="14.5">
      <c r="A22" s="85"/>
      <c r="B22" s="85"/>
      <c r="C22" s="76" t="s">
        <v>76</v>
      </c>
      <c r="D22" s="77" t="s">
        <v>77</v>
      </c>
      <c r="E22" s="77" t="s">
        <v>78</v>
      </c>
      <c r="F22" s="78" t="str">
        <f>IF($D22 = "", "-", HYPERLINK("#'"&amp; $D22 &amp;"'!A1","Go"))</f>
        <v>Go</v>
      </c>
    </row>
    <row r="23" spans="1:6" s="70" customFormat="1" ht="14.5">
      <c r="A23" s="83"/>
      <c r="B23" s="83"/>
      <c r="C23" s="82"/>
      <c r="D23" s="83"/>
      <c r="E23" s="83"/>
      <c r="F23" s="83"/>
    </row>
    <row r="24" spans="1:6" s="70" customFormat="1" ht="14.5">
      <c r="A24" s="86">
        <v>3</v>
      </c>
      <c r="B24" s="86" t="s">
        <v>79</v>
      </c>
      <c r="C24" s="76" t="s">
        <v>80</v>
      </c>
      <c r="D24" s="77" t="s">
        <v>81</v>
      </c>
      <c r="E24" s="77" t="s">
        <v>82</v>
      </c>
      <c r="F24" s="78" t="str">
        <f>IF($D24 = "", "-", HYPERLINK("#'"&amp; $D24 &amp;"'!A1","Go"))</f>
        <v>Go</v>
      </c>
    </row>
    <row r="25" spans="1:6" s="70" customFormat="1" ht="14.5">
      <c r="A25" s="87"/>
      <c r="B25" s="87"/>
      <c r="C25" s="76" t="s">
        <v>83</v>
      </c>
      <c r="D25" s="77" t="s">
        <v>84</v>
      </c>
      <c r="E25" s="77" t="s">
        <v>85</v>
      </c>
      <c r="F25" s="78" t="str">
        <f>IF($D25 = "", "-", HYPERLINK("#'"&amp; $D25 &amp;"'!A1","Go"))</f>
        <v>Go</v>
      </c>
    </row>
    <row r="26" spans="1:6" s="70" customFormat="1" ht="14.5">
      <c r="A26" s="87"/>
      <c r="B26" s="87"/>
      <c r="C26" s="76">
        <v>3.3</v>
      </c>
      <c r="D26" s="77" t="s">
        <v>86</v>
      </c>
      <c r="E26" s="77" t="s">
        <v>87</v>
      </c>
      <c r="F26" s="78" t="str">
        <f>IF($D26 = "", "-", HYPERLINK("#'"&amp; $D26 &amp;"'!A1","Go"))</f>
        <v>Go</v>
      </c>
    </row>
    <row r="27" spans="1:6" s="88" customFormat="1" ht="14.5">
      <c r="A27" s="83"/>
      <c r="B27" s="83"/>
      <c r="C27" s="82"/>
      <c r="D27" s="83"/>
      <c r="E27" s="83"/>
      <c r="F27" s="83"/>
    </row>
    <row r="28" spans="1:6" s="70" customFormat="1" ht="13.5" customHeight="1">
      <c r="A28" s="89">
        <v>4</v>
      </c>
      <c r="B28" s="90" t="s">
        <v>88</v>
      </c>
      <c r="C28" s="76" t="s">
        <v>89</v>
      </c>
      <c r="D28" s="77" t="s">
        <v>90</v>
      </c>
      <c r="E28" s="77" t="s">
        <v>91</v>
      </c>
      <c r="F28" s="78" t="str">
        <f t="shared" ref="F28:F29" si="2">IF($D28 = "", "-", HYPERLINK("#'"&amp; $D28 &amp;"'!A1","Go"))</f>
        <v>Go</v>
      </c>
    </row>
    <row r="29" spans="1:6" s="70" customFormat="1" ht="14.5">
      <c r="A29" s="157"/>
      <c r="B29" s="158"/>
      <c r="C29" s="76" t="s">
        <v>92</v>
      </c>
      <c r="D29" s="77" t="s">
        <v>93</v>
      </c>
      <c r="E29" s="77" t="s">
        <v>94</v>
      </c>
      <c r="F29" s="78" t="str">
        <f t="shared" si="2"/>
        <v>Go</v>
      </c>
    </row>
  </sheetData>
  <autoFilter ref="A8:F29" xr:uid="{00000000-0001-0000-0100-000000000000}"/>
  <pageMargins left="0.7" right="0.7" top="0.75" bottom="0.75" header="0.3" footer="0.3"/>
  <pageSetup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752A2-7544-4522-986C-7F74B7A18925}">
  <sheetPr codeName="Sheet9">
    <pageSetUpPr autoPageBreaks="0"/>
  </sheetPr>
  <dimension ref="A1:G19"/>
  <sheetViews>
    <sheetView showGridLines="0" zoomScaleNormal="100" workbookViewId="0">
      <pane ySplit="6" topLeftCell="A7" activePane="bottomLeft" state="frozen"/>
      <selection activeCell="A6" sqref="A1:XFD6"/>
      <selection pane="bottomLeft" activeCell="A7" sqref="A7"/>
    </sheetView>
  </sheetViews>
  <sheetFormatPr defaultColWidth="8.7265625" defaultRowHeight="13.5"/>
  <cols>
    <col min="1" max="1" width="27.54296875" style="70" customWidth="1"/>
    <col min="2" max="6" width="10.81640625" style="70" bestFit="1" customWidth="1"/>
    <col min="7" max="7" width="10.81640625" style="70" customWidth="1"/>
    <col min="8" max="16384" width="8.7265625" style="70"/>
  </cols>
  <sheetData>
    <row r="1" spans="1:7" s="38" customFormat="1">
      <c r="A1" s="38" t="s">
        <v>0</v>
      </c>
    </row>
    <row r="2" spans="1:7" s="39" customFormat="1">
      <c r="A2" s="39" t="str">
        <f>'1.1 Cover'!$B$8</f>
        <v>Company Name</v>
      </c>
    </row>
    <row r="3" spans="1:7" s="39" customFormat="1">
      <c r="A3" s="39" t="str">
        <f>'1.1 Cover'!$B$10 &amp; " Section 1: General"</f>
        <v>APM Register:  Section 1: General</v>
      </c>
    </row>
    <row r="4" spans="1:7" s="40" customFormat="1">
      <c r="A4" s="40" t="str">
        <f>"Version " &amp; '1.1 Cover'!$B$11 &amp; " - " &amp; TEXT('1.1 Cover'!$B$12,"dd mmm yyyy")</f>
        <v>Version 1.0 - 20 Mar 2025</v>
      </c>
    </row>
    <row r="5" spans="1:7" s="40" customFormat="1">
      <c r="A5" s="40" t="s">
        <v>95</v>
      </c>
    </row>
    <row r="6" spans="1:7" s="38" customFormat="1">
      <c r="A6" s="38" t="str">
        <f>"Price Base: " &amp; '1.1 Cover'!B14</f>
        <v>Price Base: 2023/24</v>
      </c>
    </row>
    <row r="8" spans="1:7" ht="14.5">
      <c r="A8" s="124" t="s">
        <v>96</v>
      </c>
      <c r="B8" s="125"/>
      <c r="C8" s="126"/>
      <c r="D8" s="126"/>
      <c r="E8" s="125"/>
      <c r="F8" s="125"/>
      <c r="G8" s="125"/>
    </row>
    <row r="9" spans="1:7" ht="14.5">
      <c r="A9" s="159" t="s">
        <v>97</v>
      </c>
      <c r="B9" s="160"/>
      <c r="C9" s="126"/>
      <c r="D9" s="126"/>
      <c r="E9" s="125"/>
      <c r="F9" s="125"/>
      <c r="G9" s="125"/>
    </row>
    <row r="10" spans="1:7" ht="14.5">
      <c r="A10" s="125"/>
      <c r="B10" s="125"/>
      <c r="C10" s="126"/>
      <c r="D10" s="126"/>
      <c r="E10" s="125"/>
      <c r="F10" s="125"/>
      <c r="G10" s="125"/>
    </row>
    <row r="11" spans="1:7" ht="14.5">
      <c r="A11" s="124" t="s">
        <v>98</v>
      </c>
      <c r="B11" s="125"/>
      <c r="C11" s="126"/>
      <c r="D11" s="126"/>
      <c r="E11" s="125"/>
      <c r="F11" s="125"/>
      <c r="G11" s="125"/>
    </row>
    <row r="12" spans="1:7">
      <c r="A12" s="161" t="s">
        <v>99</v>
      </c>
      <c r="B12" s="161"/>
      <c r="C12" s="161"/>
      <c r="D12" s="161" t="s">
        <v>100</v>
      </c>
      <c r="E12" s="161"/>
      <c r="F12" s="161"/>
      <c r="G12" s="161"/>
    </row>
    <row r="13" spans="1:7" ht="67.5">
      <c r="A13" s="127" t="s">
        <v>101</v>
      </c>
      <c r="B13" s="127" t="s">
        <v>102</v>
      </c>
      <c r="C13" s="127" t="s">
        <v>103</v>
      </c>
      <c r="D13" s="127" t="s">
        <v>104</v>
      </c>
      <c r="E13" s="128" t="s">
        <v>105</v>
      </c>
      <c r="F13" s="127" t="s">
        <v>106</v>
      </c>
      <c r="G13" s="127" t="s">
        <v>107</v>
      </c>
    </row>
    <row r="14" spans="1:7">
      <c r="A14" s="129"/>
      <c r="B14" s="129"/>
      <c r="C14" s="129"/>
      <c r="D14" s="129"/>
      <c r="E14" s="129"/>
      <c r="F14" s="129"/>
      <c r="G14" s="129"/>
    </row>
    <row r="15" spans="1:7">
      <c r="A15" s="129"/>
      <c r="B15" s="129"/>
      <c r="C15" s="129"/>
      <c r="D15" s="129"/>
      <c r="E15" s="129"/>
      <c r="F15" s="129"/>
      <c r="G15" s="129"/>
    </row>
    <row r="16" spans="1:7">
      <c r="A16" s="129"/>
      <c r="B16" s="129"/>
      <c r="C16" s="129"/>
      <c r="D16" s="129"/>
      <c r="E16" s="129"/>
      <c r="F16" s="129"/>
      <c r="G16" s="129"/>
    </row>
    <row r="17" spans="1:7">
      <c r="A17" s="129"/>
      <c r="B17" s="129"/>
      <c r="C17" s="129"/>
      <c r="D17" s="129"/>
      <c r="E17" s="129"/>
      <c r="F17" s="129"/>
      <c r="G17" s="129"/>
    </row>
    <row r="18" spans="1:7">
      <c r="A18" s="129"/>
      <c r="B18" s="129"/>
      <c r="C18" s="129"/>
      <c r="D18" s="129"/>
      <c r="E18" s="129"/>
      <c r="F18" s="129"/>
      <c r="G18" s="129"/>
    </row>
    <row r="19" spans="1:7">
      <c r="A19" s="129"/>
      <c r="B19" s="129"/>
      <c r="C19" s="129"/>
      <c r="D19" s="129"/>
      <c r="E19" s="129"/>
      <c r="F19" s="129"/>
      <c r="G19" s="129"/>
    </row>
  </sheetData>
  <mergeCells count="3">
    <mergeCell ref="A9:B9"/>
    <mergeCell ref="A12:C12"/>
    <mergeCell ref="D12:G12"/>
  </mergeCell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25C54-A902-459A-912F-6DAC19A1C745}">
  <sheetPr codeName="Sheet10">
    <pageSetUpPr autoPageBreaks="0"/>
  </sheetPr>
  <dimension ref="A1:G20"/>
  <sheetViews>
    <sheetView showGridLines="0" zoomScaleNormal="100" workbookViewId="0">
      <pane ySplit="6" topLeftCell="A7" activePane="bottomLeft" state="frozen"/>
      <selection activeCell="A6" sqref="A1:XFD6"/>
      <selection pane="bottomLeft" activeCell="A7" sqref="A7"/>
    </sheetView>
  </sheetViews>
  <sheetFormatPr defaultColWidth="8.7265625" defaultRowHeight="13.5"/>
  <cols>
    <col min="1" max="1" width="26.7265625" style="70" customWidth="1"/>
    <col min="2" max="2" width="53.7265625" style="70" customWidth="1"/>
    <col min="3" max="3" width="23.54296875" style="70" customWidth="1"/>
    <col min="4" max="4" width="30.54296875" style="70" customWidth="1"/>
    <col min="5" max="5" width="56.81640625" style="70" customWidth="1"/>
    <col min="6" max="6" width="58.1796875" style="70" customWidth="1"/>
    <col min="7" max="7" width="28.1796875" style="70" customWidth="1"/>
    <col min="8" max="16384" width="8.7265625" style="70"/>
  </cols>
  <sheetData>
    <row r="1" spans="1:7" s="38" customFormat="1">
      <c r="A1" s="38" t="s">
        <v>0</v>
      </c>
    </row>
    <row r="2" spans="1:7" s="39" customFormat="1">
      <c r="A2" s="39" t="str">
        <f>'1.1 Cover'!$B$8</f>
        <v>Company Name</v>
      </c>
    </row>
    <row r="3" spans="1:7" s="39" customFormat="1">
      <c r="A3" s="39" t="str">
        <f>'1.1 Cover'!$B$10 &amp; " Section 1: General"</f>
        <v>APM Register:  Section 1: General</v>
      </c>
    </row>
    <row r="4" spans="1:7" s="40" customFormat="1">
      <c r="A4" s="40" t="str">
        <f>"Version " &amp; '1.1 Cover'!$B$11 &amp; " - " &amp; TEXT('1.1 Cover'!$B$12,"dd mmm yyyy")</f>
        <v>Version 1.0 - 20 Mar 2025</v>
      </c>
    </row>
    <row r="5" spans="1:7" s="40" customFormat="1">
      <c r="A5" s="40" t="s">
        <v>108</v>
      </c>
    </row>
    <row r="6" spans="1:7" s="38" customFormat="1">
      <c r="A6" s="38" t="str">
        <f>"Price Base: " &amp; '1.1 Cover'!B14</f>
        <v>Price Base: 2023/24</v>
      </c>
    </row>
    <row r="8" spans="1:7" s="145" customFormat="1">
      <c r="A8" s="142" t="s">
        <v>99</v>
      </c>
      <c r="B8" s="142"/>
      <c r="C8" s="143"/>
      <c r="D8" s="144" t="s">
        <v>100</v>
      </c>
      <c r="E8" s="142"/>
      <c r="F8" s="142"/>
      <c r="G8" s="142"/>
    </row>
    <row r="9" spans="1:7" s="145" customFormat="1">
      <c r="A9" s="138" t="s">
        <v>109</v>
      </c>
      <c r="B9" s="138" t="s">
        <v>110</v>
      </c>
      <c r="C9" s="139" t="s">
        <v>103</v>
      </c>
      <c r="D9" s="140" t="s">
        <v>104</v>
      </c>
      <c r="E9" s="141" t="s">
        <v>105</v>
      </c>
      <c r="F9" s="138" t="s">
        <v>106</v>
      </c>
      <c r="G9" s="138" t="s">
        <v>111</v>
      </c>
    </row>
    <row r="10" spans="1:7">
      <c r="A10" s="130"/>
      <c r="B10" s="131"/>
      <c r="C10" s="132"/>
      <c r="D10" s="133"/>
      <c r="E10" s="130"/>
      <c r="F10" s="131"/>
      <c r="G10" s="134"/>
    </row>
    <row r="11" spans="1:7">
      <c r="A11" s="130"/>
      <c r="B11" s="131"/>
      <c r="C11" s="132"/>
      <c r="D11" s="133"/>
      <c r="E11" s="130"/>
      <c r="F11" s="135"/>
      <c r="G11" s="134"/>
    </row>
    <row r="12" spans="1:7">
      <c r="A12" s="130"/>
      <c r="B12" s="131"/>
      <c r="C12" s="132"/>
      <c r="D12" s="133"/>
      <c r="E12" s="130"/>
      <c r="F12" s="135"/>
      <c r="G12" s="134"/>
    </row>
    <row r="13" spans="1:7">
      <c r="A13" s="130"/>
      <c r="B13" s="131"/>
      <c r="C13" s="132"/>
      <c r="D13" s="133"/>
      <c r="E13" s="130"/>
      <c r="F13" s="135"/>
      <c r="G13" s="134"/>
    </row>
    <row r="14" spans="1:7">
      <c r="A14" s="130"/>
      <c r="B14" s="131"/>
      <c r="C14" s="132"/>
      <c r="D14" s="133"/>
      <c r="E14" s="130"/>
      <c r="F14" s="135"/>
      <c r="G14" s="134"/>
    </row>
    <row r="15" spans="1:7">
      <c r="A15" s="130"/>
      <c r="B15" s="131"/>
      <c r="C15" s="132"/>
      <c r="D15" s="133"/>
      <c r="E15" s="130"/>
      <c r="F15" s="135"/>
      <c r="G15" s="134"/>
    </row>
    <row r="16" spans="1:7">
      <c r="A16" s="130"/>
      <c r="B16" s="131"/>
      <c r="C16" s="132"/>
      <c r="D16" s="133"/>
      <c r="E16" s="130"/>
      <c r="F16" s="135"/>
      <c r="G16" s="134"/>
    </row>
    <row r="17" spans="1:7">
      <c r="A17" s="130"/>
      <c r="B17" s="131"/>
      <c r="C17" s="132"/>
      <c r="D17" s="133"/>
      <c r="E17" s="130"/>
      <c r="F17" s="135"/>
      <c r="G17" s="134"/>
    </row>
    <row r="18" spans="1:7">
      <c r="A18" s="130"/>
      <c r="B18" s="131"/>
      <c r="C18" s="132"/>
      <c r="D18" s="133"/>
      <c r="E18" s="130"/>
      <c r="F18" s="135"/>
      <c r="G18" s="134"/>
    </row>
    <row r="19" spans="1:7">
      <c r="A19" s="130"/>
      <c r="B19" s="131"/>
      <c r="C19" s="132"/>
      <c r="D19" s="133"/>
      <c r="E19" s="130"/>
      <c r="F19" s="135"/>
      <c r="G19" s="134"/>
    </row>
    <row r="20" spans="1:7">
      <c r="A20" s="130"/>
      <c r="B20" s="131"/>
      <c r="C20" s="132"/>
      <c r="D20" s="133"/>
      <c r="E20" s="130"/>
      <c r="F20" s="135"/>
      <c r="G20" s="134"/>
    </row>
  </sheetData>
  <autoFilter ref="A9:G9" xr:uid="{CDE79155-74F2-43CF-9716-09BF1744CBA4}"/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B50E3-068E-410C-9E0C-D5C4E229B753}">
  <sheetPr codeName="Sheet14">
    <pageSetUpPr autoPageBreaks="0"/>
  </sheetPr>
  <dimension ref="A1:XFC55"/>
  <sheetViews>
    <sheetView showGridLines="0" zoomScaleNormal="100" workbookViewId="0">
      <pane ySplit="6" topLeftCell="A7" activePane="bottomLeft" state="frozen"/>
      <selection pane="bottomLeft" activeCell="A7" sqref="A7"/>
    </sheetView>
  </sheetViews>
  <sheetFormatPr defaultColWidth="10.81640625" defaultRowHeight="13.5" zeroHeight="1"/>
  <cols>
    <col min="1" max="1" width="42.1796875" style="91" bestFit="1" customWidth="1"/>
    <col min="2" max="11" width="10.54296875" style="91" customWidth="1"/>
    <col min="12" max="16383" width="10.81640625" style="91"/>
    <col min="16384" max="16384" width="5.26953125" style="91" hidden="1" customWidth="1"/>
  </cols>
  <sheetData>
    <row r="1" spans="1:11" s="38" customFormat="1">
      <c r="A1" s="38" t="s">
        <v>0</v>
      </c>
    </row>
    <row r="2" spans="1:11" s="39" customFormat="1">
      <c r="A2" s="39" t="str">
        <f>'1.1 Cover'!$B$8</f>
        <v>Company Name</v>
      </c>
    </row>
    <row r="3" spans="1:11" s="39" customFormat="1">
      <c r="A3" s="39" t="str">
        <f>'1.1 Cover'!$B$10 &amp; " Section 1: General"</f>
        <v>APM Register:  Section 1: General</v>
      </c>
    </row>
    <row r="4" spans="1:11" s="40" customFormat="1">
      <c r="A4" s="40" t="str">
        <f>"Version " &amp; '1.1 Cover'!$B$11 &amp; " - " &amp; TEXT('1.1 Cover'!$B$12,"dd mmm yyyy")</f>
        <v>Version 1.0 - 20 Mar 2025</v>
      </c>
    </row>
    <row r="5" spans="1:11" s="40" customFormat="1">
      <c r="A5" s="40" t="s">
        <v>112</v>
      </c>
    </row>
    <row r="6" spans="1:11" s="38" customFormat="1">
      <c r="A6" s="38" t="str">
        <f>"Price Base: " &amp; '1.1 Cover'!B14</f>
        <v>Price Base: 2023/24</v>
      </c>
    </row>
    <row r="7" spans="1:11" s="70" customFormat="1"/>
    <row r="8" spans="1:11" s="70" customFormat="1"/>
    <row r="9" spans="1:11" s="70" customFormat="1"/>
    <row r="10" spans="1:11" s="70" customFormat="1">
      <c r="D10" s="91"/>
      <c r="E10" s="91"/>
      <c r="F10" s="91"/>
      <c r="G10" s="91"/>
      <c r="H10" s="91"/>
      <c r="I10" s="91"/>
      <c r="J10" s="91"/>
      <c r="K10" s="91"/>
    </row>
    <row r="11" spans="1:11" s="70" customFormat="1">
      <c r="D11" s="91"/>
      <c r="E11" s="91"/>
      <c r="F11" s="91"/>
      <c r="G11" s="91"/>
      <c r="H11" s="91"/>
      <c r="I11" s="91"/>
      <c r="J11" s="91"/>
      <c r="K11" s="91"/>
    </row>
    <row r="12" spans="1:11" s="70" customFormat="1">
      <c r="B12" s="74"/>
      <c r="D12" s="91"/>
      <c r="E12" s="91"/>
      <c r="F12" s="91"/>
      <c r="G12" s="91"/>
      <c r="H12" s="91"/>
      <c r="I12" s="91"/>
      <c r="J12" s="91"/>
      <c r="K12" s="91"/>
    </row>
    <row r="13" spans="1:11" s="70" customFormat="1">
      <c r="B13" s="74"/>
      <c r="D13" s="91"/>
      <c r="E13" s="91"/>
      <c r="F13" s="91"/>
      <c r="G13" s="91"/>
      <c r="H13" s="91"/>
      <c r="I13" s="91"/>
      <c r="J13" s="91"/>
      <c r="K13" s="91"/>
    </row>
    <row r="14" spans="1:11" s="70" customFormat="1">
      <c r="B14" s="74"/>
      <c r="D14" s="91"/>
      <c r="E14" s="91"/>
      <c r="F14" s="91"/>
      <c r="G14" s="91"/>
      <c r="H14" s="91"/>
      <c r="I14" s="91"/>
      <c r="J14" s="91"/>
      <c r="K14" s="91"/>
    </row>
    <row r="15" spans="1:11" s="70" customFormat="1">
      <c r="B15" s="74"/>
      <c r="D15" s="91"/>
      <c r="E15" s="91"/>
      <c r="F15" s="91"/>
      <c r="G15" s="91"/>
      <c r="H15" s="91"/>
      <c r="I15" s="91"/>
      <c r="J15" s="91"/>
      <c r="K15" s="91"/>
    </row>
    <row r="16" spans="1:11" s="70" customFormat="1">
      <c r="B16" s="74"/>
    </row>
    <row r="17" spans="2:2" s="70" customFormat="1">
      <c r="B17" s="74"/>
    </row>
    <row r="18" spans="2:2" s="70" customFormat="1">
      <c r="B18" s="74"/>
    </row>
    <row r="19" spans="2:2" s="70" customFormat="1">
      <c r="B19" s="74"/>
    </row>
    <row r="20" spans="2:2" s="70" customFormat="1">
      <c r="B20" s="74"/>
    </row>
    <row r="21" spans="2:2" s="70" customFormat="1">
      <c r="B21" s="74"/>
    </row>
    <row r="22" spans="2:2" s="70" customFormat="1">
      <c r="B22" s="74"/>
    </row>
    <row r="23" spans="2:2" s="70" customFormat="1">
      <c r="B23" s="74"/>
    </row>
    <row r="24" spans="2:2" s="70" customFormat="1">
      <c r="B24" s="74"/>
    </row>
    <row r="25" spans="2:2" s="70" customFormat="1">
      <c r="B25" s="74"/>
    </row>
    <row r="26" spans="2:2" s="70" customFormat="1">
      <c r="B26" s="74"/>
    </row>
    <row r="27" spans="2:2" s="70" customFormat="1">
      <c r="B27" s="74"/>
    </row>
    <row r="28" spans="2:2" s="70" customFormat="1">
      <c r="B28" s="74"/>
    </row>
    <row r="29" spans="2:2" s="70" customFormat="1">
      <c r="B29" s="74"/>
    </row>
    <row r="30" spans="2:2" s="70" customFormat="1">
      <c r="B30" s="74"/>
    </row>
    <row r="31" spans="2:2" s="70" customFormat="1">
      <c r="B31" s="74"/>
    </row>
    <row r="32" spans="2:2" s="70" customFormat="1">
      <c r="B32" s="74"/>
    </row>
    <row r="33" spans="1:2" s="70" customFormat="1">
      <c r="B33" s="74"/>
    </row>
    <row r="34" spans="1:2" s="70" customFormat="1">
      <c r="B34" s="74"/>
    </row>
    <row r="35" spans="1:2" s="70" customFormat="1">
      <c r="B35" s="74"/>
    </row>
    <row r="36" spans="1:2" s="70" customFormat="1">
      <c r="B36" s="74"/>
    </row>
    <row r="37" spans="1:2" s="70" customFormat="1"/>
    <row r="38" spans="1:2" s="70" customFormat="1">
      <c r="B38" s="74"/>
    </row>
    <row r="39" spans="1:2" s="70" customFormat="1">
      <c r="A39" s="91"/>
      <c r="B39" s="91"/>
    </row>
    <row r="40" spans="1:2" s="70" customFormat="1">
      <c r="B40" s="74"/>
    </row>
    <row r="41" spans="1:2" s="70" customFormat="1">
      <c r="B41" s="74"/>
    </row>
    <row r="42" spans="1:2" s="70" customFormat="1">
      <c r="B42" s="74"/>
    </row>
    <row r="43" spans="1:2" s="70" customFormat="1">
      <c r="B43" s="74"/>
    </row>
    <row r="44" spans="1:2"/>
    <row r="45" spans="1:2"/>
    <row r="46" spans="1:2"/>
    <row r="47" spans="1:2"/>
    <row r="48" spans="1:2"/>
    <row r="49"/>
    <row r="50"/>
    <row r="51"/>
    <row r="52"/>
    <row r="53"/>
    <row r="54"/>
    <row r="55"/>
  </sheetData>
  <pageMargins left="0.7" right="0.7" top="0.75" bottom="0.75" header="0.3" footer="0.3"/>
  <pageSetup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7FB1F-2B36-4AE2-9FD4-C9643E7775EB}">
  <sheetPr codeName="Sheet3">
    <pageSetUpPr autoPageBreaks="0"/>
  </sheetPr>
  <dimension ref="A1:E82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defaultColWidth="8.7265625" defaultRowHeight="14.5"/>
  <cols>
    <col min="1" max="1" width="36.81640625" bestFit="1" customWidth="1"/>
    <col min="2" max="2" width="36.453125" bestFit="1" customWidth="1"/>
    <col min="3" max="3" width="30" bestFit="1" customWidth="1"/>
    <col min="4" max="4" width="17.7265625" bestFit="1" customWidth="1"/>
    <col min="5" max="5" width="12.7265625" bestFit="1" customWidth="1"/>
  </cols>
  <sheetData>
    <row r="1" spans="1:5" s="38" customFormat="1" ht="13.5">
      <c r="A1" s="38" t="s">
        <v>0</v>
      </c>
    </row>
    <row r="2" spans="1:5" s="39" customFormat="1" ht="13.5">
      <c r="A2" s="39" t="str">
        <f>'1.1 Cover'!$B$8</f>
        <v>Company Name</v>
      </c>
    </row>
    <row r="3" spans="1:5" s="39" customFormat="1" ht="13.5">
      <c r="A3" s="39" t="str">
        <f>'1.1 Cover'!$B$10 &amp; " Section 1: General"</f>
        <v>APM Register:  Section 1: General</v>
      </c>
    </row>
    <row r="4" spans="1:5" s="40" customFormat="1" ht="13.5">
      <c r="A4" s="40" t="str">
        <f>"Version " &amp; '1.1 Cover'!$B$11 &amp; " - " &amp; TEXT('1.1 Cover'!$B$12,"dd mmm yyyy")</f>
        <v>Version 1.0 - 20 Mar 2025</v>
      </c>
    </row>
    <row r="5" spans="1:5" s="40" customFormat="1" ht="13.5">
      <c r="A5" s="40" t="s">
        <v>113</v>
      </c>
    </row>
    <row r="6" spans="1:5" s="38" customFormat="1" ht="13.5">
      <c r="A6" s="38" t="str">
        <f>"Price Base: " &amp; '1.1 Cover'!B14</f>
        <v>Price Base: 2023/24</v>
      </c>
    </row>
    <row r="8" spans="1:5">
      <c r="A8" s="153" t="s">
        <v>114</v>
      </c>
      <c r="B8" s="153" t="s">
        <v>115</v>
      </c>
      <c r="C8" s="153" t="s">
        <v>116</v>
      </c>
      <c r="D8" s="153" t="s">
        <v>117</v>
      </c>
      <c r="E8" s="153" t="s">
        <v>118</v>
      </c>
    </row>
    <row r="9" spans="1:5">
      <c r="A9" s="57" t="s">
        <v>119</v>
      </c>
      <c r="B9" s="59" t="s">
        <v>120</v>
      </c>
      <c r="C9" s="58" t="s">
        <v>121</v>
      </c>
      <c r="D9" s="56" t="s">
        <v>122</v>
      </c>
      <c r="E9" s="56" t="s">
        <v>123</v>
      </c>
    </row>
    <row r="10" spans="1:5">
      <c r="A10" s="57" t="s">
        <v>119</v>
      </c>
      <c r="B10" s="59" t="s">
        <v>124</v>
      </c>
      <c r="C10" s="58" t="s">
        <v>121</v>
      </c>
      <c r="D10" s="56" t="s">
        <v>122</v>
      </c>
      <c r="E10" s="56" t="s">
        <v>123</v>
      </c>
    </row>
    <row r="11" spans="1:5">
      <c r="A11" s="57" t="s">
        <v>119</v>
      </c>
      <c r="B11" s="59" t="s">
        <v>125</v>
      </c>
      <c r="C11" s="58" t="s">
        <v>121</v>
      </c>
      <c r="D11" s="56" t="s">
        <v>122</v>
      </c>
      <c r="E11" s="56" t="s">
        <v>123</v>
      </c>
    </row>
    <row r="12" spans="1:5">
      <c r="A12" s="57" t="s">
        <v>119</v>
      </c>
      <c r="B12" s="59" t="s">
        <v>126</v>
      </c>
      <c r="C12" s="58" t="s">
        <v>121</v>
      </c>
      <c r="D12" s="56" t="s">
        <v>122</v>
      </c>
      <c r="E12" s="56" t="s">
        <v>123</v>
      </c>
    </row>
    <row r="13" spans="1:5">
      <c r="A13" s="57" t="s">
        <v>119</v>
      </c>
      <c r="B13" s="59" t="s">
        <v>127</v>
      </c>
      <c r="C13" s="58" t="s">
        <v>121</v>
      </c>
      <c r="D13" s="56" t="s">
        <v>122</v>
      </c>
      <c r="E13" s="56" t="s">
        <v>123</v>
      </c>
    </row>
    <row r="14" spans="1:5">
      <c r="A14" s="57" t="s">
        <v>119</v>
      </c>
      <c r="B14" s="59" t="s">
        <v>128</v>
      </c>
      <c r="C14" s="58" t="s">
        <v>121</v>
      </c>
      <c r="D14" s="56" t="s">
        <v>122</v>
      </c>
      <c r="E14" s="56" t="s">
        <v>123</v>
      </c>
    </row>
    <row r="15" spans="1:5">
      <c r="A15" s="57" t="s">
        <v>129</v>
      </c>
      <c r="B15" s="147" t="s">
        <v>130</v>
      </c>
      <c r="C15" s="58" t="s">
        <v>131</v>
      </c>
      <c r="D15" s="56" t="s">
        <v>122</v>
      </c>
      <c r="E15" s="146" t="s">
        <v>123</v>
      </c>
    </row>
    <row r="16" spans="1:5">
      <c r="A16" s="57" t="s">
        <v>129</v>
      </c>
      <c r="B16" s="147" t="s">
        <v>132</v>
      </c>
      <c r="C16" s="149" t="s">
        <v>131</v>
      </c>
      <c r="D16" s="56" t="s">
        <v>122</v>
      </c>
      <c r="E16" s="146" t="s">
        <v>123</v>
      </c>
    </row>
    <row r="17" spans="1:5">
      <c r="A17" s="57" t="s">
        <v>129</v>
      </c>
      <c r="B17" s="147" t="s">
        <v>133</v>
      </c>
      <c r="C17" s="149" t="s">
        <v>131</v>
      </c>
      <c r="D17" s="56" t="s">
        <v>122</v>
      </c>
      <c r="E17" s="146" t="s">
        <v>123</v>
      </c>
    </row>
    <row r="18" spans="1:5">
      <c r="A18" s="57" t="s">
        <v>129</v>
      </c>
      <c r="B18" s="147" t="s">
        <v>134</v>
      </c>
      <c r="C18" s="149" t="s">
        <v>131</v>
      </c>
      <c r="D18" s="56" t="s">
        <v>122</v>
      </c>
      <c r="E18" s="146" t="s">
        <v>123</v>
      </c>
    </row>
    <row r="19" spans="1:5">
      <c r="A19" s="57" t="s">
        <v>129</v>
      </c>
      <c r="B19" s="147" t="s">
        <v>135</v>
      </c>
      <c r="C19" s="149" t="s">
        <v>131</v>
      </c>
      <c r="D19" s="56" t="s">
        <v>122</v>
      </c>
      <c r="E19" s="146" t="s">
        <v>123</v>
      </c>
    </row>
    <row r="20" spans="1:5">
      <c r="A20" s="57" t="s">
        <v>129</v>
      </c>
      <c r="B20" s="59" t="s">
        <v>136</v>
      </c>
      <c r="C20" s="58" t="s">
        <v>131</v>
      </c>
      <c r="D20" s="56" t="s">
        <v>122</v>
      </c>
      <c r="E20" s="56" t="s">
        <v>123</v>
      </c>
    </row>
    <row r="21" spans="1:5">
      <c r="A21" s="57" t="s">
        <v>129</v>
      </c>
      <c r="B21" s="59" t="s">
        <v>137</v>
      </c>
      <c r="C21" s="58" t="s">
        <v>131</v>
      </c>
      <c r="D21" s="56" t="s">
        <v>122</v>
      </c>
      <c r="E21" s="56" t="s">
        <v>123</v>
      </c>
    </row>
    <row r="22" spans="1:5">
      <c r="A22" s="57" t="s">
        <v>129</v>
      </c>
      <c r="B22" s="59" t="s">
        <v>138</v>
      </c>
      <c r="C22" s="58" t="s">
        <v>131</v>
      </c>
      <c r="D22" s="56" t="s">
        <v>122</v>
      </c>
      <c r="E22" s="56" t="s">
        <v>123</v>
      </c>
    </row>
    <row r="23" spans="1:5">
      <c r="A23" s="57" t="s">
        <v>129</v>
      </c>
      <c r="B23" s="59" t="s">
        <v>139</v>
      </c>
      <c r="C23" s="58" t="s">
        <v>131</v>
      </c>
      <c r="D23" s="56" t="s">
        <v>122</v>
      </c>
      <c r="E23" s="56" t="s">
        <v>123</v>
      </c>
    </row>
    <row r="24" spans="1:5">
      <c r="A24" s="57" t="s">
        <v>129</v>
      </c>
      <c r="B24" s="147" t="s">
        <v>140</v>
      </c>
      <c r="C24" s="149" t="s">
        <v>131</v>
      </c>
      <c r="D24" s="146" t="s">
        <v>122</v>
      </c>
      <c r="E24" s="146" t="s">
        <v>123</v>
      </c>
    </row>
    <row r="25" spans="1:5">
      <c r="A25" s="57" t="s">
        <v>129</v>
      </c>
      <c r="B25" s="57" t="s">
        <v>141</v>
      </c>
      <c r="C25" s="58" t="s">
        <v>131</v>
      </c>
      <c r="D25" s="49" t="s">
        <v>122</v>
      </c>
      <c r="E25" s="49" t="s">
        <v>123</v>
      </c>
    </row>
    <row r="26" spans="1:5">
      <c r="A26" s="57" t="s">
        <v>129</v>
      </c>
      <c r="B26" s="57" t="s">
        <v>142</v>
      </c>
      <c r="C26" s="58" t="s">
        <v>131</v>
      </c>
      <c r="D26" s="49" t="s">
        <v>122</v>
      </c>
      <c r="E26" s="49" t="s">
        <v>123</v>
      </c>
    </row>
    <row r="27" spans="1:5">
      <c r="A27" s="57" t="s">
        <v>129</v>
      </c>
      <c r="B27" s="59" t="s">
        <v>143</v>
      </c>
      <c r="C27" s="58" t="s">
        <v>131</v>
      </c>
      <c r="D27" s="56" t="s">
        <v>122</v>
      </c>
      <c r="E27" s="56" t="s">
        <v>123</v>
      </c>
    </row>
    <row r="28" spans="1:5">
      <c r="A28" s="57" t="s">
        <v>129</v>
      </c>
      <c r="B28" s="59" t="s">
        <v>144</v>
      </c>
      <c r="C28" s="58" t="s">
        <v>131</v>
      </c>
      <c r="D28" s="56" t="s">
        <v>122</v>
      </c>
      <c r="E28" s="56" t="s">
        <v>123</v>
      </c>
    </row>
    <row r="29" spans="1:5">
      <c r="A29" s="57" t="s">
        <v>129</v>
      </c>
      <c r="B29" s="59" t="s">
        <v>145</v>
      </c>
      <c r="C29" s="58" t="s">
        <v>131</v>
      </c>
      <c r="D29" s="56" t="s">
        <v>122</v>
      </c>
      <c r="E29" s="56" t="s">
        <v>123</v>
      </c>
    </row>
    <row r="30" spans="1:5">
      <c r="A30" s="57" t="s">
        <v>129</v>
      </c>
      <c r="B30" s="59" t="s">
        <v>146</v>
      </c>
      <c r="C30" s="58" t="s">
        <v>131</v>
      </c>
      <c r="D30" s="56" t="s">
        <v>122</v>
      </c>
      <c r="E30" s="56" t="s">
        <v>123</v>
      </c>
    </row>
    <row r="31" spans="1:5">
      <c r="A31" s="57" t="s">
        <v>129</v>
      </c>
      <c r="B31" s="59" t="s">
        <v>147</v>
      </c>
      <c r="C31" s="58" t="s">
        <v>131</v>
      </c>
      <c r="D31" s="56" t="s">
        <v>122</v>
      </c>
      <c r="E31" s="56" t="s">
        <v>123</v>
      </c>
    </row>
    <row r="32" spans="1:5">
      <c r="A32" s="57" t="s">
        <v>129</v>
      </c>
      <c r="B32" s="147" t="s">
        <v>148</v>
      </c>
      <c r="C32" s="149" t="s">
        <v>131</v>
      </c>
      <c r="D32" s="146" t="s">
        <v>122</v>
      </c>
      <c r="E32" s="146" t="s">
        <v>123</v>
      </c>
    </row>
    <row r="33" spans="1:5">
      <c r="A33" s="57" t="s">
        <v>129</v>
      </c>
      <c r="B33" s="149" t="s">
        <v>149</v>
      </c>
      <c r="C33" s="149" t="s">
        <v>131</v>
      </c>
      <c r="D33" s="148" t="s">
        <v>122</v>
      </c>
      <c r="E33" s="148" t="s">
        <v>123</v>
      </c>
    </row>
    <row r="34" spans="1:5">
      <c r="A34" s="57" t="s">
        <v>129</v>
      </c>
      <c r="B34" s="147" t="s">
        <v>150</v>
      </c>
      <c r="C34" s="149" t="s">
        <v>131</v>
      </c>
      <c r="D34" s="146" t="s">
        <v>122</v>
      </c>
      <c r="E34" s="146" t="s">
        <v>123</v>
      </c>
    </row>
    <row r="35" spans="1:5">
      <c r="A35" s="58" t="s">
        <v>151</v>
      </c>
      <c r="B35" s="155" t="s">
        <v>151</v>
      </c>
      <c r="C35" s="58" t="s">
        <v>131</v>
      </c>
      <c r="D35" s="156" t="s">
        <v>122</v>
      </c>
      <c r="E35" s="156" t="s">
        <v>123</v>
      </c>
    </row>
    <row r="36" spans="1:5">
      <c r="A36" s="58" t="s">
        <v>152</v>
      </c>
      <c r="B36" s="155" t="s">
        <v>153</v>
      </c>
      <c r="C36" s="58" t="s">
        <v>131</v>
      </c>
      <c r="D36" s="156" t="s">
        <v>123</v>
      </c>
      <c r="E36" s="156" t="s">
        <v>154</v>
      </c>
    </row>
    <row r="37" spans="1:5">
      <c r="A37" s="58" t="s">
        <v>155</v>
      </c>
      <c r="B37" s="155" t="s">
        <v>156</v>
      </c>
      <c r="C37" s="58" t="s">
        <v>131</v>
      </c>
      <c r="D37" s="156" t="s">
        <v>122</v>
      </c>
      <c r="E37" s="156" t="s">
        <v>122</v>
      </c>
    </row>
    <row r="38" spans="1:5">
      <c r="A38" s="58" t="s">
        <v>155</v>
      </c>
      <c r="B38" s="155" t="s">
        <v>157</v>
      </c>
      <c r="C38" s="58" t="s">
        <v>131</v>
      </c>
      <c r="D38" s="156" t="s">
        <v>122</v>
      </c>
      <c r="E38" s="156" t="s">
        <v>122</v>
      </c>
    </row>
    <row r="39" spans="1:5">
      <c r="A39" s="58" t="s">
        <v>155</v>
      </c>
      <c r="B39" s="149" t="s">
        <v>158</v>
      </c>
      <c r="C39" s="3" t="s">
        <v>131</v>
      </c>
      <c r="D39" s="156" t="s">
        <v>122</v>
      </c>
      <c r="E39" s="156" t="s">
        <v>122</v>
      </c>
    </row>
    <row r="40" spans="1:5">
      <c r="A40" s="58" t="s">
        <v>155</v>
      </c>
      <c r="B40" s="149" t="s">
        <v>159</v>
      </c>
      <c r="C40" s="3" t="s">
        <v>131</v>
      </c>
      <c r="D40" s="156" t="s">
        <v>122</v>
      </c>
      <c r="E40" s="156" t="s">
        <v>122</v>
      </c>
    </row>
    <row r="41" spans="1:5">
      <c r="A41" s="58" t="s">
        <v>155</v>
      </c>
      <c r="B41" s="149" t="s">
        <v>160</v>
      </c>
      <c r="C41" s="3" t="s">
        <v>131</v>
      </c>
      <c r="D41" s="156" t="s">
        <v>122</v>
      </c>
      <c r="E41" s="156" t="s">
        <v>122</v>
      </c>
    </row>
    <row r="42" spans="1:5">
      <c r="A42" s="58" t="s">
        <v>155</v>
      </c>
      <c r="B42" s="149" t="s">
        <v>161</v>
      </c>
      <c r="C42" s="149" t="s">
        <v>131</v>
      </c>
      <c r="D42" s="156" t="s">
        <v>122</v>
      </c>
      <c r="E42" s="156" t="s">
        <v>122</v>
      </c>
    </row>
    <row r="43" spans="1:5">
      <c r="A43" s="58" t="s">
        <v>155</v>
      </c>
      <c r="B43" s="155" t="s">
        <v>162</v>
      </c>
      <c r="C43" s="58" t="s">
        <v>131</v>
      </c>
      <c r="D43" s="156" t="s">
        <v>122</v>
      </c>
      <c r="E43" s="156" t="s">
        <v>122</v>
      </c>
    </row>
    <row r="44" spans="1:5">
      <c r="A44" s="58" t="s">
        <v>155</v>
      </c>
      <c r="B44" s="57" t="s">
        <v>162</v>
      </c>
      <c r="C44" s="58" t="s">
        <v>131</v>
      </c>
      <c r="D44" s="156" t="s">
        <v>122</v>
      </c>
      <c r="E44" s="156" t="s">
        <v>122</v>
      </c>
    </row>
    <row r="45" spans="1:5">
      <c r="A45" s="57" t="s">
        <v>163</v>
      </c>
      <c r="B45" s="147" t="s">
        <v>164</v>
      </c>
      <c r="C45" s="58" t="s">
        <v>165</v>
      </c>
      <c r="D45" s="146" t="s">
        <v>122</v>
      </c>
      <c r="E45" s="146" t="s">
        <v>122</v>
      </c>
    </row>
    <row r="46" spans="1:5">
      <c r="A46" s="57" t="s">
        <v>163</v>
      </c>
      <c r="B46" s="57" t="s">
        <v>166</v>
      </c>
      <c r="C46" s="58" t="s">
        <v>131</v>
      </c>
      <c r="D46" s="49" t="s">
        <v>122</v>
      </c>
      <c r="E46" s="49" t="s">
        <v>122</v>
      </c>
    </row>
    <row r="47" spans="1:5">
      <c r="A47" s="57" t="s">
        <v>163</v>
      </c>
      <c r="B47" s="57" t="s">
        <v>167</v>
      </c>
      <c r="C47" s="58" t="s">
        <v>131</v>
      </c>
      <c r="D47" s="49" t="s">
        <v>122</v>
      </c>
      <c r="E47" s="49" t="s">
        <v>122</v>
      </c>
    </row>
    <row r="48" spans="1:5">
      <c r="A48" s="57" t="s">
        <v>163</v>
      </c>
      <c r="B48" s="57" t="s">
        <v>168</v>
      </c>
      <c r="C48" s="58" t="s">
        <v>165</v>
      </c>
      <c r="D48" s="49" t="s">
        <v>122</v>
      </c>
      <c r="E48" s="49" t="s">
        <v>122</v>
      </c>
    </row>
    <row r="49" spans="1:5">
      <c r="A49" s="57" t="s">
        <v>163</v>
      </c>
      <c r="B49" s="3" t="s">
        <v>169</v>
      </c>
      <c r="C49" s="58" t="s">
        <v>131</v>
      </c>
      <c r="D49" s="154" t="s">
        <v>122</v>
      </c>
      <c r="E49" s="154" t="s">
        <v>122</v>
      </c>
    </row>
    <row r="50" spans="1:5">
      <c r="A50" s="57" t="s">
        <v>170</v>
      </c>
      <c r="B50" s="57" t="s">
        <v>171</v>
      </c>
      <c r="C50" s="58" t="s">
        <v>131</v>
      </c>
      <c r="D50" s="49" t="s">
        <v>122</v>
      </c>
      <c r="E50" s="49" t="s">
        <v>123</v>
      </c>
    </row>
    <row r="51" spans="1:5">
      <c r="A51" s="57" t="s">
        <v>170</v>
      </c>
      <c r="B51" s="59" t="s">
        <v>172</v>
      </c>
      <c r="C51" s="58" t="s">
        <v>131</v>
      </c>
      <c r="D51" s="56" t="s">
        <v>122</v>
      </c>
      <c r="E51" s="56" t="s">
        <v>123</v>
      </c>
    </row>
    <row r="52" spans="1:5">
      <c r="A52" s="57" t="s">
        <v>170</v>
      </c>
      <c r="B52" s="147" t="s">
        <v>173</v>
      </c>
      <c r="C52" s="149" t="s">
        <v>131</v>
      </c>
      <c r="D52" s="146" t="s">
        <v>122</v>
      </c>
      <c r="E52" s="146" t="s">
        <v>123</v>
      </c>
    </row>
    <row r="53" spans="1:5">
      <c r="A53" s="57" t="s">
        <v>170</v>
      </c>
      <c r="B53" s="147" t="s">
        <v>174</v>
      </c>
      <c r="C53" s="149" t="s">
        <v>131</v>
      </c>
      <c r="D53" s="146" t="s">
        <v>122</v>
      </c>
      <c r="E53" s="146" t="s">
        <v>123</v>
      </c>
    </row>
    <row r="54" spans="1:5">
      <c r="A54" s="57" t="s">
        <v>170</v>
      </c>
      <c r="B54" s="147" t="s">
        <v>175</v>
      </c>
      <c r="C54" s="149" t="s">
        <v>131</v>
      </c>
      <c r="D54" s="146" t="s">
        <v>122</v>
      </c>
      <c r="E54" s="146" t="s">
        <v>123</v>
      </c>
    </row>
    <row r="55" spans="1:5">
      <c r="A55" s="57" t="s">
        <v>176</v>
      </c>
      <c r="B55" s="147" t="s">
        <v>177</v>
      </c>
      <c r="C55" s="149" t="s">
        <v>178</v>
      </c>
      <c r="D55" s="146" t="s">
        <v>123</v>
      </c>
      <c r="E55" s="146" t="s">
        <v>154</v>
      </c>
    </row>
    <row r="56" spans="1:5">
      <c r="A56" s="57" t="s">
        <v>176</v>
      </c>
      <c r="B56" s="149" t="s">
        <v>179</v>
      </c>
      <c r="C56" s="149" t="s">
        <v>165</v>
      </c>
      <c r="D56" s="148" t="s">
        <v>123</v>
      </c>
      <c r="E56" s="148" t="s">
        <v>154</v>
      </c>
    </row>
    <row r="57" spans="1:5">
      <c r="A57" s="57" t="s">
        <v>176</v>
      </c>
      <c r="B57" s="59" t="s">
        <v>180</v>
      </c>
      <c r="C57" s="58" t="s">
        <v>178</v>
      </c>
      <c r="D57" s="56" t="s">
        <v>122</v>
      </c>
      <c r="E57" s="56" t="s">
        <v>123</v>
      </c>
    </row>
    <row r="58" spans="1:5">
      <c r="A58" s="57" t="s">
        <v>181</v>
      </c>
      <c r="B58" s="57" t="s">
        <v>182</v>
      </c>
      <c r="C58" s="57" t="s">
        <v>131</v>
      </c>
      <c r="D58" s="49" t="s">
        <v>122</v>
      </c>
      <c r="E58" s="49" t="s">
        <v>123</v>
      </c>
    </row>
    <row r="59" spans="1:5">
      <c r="A59" s="57" t="s">
        <v>183</v>
      </c>
      <c r="B59" s="149" t="s">
        <v>184</v>
      </c>
      <c r="C59" s="149" t="s">
        <v>131</v>
      </c>
      <c r="D59" s="148" t="s">
        <v>122</v>
      </c>
      <c r="E59" s="148" t="s">
        <v>123</v>
      </c>
    </row>
    <row r="60" spans="1:5">
      <c r="A60" s="57" t="s">
        <v>183</v>
      </c>
      <c r="B60" s="59" t="s">
        <v>185</v>
      </c>
      <c r="C60" s="58" t="s">
        <v>121</v>
      </c>
      <c r="D60" s="56" t="s">
        <v>122</v>
      </c>
      <c r="E60" s="56" t="s">
        <v>123</v>
      </c>
    </row>
    <row r="61" spans="1:5">
      <c r="A61" s="57" t="s">
        <v>183</v>
      </c>
      <c r="B61" s="59" t="s">
        <v>186</v>
      </c>
      <c r="C61" s="58" t="s">
        <v>121</v>
      </c>
      <c r="D61" s="56" t="s">
        <v>122</v>
      </c>
      <c r="E61" s="56" t="s">
        <v>123</v>
      </c>
    </row>
    <row r="62" spans="1:5">
      <c r="A62" s="57" t="s">
        <v>187</v>
      </c>
      <c r="B62" s="59" t="s">
        <v>188</v>
      </c>
      <c r="C62" s="58" t="s">
        <v>121</v>
      </c>
      <c r="D62" s="56" t="s">
        <v>122</v>
      </c>
      <c r="E62" s="56" t="s">
        <v>123</v>
      </c>
    </row>
    <row r="63" spans="1:5">
      <c r="A63" s="57" t="s">
        <v>187</v>
      </c>
      <c r="B63" s="59" t="s">
        <v>189</v>
      </c>
      <c r="C63" s="58" t="s">
        <v>121</v>
      </c>
      <c r="D63" s="56" t="s">
        <v>122</v>
      </c>
      <c r="E63" s="56" t="s">
        <v>123</v>
      </c>
    </row>
    <row r="64" spans="1:5">
      <c r="A64" s="57" t="s">
        <v>187</v>
      </c>
      <c r="B64" s="59" t="s">
        <v>190</v>
      </c>
      <c r="C64" s="58" t="s">
        <v>121</v>
      </c>
      <c r="D64" s="56" t="s">
        <v>122</v>
      </c>
      <c r="E64" s="56" t="s">
        <v>123</v>
      </c>
    </row>
    <row r="65" spans="1:5">
      <c r="A65" s="57" t="s">
        <v>187</v>
      </c>
      <c r="B65" s="59" t="s">
        <v>191</v>
      </c>
      <c r="C65" s="58" t="s">
        <v>121</v>
      </c>
      <c r="D65" s="56" t="s">
        <v>122</v>
      </c>
      <c r="E65" s="56" t="s">
        <v>123</v>
      </c>
    </row>
    <row r="66" spans="1:5">
      <c r="A66" s="57" t="s">
        <v>187</v>
      </c>
      <c r="B66" s="147" t="s">
        <v>192</v>
      </c>
      <c r="C66" s="149" t="s">
        <v>121</v>
      </c>
      <c r="D66" s="146" t="s">
        <v>122</v>
      </c>
      <c r="E66" s="146" t="s">
        <v>123</v>
      </c>
    </row>
    <row r="67" spans="1:5">
      <c r="A67" s="57" t="s">
        <v>187</v>
      </c>
      <c r="B67" s="147" t="s">
        <v>193</v>
      </c>
      <c r="C67" s="149" t="s">
        <v>194</v>
      </c>
      <c r="D67" s="146" t="s">
        <v>122</v>
      </c>
      <c r="E67" s="146" t="s">
        <v>123</v>
      </c>
    </row>
    <row r="68" spans="1:5">
      <c r="A68" s="57" t="s">
        <v>187</v>
      </c>
      <c r="B68" s="147" t="s">
        <v>195</v>
      </c>
      <c r="C68" s="149" t="s">
        <v>131</v>
      </c>
      <c r="D68" s="146" t="s">
        <v>122</v>
      </c>
      <c r="E68" s="146" t="s">
        <v>123</v>
      </c>
    </row>
    <row r="69" spans="1:5">
      <c r="A69" s="57" t="s">
        <v>187</v>
      </c>
      <c r="B69" s="147" t="s">
        <v>196</v>
      </c>
      <c r="C69" s="149" t="s">
        <v>131</v>
      </c>
      <c r="D69" s="146" t="s">
        <v>122</v>
      </c>
      <c r="E69" s="146" t="s">
        <v>123</v>
      </c>
    </row>
    <row r="70" spans="1:5">
      <c r="A70" s="57" t="s">
        <v>187</v>
      </c>
      <c r="B70" s="147" t="s">
        <v>197</v>
      </c>
      <c r="C70" s="149" t="s">
        <v>131</v>
      </c>
      <c r="D70" s="146" t="s">
        <v>122</v>
      </c>
      <c r="E70" s="146" t="s">
        <v>123</v>
      </c>
    </row>
    <row r="71" spans="1:5">
      <c r="A71" s="57" t="s">
        <v>187</v>
      </c>
      <c r="B71" s="147" t="s">
        <v>198</v>
      </c>
      <c r="C71" s="149" t="s">
        <v>131</v>
      </c>
      <c r="D71" s="146" t="s">
        <v>122</v>
      </c>
      <c r="E71" s="146" t="s">
        <v>123</v>
      </c>
    </row>
    <row r="72" spans="1:5">
      <c r="A72" s="57" t="s">
        <v>187</v>
      </c>
      <c r="B72" s="147" t="s">
        <v>199</v>
      </c>
      <c r="C72" s="149" t="s">
        <v>131</v>
      </c>
      <c r="D72" s="146" t="s">
        <v>122</v>
      </c>
      <c r="E72" s="146" t="s">
        <v>123</v>
      </c>
    </row>
    <row r="73" spans="1:5">
      <c r="A73" s="57" t="s">
        <v>187</v>
      </c>
      <c r="B73" s="147" t="s">
        <v>200</v>
      </c>
      <c r="C73" s="149" t="s">
        <v>131</v>
      </c>
      <c r="D73" s="146" t="s">
        <v>122</v>
      </c>
      <c r="E73" s="146" t="s">
        <v>123</v>
      </c>
    </row>
    <row r="74" spans="1:5">
      <c r="A74" s="57" t="s">
        <v>201</v>
      </c>
      <c r="B74" s="147" t="s">
        <v>201</v>
      </c>
      <c r="C74" s="149" t="s">
        <v>131</v>
      </c>
      <c r="D74" s="146" t="s">
        <v>122</v>
      </c>
      <c r="E74" s="146" t="s">
        <v>123</v>
      </c>
    </row>
    <row r="75" spans="1:5">
      <c r="A75" s="57" t="s">
        <v>202</v>
      </c>
      <c r="B75" s="147" t="s">
        <v>203</v>
      </c>
      <c r="C75" s="149" t="s">
        <v>131</v>
      </c>
      <c r="D75" s="146" t="s">
        <v>122</v>
      </c>
      <c r="E75" s="146" t="s">
        <v>122</v>
      </c>
    </row>
    <row r="76" spans="1:5">
      <c r="A76" s="57" t="s">
        <v>202</v>
      </c>
      <c r="B76" s="147" t="s">
        <v>204</v>
      </c>
      <c r="C76" s="149" t="s">
        <v>131</v>
      </c>
      <c r="D76" s="146" t="s">
        <v>122</v>
      </c>
      <c r="E76" s="146" t="s">
        <v>123</v>
      </c>
    </row>
    <row r="77" spans="1:5">
      <c r="A77" s="57" t="s">
        <v>202</v>
      </c>
      <c r="B77" s="147" t="s">
        <v>205</v>
      </c>
      <c r="C77" s="149" t="s">
        <v>131</v>
      </c>
      <c r="D77" s="146" t="s">
        <v>122</v>
      </c>
      <c r="E77" s="146" t="s">
        <v>123</v>
      </c>
    </row>
    <row r="78" spans="1:5">
      <c r="A78" s="57" t="s">
        <v>202</v>
      </c>
      <c r="B78" s="147" t="s">
        <v>206</v>
      </c>
      <c r="C78" s="149" t="s">
        <v>131</v>
      </c>
      <c r="D78" s="146" t="s">
        <v>122</v>
      </c>
      <c r="E78" s="146" t="s">
        <v>123</v>
      </c>
    </row>
    <row r="79" spans="1:5">
      <c r="A79" s="57" t="s">
        <v>202</v>
      </c>
      <c r="B79" s="147" t="s">
        <v>207</v>
      </c>
      <c r="C79" s="149" t="s">
        <v>131</v>
      </c>
      <c r="D79" s="146" t="s">
        <v>122</v>
      </c>
      <c r="E79" s="146" t="s">
        <v>123</v>
      </c>
    </row>
    <row r="80" spans="1:5">
      <c r="A80" s="57" t="s">
        <v>202</v>
      </c>
      <c r="B80" s="147" t="s">
        <v>208</v>
      </c>
      <c r="C80" s="149" t="s">
        <v>131</v>
      </c>
      <c r="D80" s="146" t="s">
        <v>122</v>
      </c>
      <c r="E80" s="146" t="s">
        <v>123</v>
      </c>
    </row>
    <row r="81" spans="1:5">
      <c r="A81" s="57" t="s">
        <v>202</v>
      </c>
      <c r="B81" s="147" t="s">
        <v>209</v>
      </c>
      <c r="C81" s="149" t="s">
        <v>131</v>
      </c>
      <c r="D81" s="146" t="s">
        <v>122</v>
      </c>
      <c r="E81" s="146" t="s">
        <v>123</v>
      </c>
    </row>
    <row r="82" spans="1:5">
      <c r="A82" s="57" t="s">
        <v>202</v>
      </c>
      <c r="B82" s="147" t="s">
        <v>210</v>
      </c>
      <c r="C82" s="149" t="s">
        <v>131</v>
      </c>
      <c r="D82" s="146" t="s">
        <v>122</v>
      </c>
      <c r="E82" s="146" t="s">
        <v>123</v>
      </c>
    </row>
  </sheetData>
  <autoFilter ref="A8:E8" xr:uid="{F027FB1F-2B36-4AE2-9FD4-C9643E7775EB}">
    <sortState xmlns:xlrd2="http://schemas.microsoft.com/office/spreadsheetml/2017/richdata2" ref="A9:E83">
      <sortCondition ref="A8"/>
    </sortState>
  </autoFilter>
  <dataValidations count="3">
    <dataValidation type="list" allowBlank="1" showInputMessage="1" showErrorMessage="1" sqref="D67:D82 D9:D66" xr:uid="{5F2021C8-F173-4B9F-BCA5-BE7B7DD1BA03}">
      <formula1>"Yes,No"</formula1>
    </dataValidation>
    <dataValidation type="list" allowBlank="1" showInputMessage="1" showErrorMessage="1" sqref="C53 C49 C46" xr:uid="{142E4DF0-3D76-44E1-9FE8-EDCDD32873EB}">
      <formula1>"Routed km,Circuit km,Material km"</formula1>
    </dataValidation>
    <dataValidation type="list" allowBlank="1" showInputMessage="1" showErrorMessage="1" sqref="E9:E82" xr:uid="{0E44D3AC-67E9-4797-8BA8-A706A045AC29}">
      <formula1>"Yes,No,n/a"</formula1>
    </dataValidation>
  </dataValidation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E0AFE-6B99-4141-96DE-5ED509AB9502}">
  <sheetPr codeName="Sheet15">
    <pageSetUpPr autoPageBreaks="0"/>
  </sheetPr>
  <dimension ref="A1:G212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defaultColWidth="8.7265625" defaultRowHeight="14.5"/>
  <cols>
    <col min="1" max="1" width="36.81640625" style="152" bestFit="1" customWidth="1"/>
    <col min="2" max="2" width="42.54296875" style="152" customWidth="1"/>
    <col min="3" max="3" width="30" style="152" bestFit="1" customWidth="1"/>
    <col min="4" max="4" width="30.1796875" style="152" customWidth="1"/>
    <col min="5" max="5" width="30.1796875" style="6" customWidth="1"/>
    <col min="6" max="7" width="30.1796875" style="151" customWidth="1"/>
  </cols>
  <sheetData>
    <row r="1" spans="1:7" s="38" customFormat="1" ht="13.5">
      <c r="A1" s="38" t="s">
        <v>0</v>
      </c>
    </row>
    <row r="2" spans="1:7" s="39" customFormat="1" ht="13.5">
      <c r="A2" s="39" t="str">
        <f>'1.1 Cover'!$B$8</f>
        <v>Company Name</v>
      </c>
    </row>
    <row r="3" spans="1:7" s="39" customFormat="1" ht="13.5">
      <c r="A3" s="39" t="str">
        <f>'1.1 Cover'!$B$10 &amp; " Section 1: General"</f>
        <v>APM Register:  Section 1: General</v>
      </c>
    </row>
    <row r="4" spans="1:7" s="40" customFormat="1" ht="13.5">
      <c r="A4" s="40" t="str">
        <f>"Version " &amp; '1.1 Cover'!$B$11 &amp; " - " &amp; TEXT('1.1 Cover'!$B$12,"dd mmm yyyy")</f>
        <v>Version 1.0 - 20 Mar 2025</v>
      </c>
    </row>
    <row r="5" spans="1:7" s="40" customFormat="1" ht="13.5">
      <c r="A5" s="40" t="s">
        <v>211</v>
      </c>
    </row>
    <row r="6" spans="1:7" s="38" customFormat="1" ht="13.5">
      <c r="A6" s="38" t="str">
        <f>"Price Base: " &amp; '1.1 Cover'!B14</f>
        <v>Price Base: 2023/24</v>
      </c>
    </row>
    <row r="7" spans="1:7">
      <c r="A7"/>
      <c r="B7"/>
      <c r="C7"/>
      <c r="D7"/>
      <c r="E7"/>
      <c r="F7"/>
      <c r="G7"/>
    </row>
    <row r="8" spans="1:7">
      <c r="A8" s="153" t="s">
        <v>212</v>
      </c>
      <c r="B8" s="153" t="s">
        <v>213</v>
      </c>
      <c r="C8" s="153" t="s">
        <v>116</v>
      </c>
      <c r="D8" s="150" t="s">
        <v>214</v>
      </c>
      <c r="E8" s="150" t="s">
        <v>215</v>
      </c>
      <c r="F8" s="150" t="s">
        <v>216</v>
      </c>
      <c r="G8" s="150" t="s">
        <v>217</v>
      </c>
    </row>
    <row r="9" spans="1:7">
      <c r="A9" s="57" t="s">
        <v>119</v>
      </c>
      <c r="B9" s="59" t="s">
        <v>120</v>
      </c>
      <c r="C9" s="58" t="s">
        <v>121</v>
      </c>
      <c r="D9" s="149" t="s">
        <v>218</v>
      </c>
      <c r="E9" s="149" t="s">
        <v>219</v>
      </c>
      <c r="F9" s="149" t="s">
        <v>220</v>
      </c>
      <c r="G9" s="149" t="s">
        <v>221</v>
      </c>
    </row>
    <row r="10" spans="1:7">
      <c r="A10" s="57" t="s">
        <v>119</v>
      </c>
      <c r="B10" s="59" t="s">
        <v>120</v>
      </c>
      <c r="C10" s="58" t="s">
        <v>121</v>
      </c>
      <c r="D10" s="149" t="s">
        <v>218</v>
      </c>
      <c r="E10" s="149" t="s">
        <v>222</v>
      </c>
      <c r="F10" s="149" t="s">
        <v>220</v>
      </c>
      <c r="G10" s="149" t="s">
        <v>221</v>
      </c>
    </row>
    <row r="11" spans="1:7">
      <c r="A11" s="57" t="s">
        <v>119</v>
      </c>
      <c r="B11" s="59" t="s">
        <v>120</v>
      </c>
      <c r="C11" s="58" t="s">
        <v>121</v>
      </c>
      <c r="D11" s="149" t="s">
        <v>218</v>
      </c>
      <c r="E11" s="149" t="s">
        <v>223</v>
      </c>
      <c r="F11" s="149" t="s">
        <v>220</v>
      </c>
      <c r="G11" s="149" t="s">
        <v>221</v>
      </c>
    </row>
    <row r="12" spans="1:7">
      <c r="A12" s="57" t="s">
        <v>119</v>
      </c>
      <c r="B12" s="59" t="s">
        <v>120</v>
      </c>
      <c r="C12" s="58" t="s">
        <v>121</v>
      </c>
      <c r="D12" s="149" t="s">
        <v>218</v>
      </c>
      <c r="E12" s="149" t="s">
        <v>224</v>
      </c>
      <c r="F12" s="149" t="s">
        <v>220</v>
      </c>
      <c r="G12" s="149" t="s">
        <v>221</v>
      </c>
    </row>
    <row r="13" spans="1:7">
      <c r="A13" s="57" t="s">
        <v>119</v>
      </c>
      <c r="B13" s="59" t="s">
        <v>120</v>
      </c>
      <c r="C13" s="58" t="s">
        <v>121</v>
      </c>
      <c r="D13" s="149" t="s">
        <v>218</v>
      </c>
      <c r="E13" s="149" t="s">
        <v>225</v>
      </c>
      <c r="F13" s="149" t="s">
        <v>220</v>
      </c>
      <c r="G13" s="149" t="s">
        <v>221</v>
      </c>
    </row>
    <row r="14" spans="1:7">
      <c r="A14" s="57" t="s">
        <v>119</v>
      </c>
      <c r="B14" s="59" t="s">
        <v>120</v>
      </c>
      <c r="C14" s="58" t="s">
        <v>121</v>
      </c>
      <c r="D14" s="149" t="s">
        <v>218</v>
      </c>
      <c r="E14" s="149" t="s">
        <v>226</v>
      </c>
      <c r="F14" s="149" t="s">
        <v>220</v>
      </c>
      <c r="G14" s="149" t="s">
        <v>221</v>
      </c>
    </row>
    <row r="15" spans="1:7">
      <c r="A15" s="57" t="s">
        <v>119</v>
      </c>
      <c r="B15" s="59" t="s">
        <v>124</v>
      </c>
      <c r="C15" s="58" t="s">
        <v>121</v>
      </c>
      <c r="D15" s="149" t="s">
        <v>218</v>
      </c>
      <c r="E15" s="149" t="s">
        <v>219</v>
      </c>
      <c r="F15" s="149" t="s">
        <v>227</v>
      </c>
      <c r="G15" s="149" t="s">
        <v>221</v>
      </c>
    </row>
    <row r="16" spans="1:7">
      <c r="A16" s="57" t="s">
        <v>119</v>
      </c>
      <c r="B16" s="59" t="s">
        <v>124</v>
      </c>
      <c r="C16" s="58" t="s">
        <v>121</v>
      </c>
      <c r="D16" s="149" t="s">
        <v>218</v>
      </c>
      <c r="E16" s="149" t="s">
        <v>222</v>
      </c>
      <c r="F16" s="149" t="s">
        <v>227</v>
      </c>
      <c r="G16" s="149" t="s">
        <v>221</v>
      </c>
    </row>
    <row r="17" spans="1:7">
      <c r="A17" s="57" t="s">
        <v>119</v>
      </c>
      <c r="B17" s="59" t="s">
        <v>124</v>
      </c>
      <c r="C17" s="58" t="s">
        <v>121</v>
      </c>
      <c r="D17" s="149" t="s">
        <v>218</v>
      </c>
      <c r="E17" s="149" t="s">
        <v>223</v>
      </c>
      <c r="F17" s="149" t="s">
        <v>227</v>
      </c>
      <c r="G17" s="149" t="s">
        <v>221</v>
      </c>
    </row>
    <row r="18" spans="1:7">
      <c r="A18" s="57" t="s">
        <v>119</v>
      </c>
      <c r="B18" s="59" t="s">
        <v>124</v>
      </c>
      <c r="C18" s="58" t="s">
        <v>121</v>
      </c>
      <c r="D18" s="149" t="s">
        <v>218</v>
      </c>
      <c r="E18" s="149" t="s">
        <v>224</v>
      </c>
      <c r="F18" s="149" t="s">
        <v>227</v>
      </c>
      <c r="G18" s="149" t="s">
        <v>221</v>
      </c>
    </row>
    <row r="19" spans="1:7">
      <c r="A19" s="57" t="s">
        <v>119</v>
      </c>
      <c r="B19" s="59" t="s">
        <v>124</v>
      </c>
      <c r="C19" s="58" t="s">
        <v>121</v>
      </c>
      <c r="D19" s="149" t="s">
        <v>218</v>
      </c>
      <c r="E19" s="149" t="s">
        <v>225</v>
      </c>
      <c r="F19" s="149" t="s">
        <v>227</v>
      </c>
      <c r="G19" s="149" t="s">
        <v>221</v>
      </c>
    </row>
    <row r="20" spans="1:7">
      <c r="A20" s="57" t="s">
        <v>119</v>
      </c>
      <c r="B20" s="59" t="s">
        <v>124</v>
      </c>
      <c r="C20" s="58" t="s">
        <v>121</v>
      </c>
      <c r="D20" s="149" t="s">
        <v>218</v>
      </c>
      <c r="E20" s="149" t="s">
        <v>226</v>
      </c>
      <c r="F20" s="149" t="s">
        <v>227</v>
      </c>
      <c r="G20" s="149" t="s">
        <v>221</v>
      </c>
    </row>
    <row r="21" spans="1:7">
      <c r="A21" s="57" t="s">
        <v>119</v>
      </c>
      <c r="B21" s="59" t="s">
        <v>125</v>
      </c>
      <c r="C21" s="58" t="s">
        <v>121</v>
      </c>
      <c r="D21" s="149" t="s">
        <v>218</v>
      </c>
      <c r="E21" s="149" t="s">
        <v>219</v>
      </c>
      <c r="F21" s="149" t="s">
        <v>228</v>
      </c>
      <c r="G21" s="149" t="s">
        <v>221</v>
      </c>
    </row>
    <row r="22" spans="1:7">
      <c r="A22" s="57" t="s">
        <v>119</v>
      </c>
      <c r="B22" s="59" t="s">
        <v>125</v>
      </c>
      <c r="C22" s="58" t="s">
        <v>121</v>
      </c>
      <c r="D22" s="149" t="s">
        <v>218</v>
      </c>
      <c r="E22" s="149" t="s">
        <v>222</v>
      </c>
      <c r="F22" s="149" t="s">
        <v>228</v>
      </c>
      <c r="G22" s="149" t="s">
        <v>221</v>
      </c>
    </row>
    <row r="23" spans="1:7">
      <c r="A23" s="57" t="s">
        <v>119</v>
      </c>
      <c r="B23" s="59" t="s">
        <v>125</v>
      </c>
      <c r="C23" s="58" t="s">
        <v>121</v>
      </c>
      <c r="D23" s="149" t="s">
        <v>218</v>
      </c>
      <c r="E23" s="149" t="s">
        <v>223</v>
      </c>
      <c r="F23" s="149" t="s">
        <v>228</v>
      </c>
      <c r="G23" s="149" t="s">
        <v>221</v>
      </c>
    </row>
    <row r="24" spans="1:7">
      <c r="A24" s="57" t="s">
        <v>119</v>
      </c>
      <c r="B24" s="59" t="s">
        <v>125</v>
      </c>
      <c r="C24" s="58" t="s">
        <v>121</v>
      </c>
      <c r="D24" s="149" t="s">
        <v>218</v>
      </c>
      <c r="E24" s="149" t="s">
        <v>224</v>
      </c>
      <c r="F24" s="149" t="s">
        <v>228</v>
      </c>
      <c r="G24" s="149" t="s">
        <v>221</v>
      </c>
    </row>
    <row r="25" spans="1:7">
      <c r="A25" s="57" t="s">
        <v>119</v>
      </c>
      <c r="B25" s="59" t="s">
        <v>125</v>
      </c>
      <c r="C25" s="58" t="s">
        <v>121</v>
      </c>
      <c r="D25" s="149" t="s">
        <v>218</v>
      </c>
      <c r="E25" s="149" t="s">
        <v>225</v>
      </c>
      <c r="F25" s="149" t="s">
        <v>228</v>
      </c>
      <c r="G25" s="149" t="s">
        <v>221</v>
      </c>
    </row>
    <row r="26" spans="1:7">
      <c r="A26" s="57" t="s">
        <v>119</v>
      </c>
      <c r="B26" s="59" t="s">
        <v>125</v>
      </c>
      <c r="C26" s="58" t="s">
        <v>121</v>
      </c>
      <c r="D26" s="149" t="s">
        <v>218</v>
      </c>
      <c r="E26" s="149" t="s">
        <v>226</v>
      </c>
      <c r="F26" s="149" t="s">
        <v>228</v>
      </c>
      <c r="G26" s="149" t="s">
        <v>221</v>
      </c>
    </row>
    <row r="27" spans="1:7">
      <c r="A27" s="57" t="s">
        <v>119</v>
      </c>
      <c r="B27" s="59" t="s">
        <v>126</v>
      </c>
      <c r="C27" s="58" t="s">
        <v>121</v>
      </c>
      <c r="D27" s="149" t="s">
        <v>218</v>
      </c>
      <c r="E27" s="149" t="s">
        <v>219</v>
      </c>
      <c r="F27" s="149" t="s">
        <v>229</v>
      </c>
      <c r="G27" s="149" t="s">
        <v>221</v>
      </c>
    </row>
    <row r="28" spans="1:7">
      <c r="A28" s="57" t="s">
        <v>119</v>
      </c>
      <c r="B28" s="59" t="s">
        <v>126</v>
      </c>
      <c r="C28" s="58" t="s">
        <v>121</v>
      </c>
      <c r="D28" s="149" t="s">
        <v>218</v>
      </c>
      <c r="E28" s="149" t="s">
        <v>222</v>
      </c>
      <c r="F28" s="149" t="s">
        <v>229</v>
      </c>
      <c r="G28" s="149" t="s">
        <v>221</v>
      </c>
    </row>
    <row r="29" spans="1:7">
      <c r="A29" s="57" t="s">
        <v>119</v>
      </c>
      <c r="B29" s="59" t="s">
        <v>126</v>
      </c>
      <c r="C29" s="58" t="s">
        <v>121</v>
      </c>
      <c r="D29" s="149" t="s">
        <v>218</v>
      </c>
      <c r="E29" s="149" t="s">
        <v>223</v>
      </c>
      <c r="F29" s="149" t="s">
        <v>229</v>
      </c>
      <c r="G29" s="149" t="s">
        <v>221</v>
      </c>
    </row>
    <row r="30" spans="1:7">
      <c r="A30" s="57" t="s">
        <v>119</v>
      </c>
      <c r="B30" s="59" t="s">
        <v>126</v>
      </c>
      <c r="C30" s="58" t="s">
        <v>121</v>
      </c>
      <c r="D30" s="149" t="s">
        <v>218</v>
      </c>
      <c r="E30" s="149" t="s">
        <v>224</v>
      </c>
      <c r="F30" s="149" t="s">
        <v>229</v>
      </c>
      <c r="G30" s="149" t="s">
        <v>221</v>
      </c>
    </row>
    <row r="31" spans="1:7">
      <c r="A31" s="57" t="s">
        <v>119</v>
      </c>
      <c r="B31" s="59" t="s">
        <v>126</v>
      </c>
      <c r="C31" s="58" t="s">
        <v>121</v>
      </c>
      <c r="D31" s="149" t="s">
        <v>218</v>
      </c>
      <c r="E31" s="149" t="s">
        <v>225</v>
      </c>
      <c r="F31" s="149" t="s">
        <v>229</v>
      </c>
      <c r="G31" s="149" t="s">
        <v>221</v>
      </c>
    </row>
    <row r="32" spans="1:7">
      <c r="A32" s="57" t="s">
        <v>119</v>
      </c>
      <c r="B32" s="59" t="s">
        <v>126</v>
      </c>
      <c r="C32" s="58" t="s">
        <v>121</v>
      </c>
      <c r="D32" s="149" t="s">
        <v>218</v>
      </c>
      <c r="E32" s="149" t="s">
        <v>226</v>
      </c>
      <c r="F32" s="149" t="s">
        <v>229</v>
      </c>
      <c r="G32" s="149" t="s">
        <v>221</v>
      </c>
    </row>
    <row r="33" spans="1:7">
      <c r="A33" s="57" t="s">
        <v>119</v>
      </c>
      <c r="B33" s="59" t="s">
        <v>127</v>
      </c>
      <c r="C33" s="58" t="s">
        <v>121</v>
      </c>
      <c r="D33" s="149" t="s">
        <v>218</v>
      </c>
      <c r="E33" s="149" t="s">
        <v>223</v>
      </c>
      <c r="F33" s="149"/>
      <c r="G33" s="149" t="s">
        <v>221</v>
      </c>
    </row>
    <row r="34" spans="1:7">
      <c r="A34" s="57" t="s">
        <v>119</v>
      </c>
      <c r="B34" s="59" t="s">
        <v>127</v>
      </c>
      <c r="C34" s="58" t="s">
        <v>121</v>
      </c>
      <c r="D34" s="149" t="s">
        <v>218</v>
      </c>
      <c r="E34" s="149" t="s">
        <v>219</v>
      </c>
      <c r="F34" s="149"/>
      <c r="G34" s="149" t="s">
        <v>221</v>
      </c>
    </row>
    <row r="35" spans="1:7">
      <c r="A35" s="57" t="s">
        <v>119</v>
      </c>
      <c r="B35" s="59" t="s">
        <v>127</v>
      </c>
      <c r="C35" s="58" t="s">
        <v>121</v>
      </c>
      <c r="D35" s="149" t="s">
        <v>218</v>
      </c>
      <c r="E35" s="149" t="s">
        <v>222</v>
      </c>
      <c r="F35" s="149"/>
      <c r="G35" s="149" t="s">
        <v>221</v>
      </c>
    </row>
    <row r="36" spans="1:7">
      <c r="A36" s="57" t="s">
        <v>119</v>
      </c>
      <c r="B36" s="59" t="s">
        <v>127</v>
      </c>
      <c r="C36" s="58" t="s">
        <v>121</v>
      </c>
      <c r="D36" s="149" t="s">
        <v>218</v>
      </c>
      <c r="E36" s="149" t="s">
        <v>226</v>
      </c>
      <c r="F36" s="149"/>
      <c r="G36" s="149" t="s">
        <v>221</v>
      </c>
    </row>
    <row r="37" spans="1:7">
      <c r="A37" s="57" t="s">
        <v>119</v>
      </c>
      <c r="B37" s="59" t="s">
        <v>127</v>
      </c>
      <c r="C37" s="58" t="s">
        <v>121</v>
      </c>
      <c r="D37" s="149" t="s">
        <v>218</v>
      </c>
      <c r="E37" s="149" t="s">
        <v>224</v>
      </c>
      <c r="F37" s="149"/>
      <c r="G37" s="149" t="s">
        <v>221</v>
      </c>
    </row>
    <row r="38" spans="1:7">
      <c r="A38" s="57" t="s">
        <v>119</v>
      </c>
      <c r="B38" s="59" t="s">
        <v>127</v>
      </c>
      <c r="C38" s="58" t="s">
        <v>121</v>
      </c>
      <c r="D38" s="149" t="s">
        <v>218</v>
      </c>
      <c r="E38" s="149" t="s">
        <v>225</v>
      </c>
      <c r="F38" s="149"/>
      <c r="G38" s="149" t="s">
        <v>221</v>
      </c>
    </row>
    <row r="39" spans="1:7">
      <c r="A39" s="57" t="s">
        <v>119</v>
      </c>
      <c r="B39" s="59" t="s">
        <v>128</v>
      </c>
      <c r="C39" s="58" t="s">
        <v>121</v>
      </c>
      <c r="D39" s="149" t="s">
        <v>218</v>
      </c>
      <c r="E39" s="149" t="s">
        <v>230</v>
      </c>
      <c r="F39" s="149" t="s">
        <v>227</v>
      </c>
      <c r="G39" s="149" t="s">
        <v>221</v>
      </c>
    </row>
    <row r="40" spans="1:7">
      <c r="A40" s="57" t="s">
        <v>119</v>
      </c>
      <c r="B40" s="59" t="s">
        <v>128</v>
      </c>
      <c r="C40" s="58" t="s">
        <v>121</v>
      </c>
      <c r="D40" s="149" t="s">
        <v>218</v>
      </c>
      <c r="E40" s="149" t="s">
        <v>230</v>
      </c>
      <c r="F40" s="149" t="s">
        <v>228</v>
      </c>
      <c r="G40" s="149" t="s">
        <v>221</v>
      </c>
    </row>
    <row r="41" spans="1:7">
      <c r="A41" s="57" t="s">
        <v>119</v>
      </c>
      <c r="B41" s="59" t="s">
        <v>128</v>
      </c>
      <c r="C41" s="58" t="s">
        <v>121</v>
      </c>
      <c r="D41" s="149" t="s">
        <v>218</v>
      </c>
      <c r="E41" s="149" t="s">
        <v>230</v>
      </c>
      <c r="F41" s="149" t="s">
        <v>229</v>
      </c>
      <c r="G41" s="149" t="s">
        <v>221</v>
      </c>
    </row>
    <row r="42" spans="1:7">
      <c r="A42" s="57" t="s">
        <v>119</v>
      </c>
      <c r="B42" s="59" t="s">
        <v>128</v>
      </c>
      <c r="C42" s="58" t="s">
        <v>121</v>
      </c>
      <c r="D42" s="149" t="s">
        <v>218</v>
      </c>
      <c r="E42" s="149" t="s">
        <v>230</v>
      </c>
      <c r="F42" s="149" t="s">
        <v>231</v>
      </c>
      <c r="G42" s="149" t="s">
        <v>221</v>
      </c>
    </row>
    <row r="43" spans="1:7">
      <c r="A43" s="152" t="s">
        <v>129</v>
      </c>
      <c r="B43" s="152" t="s">
        <v>136</v>
      </c>
      <c r="C43" s="152" t="s">
        <v>131</v>
      </c>
      <c r="D43" s="152" t="s">
        <v>136</v>
      </c>
      <c r="E43" s="6" t="s">
        <v>232</v>
      </c>
      <c r="F43" s="151" t="s">
        <v>233</v>
      </c>
      <c r="G43" s="149" t="s">
        <v>131</v>
      </c>
    </row>
    <row r="44" spans="1:7">
      <c r="A44" s="152" t="s">
        <v>129</v>
      </c>
      <c r="B44" s="152" t="s">
        <v>137</v>
      </c>
      <c r="C44" s="152" t="s">
        <v>131</v>
      </c>
      <c r="D44" s="152" t="s">
        <v>136</v>
      </c>
      <c r="E44" s="6" t="s">
        <v>232</v>
      </c>
      <c r="F44" s="151" t="s">
        <v>227</v>
      </c>
      <c r="G44" s="149" t="s">
        <v>131</v>
      </c>
    </row>
    <row r="45" spans="1:7">
      <c r="A45" s="152" t="s">
        <v>129</v>
      </c>
      <c r="B45" s="152" t="s">
        <v>138</v>
      </c>
      <c r="C45" s="152" t="s">
        <v>131</v>
      </c>
      <c r="D45" s="152" t="s">
        <v>136</v>
      </c>
      <c r="E45" s="6" t="s">
        <v>232</v>
      </c>
      <c r="F45" s="151" t="s">
        <v>228</v>
      </c>
      <c r="G45" s="149" t="s">
        <v>131</v>
      </c>
    </row>
    <row r="46" spans="1:7">
      <c r="A46" s="152" t="s">
        <v>129</v>
      </c>
      <c r="B46" s="152" t="s">
        <v>139</v>
      </c>
      <c r="C46" s="152" t="s">
        <v>131</v>
      </c>
      <c r="D46" s="152" t="s">
        <v>136</v>
      </c>
      <c r="E46" s="6" t="s">
        <v>232</v>
      </c>
      <c r="F46" s="151" t="s">
        <v>234</v>
      </c>
      <c r="G46" s="149" t="s">
        <v>131</v>
      </c>
    </row>
    <row r="47" spans="1:7">
      <c r="A47" s="152" t="s">
        <v>129</v>
      </c>
      <c r="B47" s="152" t="s">
        <v>140</v>
      </c>
      <c r="C47" s="152" t="s">
        <v>131</v>
      </c>
      <c r="D47" s="152" t="s">
        <v>136</v>
      </c>
      <c r="E47" s="6" t="s">
        <v>232</v>
      </c>
      <c r="F47" s="151" t="s">
        <v>229</v>
      </c>
      <c r="G47" s="149" t="s">
        <v>131</v>
      </c>
    </row>
    <row r="48" spans="1:7">
      <c r="A48" s="152" t="s">
        <v>129</v>
      </c>
      <c r="B48" s="152" t="s">
        <v>141</v>
      </c>
      <c r="C48" s="152" t="s">
        <v>131</v>
      </c>
      <c r="D48" s="152" t="s">
        <v>235</v>
      </c>
      <c r="E48" s="6" t="s">
        <v>236</v>
      </c>
      <c r="F48" s="151" t="s">
        <v>233</v>
      </c>
      <c r="G48" s="149" t="s">
        <v>131</v>
      </c>
    </row>
    <row r="49" spans="1:7">
      <c r="A49" s="152" t="s">
        <v>129</v>
      </c>
      <c r="B49" s="152" t="s">
        <v>142</v>
      </c>
      <c r="C49" s="152" t="s">
        <v>131</v>
      </c>
      <c r="D49" s="152" t="s">
        <v>235</v>
      </c>
      <c r="E49" s="6" t="s">
        <v>237</v>
      </c>
      <c r="F49" s="151" t="s">
        <v>233</v>
      </c>
      <c r="G49" s="149" t="s">
        <v>131</v>
      </c>
    </row>
    <row r="50" spans="1:7">
      <c r="A50" s="152" t="s">
        <v>129</v>
      </c>
      <c r="B50" s="152" t="s">
        <v>143</v>
      </c>
      <c r="C50" s="152" t="s">
        <v>131</v>
      </c>
      <c r="D50" s="152" t="s">
        <v>235</v>
      </c>
      <c r="E50" s="6" t="s">
        <v>238</v>
      </c>
      <c r="F50" s="151" t="s">
        <v>234</v>
      </c>
      <c r="G50" s="149" t="s">
        <v>131</v>
      </c>
    </row>
    <row r="51" spans="1:7">
      <c r="A51" s="152" t="s">
        <v>129</v>
      </c>
      <c r="B51" s="152" t="s">
        <v>144</v>
      </c>
      <c r="C51" s="152" t="s">
        <v>131</v>
      </c>
      <c r="D51" s="152" t="s">
        <v>235</v>
      </c>
      <c r="E51" s="6" t="s">
        <v>238</v>
      </c>
      <c r="F51" s="151" t="s">
        <v>227</v>
      </c>
      <c r="G51" s="149" t="s">
        <v>131</v>
      </c>
    </row>
    <row r="52" spans="1:7">
      <c r="A52" s="152" t="s">
        <v>129</v>
      </c>
      <c r="B52" s="152" t="s">
        <v>145</v>
      </c>
      <c r="C52" s="152" t="s">
        <v>131</v>
      </c>
      <c r="D52" s="152" t="s">
        <v>235</v>
      </c>
      <c r="E52" s="6" t="s">
        <v>238</v>
      </c>
      <c r="F52" s="151" t="s">
        <v>229</v>
      </c>
      <c r="G52" s="149" t="s">
        <v>131</v>
      </c>
    </row>
    <row r="53" spans="1:7">
      <c r="A53" s="152" t="s">
        <v>129</v>
      </c>
      <c r="B53" s="152" t="s">
        <v>146</v>
      </c>
      <c r="C53" s="152" t="s">
        <v>131</v>
      </c>
      <c r="D53" s="152" t="s">
        <v>235</v>
      </c>
      <c r="E53" s="6" t="s">
        <v>239</v>
      </c>
      <c r="F53" s="151" t="s">
        <v>233</v>
      </c>
      <c r="G53" s="149" t="s">
        <v>131</v>
      </c>
    </row>
    <row r="54" spans="1:7">
      <c r="A54" s="152" t="s">
        <v>129</v>
      </c>
      <c r="B54" s="152" t="s">
        <v>147</v>
      </c>
      <c r="C54" s="152" t="s">
        <v>131</v>
      </c>
      <c r="D54" s="152" t="s">
        <v>235</v>
      </c>
      <c r="E54" s="6" t="s">
        <v>239</v>
      </c>
      <c r="F54" s="151" t="s">
        <v>233</v>
      </c>
      <c r="G54" s="149" t="s">
        <v>131</v>
      </c>
    </row>
    <row r="55" spans="1:7">
      <c r="A55" s="152" t="s">
        <v>129</v>
      </c>
      <c r="B55" s="152" t="s">
        <v>148</v>
      </c>
      <c r="C55" s="152" t="s">
        <v>131</v>
      </c>
      <c r="D55" s="152" t="s">
        <v>235</v>
      </c>
      <c r="E55" s="6" t="s">
        <v>239</v>
      </c>
      <c r="F55" s="151" t="s">
        <v>240</v>
      </c>
      <c r="G55" s="149" t="s">
        <v>131</v>
      </c>
    </row>
    <row r="56" spans="1:7">
      <c r="A56" s="152" t="s">
        <v>129</v>
      </c>
      <c r="B56" s="152" t="s">
        <v>149</v>
      </c>
      <c r="C56" s="152" t="s">
        <v>131</v>
      </c>
      <c r="D56" s="152" t="s">
        <v>235</v>
      </c>
      <c r="E56" s="6" t="s">
        <v>239</v>
      </c>
      <c r="F56" s="151" t="s">
        <v>233</v>
      </c>
      <c r="G56" s="149" t="s">
        <v>131</v>
      </c>
    </row>
    <row r="57" spans="1:7">
      <c r="A57" s="152" t="s">
        <v>129</v>
      </c>
      <c r="B57" s="152" t="s">
        <v>150</v>
      </c>
      <c r="C57" s="152" t="s">
        <v>131</v>
      </c>
      <c r="D57" s="152" t="s">
        <v>235</v>
      </c>
      <c r="E57" s="6" t="s">
        <v>239</v>
      </c>
      <c r="F57" s="151" t="s">
        <v>233</v>
      </c>
      <c r="G57" s="149" t="s">
        <v>131</v>
      </c>
    </row>
    <row r="58" spans="1:7">
      <c r="A58" s="57" t="s">
        <v>241</v>
      </c>
      <c r="B58" s="59" t="s">
        <v>130</v>
      </c>
      <c r="C58" s="58" t="s">
        <v>131</v>
      </c>
      <c r="D58" s="149" t="s">
        <v>136</v>
      </c>
      <c r="E58" s="149" t="s">
        <v>242</v>
      </c>
      <c r="F58" s="149" t="s">
        <v>243</v>
      </c>
      <c r="G58" s="149" t="s">
        <v>131</v>
      </c>
    </row>
    <row r="59" spans="1:7">
      <c r="A59" s="57" t="s">
        <v>241</v>
      </c>
      <c r="B59" s="59" t="s">
        <v>130</v>
      </c>
      <c r="C59" s="58" t="s">
        <v>131</v>
      </c>
      <c r="D59" s="149" t="s">
        <v>136</v>
      </c>
      <c r="E59" s="149" t="s">
        <v>244</v>
      </c>
      <c r="F59" s="149" t="s">
        <v>243</v>
      </c>
      <c r="G59" s="149" t="s">
        <v>131</v>
      </c>
    </row>
    <row r="60" spans="1:7">
      <c r="A60" s="57" t="s">
        <v>241</v>
      </c>
      <c r="B60" s="59" t="s">
        <v>130</v>
      </c>
      <c r="C60" s="58" t="s">
        <v>131</v>
      </c>
      <c r="D60" s="149" t="s">
        <v>136</v>
      </c>
      <c r="E60" s="149" t="s">
        <v>245</v>
      </c>
      <c r="F60" s="149" t="s">
        <v>220</v>
      </c>
      <c r="G60" s="149" t="s">
        <v>131</v>
      </c>
    </row>
    <row r="61" spans="1:7">
      <c r="A61" s="57" t="s">
        <v>241</v>
      </c>
      <c r="B61" s="59" t="s">
        <v>130</v>
      </c>
      <c r="C61" s="58" t="s">
        <v>131</v>
      </c>
      <c r="D61" s="149" t="s">
        <v>136</v>
      </c>
      <c r="E61" s="149" t="s">
        <v>232</v>
      </c>
      <c r="F61" s="149" t="s">
        <v>220</v>
      </c>
      <c r="G61" s="149" t="s">
        <v>131</v>
      </c>
    </row>
    <row r="62" spans="1:7">
      <c r="A62" s="57" t="s">
        <v>241</v>
      </c>
      <c r="B62" s="59" t="s">
        <v>130</v>
      </c>
      <c r="C62" s="58" t="s">
        <v>131</v>
      </c>
      <c r="D62" s="149" t="s">
        <v>235</v>
      </c>
      <c r="E62" s="149" t="s">
        <v>236</v>
      </c>
      <c r="F62" s="149" t="s">
        <v>220</v>
      </c>
      <c r="G62" s="149" t="s">
        <v>246</v>
      </c>
    </row>
    <row r="63" spans="1:7">
      <c r="A63" s="57" t="s">
        <v>241</v>
      </c>
      <c r="B63" s="59" t="s">
        <v>130</v>
      </c>
      <c r="C63" s="58" t="s">
        <v>131</v>
      </c>
      <c r="D63" s="149" t="s">
        <v>235</v>
      </c>
      <c r="E63" s="149" t="s">
        <v>237</v>
      </c>
      <c r="F63" s="149" t="s">
        <v>220</v>
      </c>
      <c r="G63" s="149" t="s">
        <v>246</v>
      </c>
    </row>
    <row r="64" spans="1:7">
      <c r="A64" s="57" t="s">
        <v>241</v>
      </c>
      <c r="B64" s="59" t="s">
        <v>130</v>
      </c>
      <c r="C64" s="58" t="s">
        <v>131</v>
      </c>
      <c r="D64" s="149" t="s">
        <v>235</v>
      </c>
      <c r="E64" s="149" t="s">
        <v>247</v>
      </c>
      <c r="F64" s="149" t="s">
        <v>220</v>
      </c>
      <c r="G64" s="149" t="s">
        <v>246</v>
      </c>
    </row>
    <row r="65" spans="1:7">
      <c r="A65" s="57" t="s">
        <v>241</v>
      </c>
      <c r="B65" s="59" t="s">
        <v>132</v>
      </c>
      <c r="C65" s="58" t="s">
        <v>131</v>
      </c>
      <c r="D65" s="149" t="s">
        <v>136</v>
      </c>
      <c r="E65" s="149" t="s">
        <v>232</v>
      </c>
      <c r="F65" s="149" t="s">
        <v>227</v>
      </c>
      <c r="G65" s="149" t="s">
        <v>131</v>
      </c>
    </row>
    <row r="66" spans="1:7">
      <c r="A66" s="57" t="s">
        <v>241</v>
      </c>
      <c r="B66" s="59" t="s">
        <v>132</v>
      </c>
      <c r="C66" s="58" t="s">
        <v>131</v>
      </c>
      <c r="D66" s="149" t="s">
        <v>235</v>
      </c>
      <c r="E66" s="149" t="s">
        <v>236</v>
      </c>
      <c r="F66" s="149" t="s">
        <v>227</v>
      </c>
      <c r="G66" s="149" t="s">
        <v>246</v>
      </c>
    </row>
    <row r="67" spans="1:7">
      <c r="A67" s="57" t="s">
        <v>241</v>
      </c>
      <c r="B67" s="59" t="s">
        <v>132</v>
      </c>
      <c r="C67" s="58" t="s">
        <v>131</v>
      </c>
      <c r="D67" s="149" t="s">
        <v>235</v>
      </c>
      <c r="E67" s="149" t="s">
        <v>237</v>
      </c>
      <c r="F67" s="149" t="s">
        <v>227</v>
      </c>
      <c r="G67" s="149" t="s">
        <v>246</v>
      </c>
    </row>
    <row r="68" spans="1:7">
      <c r="A68" s="57" t="s">
        <v>241</v>
      </c>
      <c r="B68" s="59" t="s">
        <v>132</v>
      </c>
      <c r="C68" s="58" t="s">
        <v>131</v>
      </c>
      <c r="D68" s="149" t="s">
        <v>235</v>
      </c>
      <c r="E68" s="149" t="s">
        <v>247</v>
      </c>
      <c r="F68" s="149" t="s">
        <v>227</v>
      </c>
      <c r="G68" s="149" t="s">
        <v>131</v>
      </c>
    </row>
    <row r="69" spans="1:7">
      <c r="A69" s="57" t="s">
        <v>241</v>
      </c>
      <c r="B69" s="59" t="s">
        <v>133</v>
      </c>
      <c r="C69" s="58" t="s">
        <v>131</v>
      </c>
      <c r="D69" s="149" t="s">
        <v>136</v>
      </c>
      <c r="E69" s="149" t="s">
        <v>232</v>
      </c>
      <c r="F69" s="149" t="s">
        <v>228</v>
      </c>
      <c r="G69" s="149" t="s">
        <v>131</v>
      </c>
    </row>
    <row r="70" spans="1:7">
      <c r="A70" s="57" t="s">
        <v>241</v>
      </c>
      <c r="B70" s="59" t="s">
        <v>133</v>
      </c>
      <c r="C70" s="58" t="s">
        <v>131</v>
      </c>
      <c r="D70" s="149" t="s">
        <v>235</v>
      </c>
      <c r="E70" s="149" t="s">
        <v>236</v>
      </c>
      <c r="F70" s="149" t="s">
        <v>228</v>
      </c>
      <c r="G70" s="149" t="s">
        <v>246</v>
      </c>
    </row>
    <row r="71" spans="1:7">
      <c r="A71" s="57" t="s">
        <v>241</v>
      </c>
      <c r="B71" s="59" t="s">
        <v>133</v>
      </c>
      <c r="C71" s="58" t="s">
        <v>131</v>
      </c>
      <c r="D71" s="149" t="s">
        <v>235</v>
      </c>
      <c r="E71" s="149" t="s">
        <v>237</v>
      </c>
      <c r="F71" s="149" t="s">
        <v>228</v>
      </c>
      <c r="G71" s="149" t="s">
        <v>246</v>
      </c>
    </row>
    <row r="72" spans="1:7">
      <c r="A72" s="57" t="s">
        <v>241</v>
      </c>
      <c r="B72" s="59" t="s">
        <v>133</v>
      </c>
      <c r="C72" s="58" t="s">
        <v>131</v>
      </c>
      <c r="D72" s="149" t="s">
        <v>235</v>
      </c>
      <c r="E72" s="149" t="s">
        <v>247</v>
      </c>
      <c r="F72" s="149" t="s">
        <v>228</v>
      </c>
      <c r="G72" s="149" t="s">
        <v>131</v>
      </c>
    </row>
    <row r="73" spans="1:7">
      <c r="A73" s="57" t="s">
        <v>241</v>
      </c>
      <c r="B73" s="59" t="s">
        <v>134</v>
      </c>
      <c r="C73" s="58" t="s">
        <v>131</v>
      </c>
      <c r="D73" s="149" t="s">
        <v>136</v>
      </c>
      <c r="E73" s="149" t="s">
        <v>232</v>
      </c>
      <c r="F73" s="149" t="s">
        <v>229</v>
      </c>
      <c r="G73" s="149" t="s">
        <v>131</v>
      </c>
    </row>
    <row r="74" spans="1:7">
      <c r="A74" s="57" t="s">
        <v>241</v>
      </c>
      <c r="B74" s="59" t="s">
        <v>134</v>
      </c>
      <c r="C74" s="58" t="s">
        <v>131</v>
      </c>
      <c r="D74" s="149" t="s">
        <v>235</v>
      </c>
      <c r="E74" s="149" t="s">
        <v>236</v>
      </c>
      <c r="F74" s="149" t="s">
        <v>229</v>
      </c>
      <c r="G74" s="149" t="s">
        <v>246</v>
      </c>
    </row>
    <row r="75" spans="1:7">
      <c r="A75" s="57" t="s">
        <v>241</v>
      </c>
      <c r="B75" s="59" t="s">
        <v>134</v>
      </c>
      <c r="C75" s="58" t="s">
        <v>131</v>
      </c>
      <c r="D75" s="149" t="s">
        <v>235</v>
      </c>
      <c r="E75" s="149" t="s">
        <v>237</v>
      </c>
      <c r="F75" s="149" t="s">
        <v>229</v>
      </c>
      <c r="G75" s="149" t="s">
        <v>246</v>
      </c>
    </row>
    <row r="76" spans="1:7">
      <c r="A76" s="57" t="s">
        <v>241</v>
      </c>
      <c r="B76" s="59" t="s">
        <v>134</v>
      </c>
      <c r="C76" s="58" t="s">
        <v>131</v>
      </c>
      <c r="D76" s="149" t="s">
        <v>235</v>
      </c>
      <c r="E76" s="149" t="s">
        <v>247</v>
      </c>
      <c r="F76" s="149" t="s">
        <v>229</v>
      </c>
      <c r="G76" s="149" t="s">
        <v>246</v>
      </c>
    </row>
    <row r="77" spans="1:7">
      <c r="A77" s="57" t="s">
        <v>241</v>
      </c>
      <c r="B77" s="147" t="s">
        <v>135</v>
      </c>
      <c r="C77" s="149" t="s">
        <v>131</v>
      </c>
      <c r="D77" s="149" t="s">
        <v>136</v>
      </c>
      <c r="E77" s="149" t="s">
        <v>248</v>
      </c>
      <c r="F77" s="149" t="s">
        <v>249</v>
      </c>
      <c r="G77" s="149" t="s">
        <v>131</v>
      </c>
    </row>
    <row r="78" spans="1:7">
      <c r="A78" s="57" t="s">
        <v>151</v>
      </c>
      <c r="B78" s="57" t="s">
        <v>151</v>
      </c>
      <c r="C78" s="58" t="s">
        <v>131</v>
      </c>
      <c r="D78" s="149" t="s">
        <v>151</v>
      </c>
      <c r="E78" s="149" t="s">
        <v>250</v>
      </c>
      <c r="F78" s="149" t="s">
        <v>227</v>
      </c>
      <c r="G78" s="149" t="s">
        <v>131</v>
      </c>
    </row>
    <row r="79" spans="1:7">
      <c r="A79" s="57" t="s">
        <v>151</v>
      </c>
      <c r="B79" s="57" t="s">
        <v>151</v>
      </c>
      <c r="C79" s="58" t="s">
        <v>131</v>
      </c>
      <c r="D79" s="149" t="s">
        <v>151</v>
      </c>
      <c r="E79" s="149" t="s">
        <v>251</v>
      </c>
      <c r="F79" s="149" t="s">
        <v>228</v>
      </c>
      <c r="G79" s="149" t="s">
        <v>131</v>
      </c>
    </row>
    <row r="80" spans="1:7">
      <c r="A80" s="57" t="s">
        <v>151</v>
      </c>
      <c r="B80" s="57" t="s">
        <v>151</v>
      </c>
      <c r="C80" s="58" t="s">
        <v>131</v>
      </c>
      <c r="D80" s="149" t="s">
        <v>151</v>
      </c>
      <c r="E80" s="149" t="s">
        <v>252</v>
      </c>
      <c r="F80" s="149" t="s">
        <v>229</v>
      </c>
      <c r="G80" s="149" t="s">
        <v>131</v>
      </c>
    </row>
    <row r="81" spans="1:7">
      <c r="A81" s="57" t="s">
        <v>152</v>
      </c>
      <c r="B81" s="57" t="s">
        <v>153</v>
      </c>
      <c r="C81" s="58" t="s">
        <v>131</v>
      </c>
      <c r="D81" s="149" t="s">
        <v>152</v>
      </c>
      <c r="E81" s="149" t="s">
        <v>153</v>
      </c>
      <c r="F81" s="149" t="s">
        <v>227</v>
      </c>
      <c r="G81" s="149" t="s">
        <v>131</v>
      </c>
    </row>
    <row r="82" spans="1:7">
      <c r="A82" s="57" t="s">
        <v>152</v>
      </c>
      <c r="B82" s="57" t="s">
        <v>153</v>
      </c>
      <c r="C82" s="58" t="s">
        <v>131</v>
      </c>
      <c r="D82" s="149" t="s">
        <v>152</v>
      </c>
      <c r="E82" s="149" t="s">
        <v>153</v>
      </c>
      <c r="F82" s="149" t="s">
        <v>228</v>
      </c>
      <c r="G82" s="149" t="s">
        <v>131</v>
      </c>
    </row>
    <row r="83" spans="1:7">
      <c r="A83" s="57" t="s">
        <v>152</v>
      </c>
      <c r="B83" s="57" t="s">
        <v>153</v>
      </c>
      <c r="C83" s="58" t="s">
        <v>131</v>
      </c>
      <c r="D83" s="149" t="s">
        <v>152</v>
      </c>
      <c r="E83" s="149" t="s">
        <v>153</v>
      </c>
      <c r="F83" s="149" t="s">
        <v>229</v>
      </c>
      <c r="G83" s="149" t="s">
        <v>131</v>
      </c>
    </row>
    <row r="84" spans="1:7">
      <c r="A84" s="152" t="s">
        <v>155</v>
      </c>
      <c r="B84" s="152" t="s">
        <v>162</v>
      </c>
      <c r="C84" s="152" t="s">
        <v>131</v>
      </c>
      <c r="D84" s="152" t="s">
        <v>235</v>
      </c>
      <c r="E84" s="6" t="s">
        <v>239</v>
      </c>
      <c r="F84" s="151" t="s">
        <v>233</v>
      </c>
      <c r="G84" s="149" t="s">
        <v>131</v>
      </c>
    </row>
    <row r="85" spans="1:7">
      <c r="A85" s="57" t="s">
        <v>253</v>
      </c>
      <c r="B85" s="59" t="s">
        <v>156</v>
      </c>
      <c r="C85" s="58" t="s">
        <v>131</v>
      </c>
      <c r="D85" s="149" t="s">
        <v>235</v>
      </c>
      <c r="E85" s="149" t="s">
        <v>254</v>
      </c>
      <c r="F85" s="149" t="s">
        <v>220</v>
      </c>
      <c r="G85" s="149" t="s">
        <v>131</v>
      </c>
    </row>
    <row r="86" spans="1:7">
      <c r="A86" s="57" t="s">
        <v>253</v>
      </c>
      <c r="B86" s="59" t="s">
        <v>156</v>
      </c>
      <c r="C86" s="58" t="s">
        <v>131</v>
      </c>
      <c r="D86" s="149" t="s">
        <v>235</v>
      </c>
      <c r="E86" s="149" t="s">
        <v>255</v>
      </c>
      <c r="F86" s="149" t="s">
        <v>220</v>
      </c>
      <c r="G86" s="149" t="s">
        <v>131</v>
      </c>
    </row>
    <row r="87" spans="1:7">
      <c r="A87" s="57" t="s">
        <v>253</v>
      </c>
      <c r="B87" s="59" t="s">
        <v>156</v>
      </c>
      <c r="C87" s="58" t="s">
        <v>131</v>
      </c>
      <c r="D87" s="149" t="s">
        <v>235</v>
      </c>
      <c r="E87" s="149" t="s">
        <v>254</v>
      </c>
      <c r="F87" s="149" t="s">
        <v>227</v>
      </c>
      <c r="G87" s="149" t="s">
        <v>131</v>
      </c>
    </row>
    <row r="88" spans="1:7">
      <c r="A88" s="57" t="s">
        <v>253</v>
      </c>
      <c r="B88" s="59" t="s">
        <v>156</v>
      </c>
      <c r="C88" s="58" t="s">
        <v>131</v>
      </c>
      <c r="D88" s="149" t="s">
        <v>235</v>
      </c>
      <c r="E88" s="149" t="s">
        <v>255</v>
      </c>
      <c r="F88" s="149" t="s">
        <v>227</v>
      </c>
      <c r="G88" s="149" t="s">
        <v>131</v>
      </c>
    </row>
    <row r="89" spans="1:7">
      <c r="A89" s="57" t="s">
        <v>253</v>
      </c>
      <c r="B89" s="59" t="s">
        <v>156</v>
      </c>
      <c r="C89" s="58" t="s">
        <v>131</v>
      </c>
      <c r="D89" s="149" t="s">
        <v>235</v>
      </c>
      <c r="E89" s="149" t="s">
        <v>254</v>
      </c>
      <c r="F89" s="149" t="s">
        <v>228</v>
      </c>
      <c r="G89" s="149" t="s">
        <v>246</v>
      </c>
    </row>
    <row r="90" spans="1:7">
      <c r="A90" s="57" t="s">
        <v>253</v>
      </c>
      <c r="B90" s="59" t="s">
        <v>156</v>
      </c>
      <c r="C90" s="58" t="s">
        <v>131</v>
      </c>
      <c r="D90" s="149" t="s">
        <v>235</v>
      </c>
      <c r="E90" s="149" t="s">
        <v>255</v>
      </c>
      <c r="F90" s="149" t="s">
        <v>228</v>
      </c>
      <c r="G90" s="149" t="s">
        <v>131</v>
      </c>
    </row>
    <row r="91" spans="1:7">
      <c r="A91" s="57" t="s">
        <v>253</v>
      </c>
      <c r="B91" s="59" t="s">
        <v>156</v>
      </c>
      <c r="C91" s="58" t="s">
        <v>131</v>
      </c>
      <c r="D91" s="149" t="s">
        <v>235</v>
      </c>
      <c r="E91" s="149" t="s">
        <v>254</v>
      </c>
      <c r="F91" s="149" t="s">
        <v>229</v>
      </c>
      <c r="G91" s="149" t="s">
        <v>131</v>
      </c>
    </row>
    <row r="92" spans="1:7">
      <c r="A92" s="57" t="s">
        <v>253</v>
      </c>
      <c r="B92" s="59" t="s">
        <v>156</v>
      </c>
      <c r="C92" s="58" t="s">
        <v>131</v>
      </c>
      <c r="D92" s="149" t="s">
        <v>235</v>
      </c>
      <c r="E92" s="149" t="s">
        <v>255</v>
      </c>
      <c r="F92" s="149" t="s">
        <v>229</v>
      </c>
      <c r="G92" s="149" t="s">
        <v>131</v>
      </c>
    </row>
    <row r="93" spans="1:7">
      <c r="A93" s="57" t="s">
        <v>253</v>
      </c>
      <c r="B93" s="59" t="s">
        <v>157</v>
      </c>
      <c r="C93" s="58" t="s">
        <v>131</v>
      </c>
      <c r="D93" s="149" t="s">
        <v>136</v>
      </c>
      <c r="E93" s="149" t="s">
        <v>256</v>
      </c>
      <c r="F93" s="149" t="s">
        <v>220</v>
      </c>
      <c r="G93" s="149" t="s">
        <v>131</v>
      </c>
    </row>
    <row r="94" spans="1:7">
      <c r="A94" s="57" t="s">
        <v>253</v>
      </c>
      <c r="B94" s="59" t="s">
        <v>157</v>
      </c>
      <c r="C94" s="58" t="s">
        <v>131</v>
      </c>
      <c r="D94" s="149" t="s">
        <v>136</v>
      </c>
      <c r="E94" s="149" t="s">
        <v>257</v>
      </c>
      <c r="F94" s="149" t="s">
        <v>220</v>
      </c>
      <c r="G94" s="149" t="s">
        <v>131</v>
      </c>
    </row>
    <row r="95" spans="1:7">
      <c r="A95" s="57" t="s">
        <v>253</v>
      </c>
      <c r="B95" s="59" t="s">
        <v>158</v>
      </c>
      <c r="C95" s="58" t="s">
        <v>131</v>
      </c>
      <c r="D95" s="149" t="s">
        <v>136</v>
      </c>
      <c r="E95" s="149" t="s">
        <v>256</v>
      </c>
      <c r="F95" s="149" t="s">
        <v>227</v>
      </c>
      <c r="G95" s="149" t="s">
        <v>131</v>
      </c>
    </row>
    <row r="96" spans="1:7">
      <c r="A96" s="57" t="s">
        <v>253</v>
      </c>
      <c r="B96" s="59" t="s">
        <v>158</v>
      </c>
      <c r="C96" s="58" t="s">
        <v>131</v>
      </c>
      <c r="D96" s="149" t="s">
        <v>136</v>
      </c>
      <c r="E96" s="149" t="s">
        <v>257</v>
      </c>
      <c r="F96" s="149" t="s">
        <v>227</v>
      </c>
      <c r="G96" s="149" t="s">
        <v>131</v>
      </c>
    </row>
    <row r="97" spans="1:7">
      <c r="A97" s="57" t="s">
        <v>253</v>
      </c>
      <c r="B97" s="59" t="s">
        <v>159</v>
      </c>
      <c r="C97" s="58" t="s">
        <v>131</v>
      </c>
      <c r="D97" s="149" t="s">
        <v>136</v>
      </c>
      <c r="E97" s="149" t="s">
        <v>256</v>
      </c>
      <c r="F97" s="149" t="s">
        <v>228</v>
      </c>
      <c r="G97" s="149" t="s">
        <v>131</v>
      </c>
    </row>
    <row r="98" spans="1:7">
      <c r="A98" s="57" t="s">
        <v>253</v>
      </c>
      <c r="B98" s="59" t="s">
        <v>159</v>
      </c>
      <c r="C98" s="58" t="s">
        <v>131</v>
      </c>
      <c r="D98" s="149" t="s">
        <v>136</v>
      </c>
      <c r="E98" s="149" t="s">
        <v>257</v>
      </c>
      <c r="F98" s="149" t="s">
        <v>228</v>
      </c>
      <c r="G98" s="149" t="s">
        <v>131</v>
      </c>
    </row>
    <row r="99" spans="1:7">
      <c r="A99" s="57" t="s">
        <v>253</v>
      </c>
      <c r="B99" s="59" t="s">
        <v>160</v>
      </c>
      <c r="C99" s="58" t="s">
        <v>131</v>
      </c>
      <c r="D99" s="149" t="s">
        <v>136</v>
      </c>
      <c r="E99" s="149" t="s">
        <v>256</v>
      </c>
      <c r="F99" s="149" t="s">
        <v>229</v>
      </c>
      <c r="G99" s="149" t="s">
        <v>131</v>
      </c>
    </row>
    <row r="100" spans="1:7">
      <c r="A100" s="57" t="s">
        <v>253</v>
      </c>
      <c r="B100" s="59" t="s">
        <v>160</v>
      </c>
      <c r="C100" s="58" t="s">
        <v>131</v>
      </c>
      <c r="D100" s="149" t="s">
        <v>136</v>
      </c>
      <c r="E100" s="149" t="s">
        <v>257</v>
      </c>
      <c r="F100" s="149" t="s">
        <v>229</v>
      </c>
      <c r="G100" s="149" t="s">
        <v>131</v>
      </c>
    </row>
    <row r="101" spans="1:7">
      <c r="A101" s="57" t="s">
        <v>253</v>
      </c>
      <c r="B101" s="147" t="s">
        <v>161</v>
      </c>
      <c r="C101" s="149" t="s">
        <v>131</v>
      </c>
      <c r="D101" s="149" t="s">
        <v>136</v>
      </c>
      <c r="E101" s="149" t="s">
        <v>258</v>
      </c>
      <c r="F101" s="149" t="s">
        <v>249</v>
      </c>
      <c r="G101" s="149" t="s">
        <v>131</v>
      </c>
    </row>
    <row r="102" spans="1:7">
      <c r="A102" s="57" t="s">
        <v>253</v>
      </c>
      <c r="B102" s="149" t="s">
        <v>162</v>
      </c>
      <c r="C102" s="149" t="s">
        <v>131</v>
      </c>
      <c r="D102" s="149" t="s">
        <v>181</v>
      </c>
      <c r="E102" s="149" t="s">
        <v>162</v>
      </c>
      <c r="F102" s="149" t="s">
        <v>249</v>
      </c>
      <c r="G102" s="149" t="s">
        <v>131</v>
      </c>
    </row>
    <row r="103" spans="1:7">
      <c r="A103" s="57" t="s">
        <v>163</v>
      </c>
      <c r="B103" s="147" t="s">
        <v>218</v>
      </c>
      <c r="C103" s="149" t="s">
        <v>131</v>
      </c>
      <c r="D103" s="149" t="s">
        <v>163</v>
      </c>
      <c r="E103" s="149" t="s">
        <v>259</v>
      </c>
      <c r="F103" s="149" t="s">
        <v>163</v>
      </c>
      <c r="G103" s="149" t="s">
        <v>221</v>
      </c>
    </row>
    <row r="104" spans="1:7">
      <c r="A104" s="57" t="s">
        <v>163</v>
      </c>
      <c r="B104" s="147" t="s">
        <v>164</v>
      </c>
      <c r="C104" s="58" t="s">
        <v>165</v>
      </c>
      <c r="D104" s="149" t="s">
        <v>163</v>
      </c>
      <c r="E104" s="149" t="s">
        <v>230</v>
      </c>
      <c r="F104" s="149" t="s">
        <v>163</v>
      </c>
      <c r="G104" s="149" t="s">
        <v>221</v>
      </c>
    </row>
    <row r="105" spans="1:7">
      <c r="A105" s="57" t="s">
        <v>163</v>
      </c>
      <c r="B105" s="147" t="s">
        <v>166</v>
      </c>
      <c r="C105" s="149" t="s">
        <v>131</v>
      </c>
      <c r="D105" s="149" t="s">
        <v>163</v>
      </c>
      <c r="E105" s="149" t="s">
        <v>166</v>
      </c>
      <c r="F105" s="149" t="s">
        <v>163</v>
      </c>
      <c r="G105" s="149" t="s">
        <v>131</v>
      </c>
    </row>
    <row r="106" spans="1:7">
      <c r="A106" s="57" t="s">
        <v>163</v>
      </c>
      <c r="B106" s="147" t="s">
        <v>167</v>
      </c>
      <c r="C106" s="149" t="s">
        <v>131</v>
      </c>
      <c r="D106" s="149" t="s">
        <v>163</v>
      </c>
      <c r="E106" s="149" t="s">
        <v>260</v>
      </c>
      <c r="F106" s="149" t="s">
        <v>163</v>
      </c>
      <c r="G106" s="149" t="s">
        <v>131</v>
      </c>
    </row>
    <row r="107" spans="1:7">
      <c r="A107" s="57" t="s">
        <v>163</v>
      </c>
      <c r="B107" s="147" t="s">
        <v>168</v>
      </c>
      <c r="C107" s="149" t="s">
        <v>165</v>
      </c>
      <c r="D107" s="149" t="s">
        <v>163</v>
      </c>
      <c r="E107" s="149" t="s">
        <v>261</v>
      </c>
      <c r="F107" s="149" t="s">
        <v>163</v>
      </c>
      <c r="G107" s="149" t="s">
        <v>221</v>
      </c>
    </row>
    <row r="108" spans="1:7">
      <c r="A108" s="57" t="s">
        <v>163</v>
      </c>
      <c r="B108" s="147" t="s">
        <v>169</v>
      </c>
      <c r="C108" s="149" t="s">
        <v>131</v>
      </c>
      <c r="D108" s="149" t="s">
        <v>163</v>
      </c>
      <c r="E108" s="149" t="s">
        <v>262</v>
      </c>
      <c r="F108" s="149" t="s">
        <v>163</v>
      </c>
      <c r="G108" s="149" t="s">
        <v>131</v>
      </c>
    </row>
    <row r="109" spans="1:7">
      <c r="A109" s="58" t="s">
        <v>170</v>
      </c>
      <c r="B109" s="155" t="s">
        <v>171</v>
      </c>
      <c r="C109" s="58" t="s">
        <v>131</v>
      </c>
      <c r="D109" s="149" t="s">
        <v>170</v>
      </c>
      <c r="E109" s="149" t="s">
        <v>263</v>
      </c>
      <c r="F109" s="149" t="s">
        <v>264</v>
      </c>
      <c r="G109" s="149" t="s">
        <v>131</v>
      </c>
    </row>
    <row r="110" spans="1:7">
      <c r="A110" s="58" t="s">
        <v>170</v>
      </c>
      <c r="B110" s="155" t="s">
        <v>171</v>
      </c>
      <c r="C110" s="58" t="s">
        <v>131</v>
      </c>
      <c r="D110" s="149" t="s">
        <v>170</v>
      </c>
      <c r="E110" s="149" t="s">
        <v>263</v>
      </c>
      <c r="F110" s="149" t="s">
        <v>240</v>
      </c>
      <c r="G110" s="149" t="s">
        <v>131</v>
      </c>
    </row>
    <row r="111" spans="1:7">
      <c r="A111" s="58" t="s">
        <v>170</v>
      </c>
      <c r="B111" s="155" t="s">
        <v>171</v>
      </c>
      <c r="C111" s="58" t="s">
        <v>131</v>
      </c>
      <c r="D111" s="149" t="s">
        <v>170</v>
      </c>
      <c r="E111" s="149" t="s">
        <v>263</v>
      </c>
      <c r="F111" s="149" t="s">
        <v>227</v>
      </c>
      <c r="G111" s="149" t="s">
        <v>131</v>
      </c>
    </row>
    <row r="112" spans="1:7">
      <c r="A112" s="58" t="s">
        <v>170</v>
      </c>
      <c r="B112" s="155" t="s">
        <v>172</v>
      </c>
      <c r="C112" s="58" t="s">
        <v>131</v>
      </c>
      <c r="D112" s="149" t="s">
        <v>170</v>
      </c>
      <c r="E112" s="149" t="s">
        <v>263</v>
      </c>
      <c r="F112" s="149" t="s">
        <v>228</v>
      </c>
      <c r="G112" s="149" t="s">
        <v>131</v>
      </c>
    </row>
    <row r="113" spans="1:7">
      <c r="A113" s="58" t="s">
        <v>170</v>
      </c>
      <c r="B113" s="155" t="s">
        <v>172</v>
      </c>
      <c r="C113" s="58" t="s">
        <v>131</v>
      </c>
      <c r="D113" s="149" t="s">
        <v>170</v>
      </c>
      <c r="E113" s="149" t="s">
        <v>263</v>
      </c>
      <c r="F113" s="149" t="s">
        <v>229</v>
      </c>
      <c r="G113" s="149" t="s">
        <v>131</v>
      </c>
    </row>
    <row r="114" spans="1:7">
      <c r="A114" s="58" t="s">
        <v>170</v>
      </c>
      <c r="B114" s="155" t="s">
        <v>172</v>
      </c>
      <c r="C114" s="58" t="s">
        <v>131</v>
      </c>
      <c r="D114" s="149" t="s">
        <v>170</v>
      </c>
      <c r="E114" s="149" t="s">
        <v>265</v>
      </c>
      <c r="F114" s="149" t="s">
        <v>264</v>
      </c>
      <c r="G114" s="149" t="s">
        <v>131</v>
      </c>
    </row>
    <row r="115" spans="1:7">
      <c r="A115" s="58" t="s">
        <v>170</v>
      </c>
      <c r="B115" s="155" t="s">
        <v>173</v>
      </c>
      <c r="C115" s="58" t="s">
        <v>131</v>
      </c>
      <c r="D115" s="149" t="s">
        <v>170</v>
      </c>
      <c r="E115" s="149" t="s">
        <v>265</v>
      </c>
      <c r="F115" s="149" t="s">
        <v>240</v>
      </c>
      <c r="G115" s="149" t="s">
        <v>131</v>
      </c>
    </row>
    <row r="116" spans="1:7">
      <c r="A116" s="58" t="s">
        <v>170</v>
      </c>
      <c r="B116" s="155" t="s">
        <v>173</v>
      </c>
      <c r="C116" s="58" t="s">
        <v>131</v>
      </c>
      <c r="D116" s="149" t="s">
        <v>170</v>
      </c>
      <c r="E116" s="149" t="s">
        <v>265</v>
      </c>
      <c r="F116" s="149" t="s">
        <v>227</v>
      </c>
      <c r="G116" s="149" t="s">
        <v>131</v>
      </c>
    </row>
    <row r="117" spans="1:7">
      <c r="A117" s="58" t="s">
        <v>170</v>
      </c>
      <c r="B117" s="155" t="s">
        <v>173</v>
      </c>
      <c r="C117" s="58" t="s">
        <v>131</v>
      </c>
      <c r="D117" s="149" t="s">
        <v>170</v>
      </c>
      <c r="E117" s="149" t="s">
        <v>265</v>
      </c>
      <c r="F117" s="149" t="s">
        <v>228</v>
      </c>
      <c r="G117" s="149" t="s">
        <v>131</v>
      </c>
    </row>
    <row r="118" spans="1:7">
      <c r="A118" s="58" t="s">
        <v>170</v>
      </c>
      <c r="B118" s="155" t="s">
        <v>174</v>
      </c>
      <c r="C118" s="58" t="s">
        <v>131</v>
      </c>
      <c r="D118" s="149" t="s">
        <v>170</v>
      </c>
      <c r="E118" s="149" t="s">
        <v>265</v>
      </c>
      <c r="F118" s="149" t="s">
        <v>229</v>
      </c>
      <c r="G118" s="149" t="s">
        <v>131</v>
      </c>
    </row>
    <row r="119" spans="1:7">
      <c r="A119" s="58" t="s">
        <v>170</v>
      </c>
      <c r="B119" s="155" t="s">
        <v>174</v>
      </c>
      <c r="C119" s="58" t="s">
        <v>131</v>
      </c>
      <c r="D119" s="149" t="s">
        <v>170</v>
      </c>
      <c r="E119" s="149" t="s">
        <v>266</v>
      </c>
      <c r="F119" s="149" t="s">
        <v>227</v>
      </c>
      <c r="G119" s="149" t="s">
        <v>131</v>
      </c>
    </row>
    <row r="120" spans="1:7">
      <c r="A120" s="58" t="s">
        <v>170</v>
      </c>
      <c r="B120" s="155" t="s">
        <v>174</v>
      </c>
      <c r="C120" s="58" t="s">
        <v>131</v>
      </c>
      <c r="D120" s="149" t="s">
        <v>170</v>
      </c>
      <c r="E120" s="149" t="s">
        <v>265</v>
      </c>
      <c r="F120" s="149" t="s">
        <v>267</v>
      </c>
      <c r="G120" s="149" t="s">
        <v>131</v>
      </c>
    </row>
    <row r="121" spans="1:7">
      <c r="A121" s="58" t="s">
        <v>170</v>
      </c>
      <c r="B121" s="155" t="s">
        <v>175</v>
      </c>
      <c r="C121" s="58" t="s">
        <v>131</v>
      </c>
      <c r="D121" s="149" t="s">
        <v>170</v>
      </c>
      <c r="E121" s="149" t="s">
        <v>267</v>
      </c>
      <c r="F121" s="149" t="s">
        <v>267</v>
      </c>
      <c r="G121" s="149" t="s">
        <v>131</v>
      </c>
    </row>
    <row r="122" spans="1:7">
      <c r="A122" s="58" t="s">
        <v>170</v>
      </c>
      <c r="B122" s="155" t="s">
        <v>175</v>
      </c>
      <c r="C122" s="58" t="s">
        <v>131</v>
      </c>
      <c r="D122" s="149" t="s">
        <v>170</v>
      </c>
      <c r="E122" s="149" t="s">
        <v>266</v>
      </c>
      <c r="F122" s="149" t="s">
        <v>267</v>
      </c>
      <c r="G122" s="149" t="s">
        <v>131</v>
      </c>
    </row>
    <row r="123" spans="1:7">
      <c r="A123" s="58" t="s">
        <v>170</v>
      </c>
      <c r="B123" s="155" t="s">
        <v>175</v>
      </c>
      <c r="C123" s="58" t="s">
        <v>131</v>
      </c>
      <c r="D123" s="149" t="s">
        <v>170</v>
      </c>
      <c r="E123" s="149" t="s">
        <v>263</v>
      </c>
      <c r="F123" s="149" t="s">
        <v>267</v>
      </c>
      <c r="G123" s="149" t="s">
        <v>131</v>
      </c>
    </row>
    <row r="124" spans="1:7">
      <c r="A124" s="57" t="s">
        <v>176</v>
      </c>
      <c r="B124" s="149" t="s">
        <v>177</v>
      </c>
      <c r="C124" s="3" t="s">
        <v>178</v>
      </c>
      <c r="D124" s="149" t="s">
        <v>176</v>
      </c>
      <c r="E124" s="149" t="s">
        <v>177</v>
      </c>
      <c r="F124" s="149"/>
      <c r="G124" s="149" t="s">
        <v>178</v>
      </c>
    </row>
    <row r="125" spans="1:7">
      <c r="A125" s="57" t="s">
        <v>176</v>
      </c>
      <c r="B125" s="149" t="s">
        <v>179</v>
      </c>
      <c r="C125" s="3" t="s">
        <v>165</v>
      </c>
      <c r="D125" s="149" t="s">
        <v>176</v>
      </c>
      <c r="E125" s="149" t="s">
        <v>179</v>
      </c>
      <c r="F125" s="149"/>
      <c r="G125" s="149" t="s">
        <v>221</v>
      </c>
    </row>
    <row r="126" spans="1:7">
      <c r="A126" s="57" t="s">
        <v>176</v>
      </c>
      <c r="B126" s="149" t="s">
        <v>180</v>
      </c>
      <c r="C126" s="3" t="s">
        <v>178</v>
      </c>
      <c r="D126" s="149" t="s">
        <v>176</v>
      </c>
      <c r="E126" s="149" t="s">
        <v>180</v>
      </c>
      <c r="F126" s="149"/>
      <c r="G126" s="149" t="s">
        <v>178</v>
      </c>
    </row>
    <row r="127" spans="1:7">
      <c r="A127" s="3" t="s">
        <v>181</v>
      </c>
      <c r="B127" s="149" t="s">
        <v>182</v>
      </c>
      <c r="C127" s="149" t="s">
        <v>131</v>
      </c>
      <c r="D127" s="149" t="s">
        <v>181</v>
      </c>
      <c r="E127" s="149" t="s">
        <v>182</v>
      </c>
      <c r="F127" s="149" t="s">
        <v>249</v>
      </c>
      <c r="G127" s="149" t="s">
        <v>131</v>
      </c>
    </row>
    <row r="128" spans="1:7">
      <c r="A128" s="57" t="s">
        <v>183</v>
      </c>
      <c r="B128" s="57" t="s">
        <v>184</v>
      </c>
      <c r="C128" s="58" t="s">
        <v>131</v>
      </c>
      <c r="D128" s="149" t="s">
        <v>183</v>
      </c>
      <c r="E128" s="149" t="s">
        <v>184</v>
      </c>
      <c r="F128" s="149" t="s">
        <v>220</v>
      </c>
      <c r="G128" s="149" t="s">
        <v>131</v>
      </c>
    </row>
    <row r="129" spans="1:7">
      <c r="A129" s="57" t="s">
        <v>183</v>
      </c>
      <c r="B129" s="57" t="s">
        <v>184</v>
      </c>
      <c r="C129" s="58" t="s">
        <v>131</v>
      </c>
      <c r="D129" s="149" t="s">
        <v>183</v>
      </c>
      <c r="E129" s="149" t="s">
        <v>184</v>
      </c>
      <c r="F129" s="149" t="s">
        <v>227</v>
      </c>
      <c r="G129" s="149" t="s">
        <v>131</v>
      </c>
    </row>
    <row r="130" spans="1:7">
      <c r="A130" s="57" t="s">
        <v>183</v>
      </c>
      <c r="B130" s="57" t="s">
        <v>184</v>
      </c>
      <c r="C130" s="58" t="s">
        <v>131</v>
      </c>
      <c r="D130" s="149" t="s">
        <v>183</v>
      </c>
      <c r="E130" s="149" t="s">
        <v>184</v>
      </c>
      <c r="F130" s="149" t="s">
        <v>228</v>
      </c>
      <c r="G130" s="149" t="s">
        <v>131</v>
      </c>
    </row>
    <row r="131" spans="1:7">
      <c r="A131" s="57" t="s">
        <v>183</v>
      </c>
      <c r="B131" s="57" t="s">
        <v>184</v>
      </c>
      <c r="C131" s="58" t="s">
        <v>131</v>
      </c>
      <c r="D131" s="149" t="s">
        <v>183</v>
      </c>
      <c r="E131" s="149" t="s">
        <v>184</v>
      </c>
      <c r="F131" s="149" t="s">
        <v>229</v>
      </c>
      <c r="G131" s="149" t="s">
        <v>131</v>
      </c>
    </row>
    <row r="132" spans="1:7">
      <c r="A132" s="57" t="s">
        <v>183</v>
      </c>
      <c r="B132" s="147" t="s">
        <v>185</v>
      </c>
      <c r="C132" s="58" t="s">
        <v>121</v>
      </c>
      <c r="D132" s="149" t="s">
        <v>183</v>
      </c>
      <c r="E132" s="149" t="s">
        <v>268</v>
      </c>
      <c r="F132" s="149" t="s">
        <v>220</v>
      </c>
      <c r="G132" s="149" t="s">
        <v>221</v>
      </c>
    </row>
    <row r="133" spans="1:7">
      <c r="A133" s="57" t="s">
        <v>183</v>
      </c>
      <c r="B133" s="147" t="s">
        <v>186</v>
      </c>
      <c r="C133" s="58" t="s">
        <v>121</v>
      </c>
      <c r="D133" s="149" t="s">
        <v>183</v>
      </c>
      <c r="E133" s="149" t="s">
        <v>268</v>
      </c>
      <c r="F133" s="149" t="s">
        <v>227</v>
      </c>
      <c r="G133" s="149" t="s">
        <v>221</v>
      </c>
    </row>
    <row r="134" spans="1:7">
      <c r="A134" s="57" t="s">
        <v>187</v>
      </c>
      <c r="B134" s="57" t="s">
        <v>188</v>
      </c>
      <c r="C134" s="58" t="s">
        <v>121</v>
      </c>
      <c r="D134" s="149" t="s">
        <v>187</v>
      </c>
      <c r="E134" s="149" t="s">
        <v>269</v>
      </c>
      <c r="F134" s="149" t="s">
        <v>270</v>
      </c>
      <c r="G134" s="149" t="s">
        <v>221</v>
      </c>
    </row>
    <row r="135" spans="1:7">
      <c r="A135" s="57" t="s">
        <v>187</v>
      </c>
      <c r="B135" s="57" t="s">
        <v>188</v>
      </c>
      <c r="C135" s="58" t="s">
        <v>121</v>
      </c>
      <c r="D135" s="149" t="s">
        <v>187</v>
      </c>
      <c r="E135" s="149" t="s">
        <v>269</v>
      </c>
      <c r="F135" s="149" t="s">
        <v>271</v>
      </c>
      <c r="G135" s="149" t="s">
        <v>221</v>
      </c>
    </row>
    <row r="136" spans="1:7">
      <c r="A136" s="57" t="s">
        <v>187</v>
      </c>
      <c r="B136" s="57" t="s">
        <v>188</v>
      </c>
      <c r="C136" s="58" t="s">
        <v>121</v>
      </c>
      <c r="D136" s="149" t="s">
        <v>187</v>
      </c>
      <c r="E136" s="149" t="s">
        <v>269</v>
      </c>
      <c r="F136" s="149" t="s">
        <v>272</v>
      </c>
      <c r="G136" s="149" t="s">
        <v>221</v>
      </c>
    </row>
    <row r="137" spans="1:7">
      <c r="A137" s="57" t="s">
        <v>187</v>
      </c>
      <c r="B137" s="57" t="s">
        <v>189</v>
      </c>
      <c r="C137" s="58" t="s">
        <v>121</v>
      </c>
      <c r="D137" s="149" t="s">
        <v>187</v>
      </c>
      <c r="E137" s="149" t="s">
        <v>273</v>
      </c>
      <c r="F137" s="149" t="s">
        <v>274</v>
      </c>
      <c r="G137" s="149" t="s">
        <v>221</v>
      </c>
    </row>
    <row r="138" spans="1:7">
      <c r="A138" s="57" t="s">
        <v>187</v>
      </c>
      <c r="B138" s="57" t="s">
        <v>189</v>
      </c>
      <c r="C138" s="58" t="s">
        <v>121</v>
      </c>
      <c r="D138" s="149" t="s">
        <v>187</v>
      </c>
      <c r="E138" s="149" t="s">
        <v>273</v>
      </c>
      <c r="F138" s="149" t="s">
        <v>275</v>
      </c>
      <c r="G138" s="149" t="s">
        <v>221</v>
      </c>
    </row>
    <row r="139" spans="1:7">
      <c r="A139" s="57" t="s">
        <v>187</v>
      </c>
      <c r="B139" s="57" t="s">
        <v>190</v>
      </c>
      <c r="C139" s="58" t="s">
        <v>121</v>
      </c>
      <c r="D139" s="149" t="s">
        <v>187</v>
      </c>
      <c r="E139" s="149" t="s">
        <v>276</v>
      </c>
      <c r="F139" s="149" t="s">
        <v>277</v>
      </c>
      <c r="G139" s="149" t="s">
        <v>221</v>
      </c>
    </row>
    <row r="140" spans="1:7">
      <c r="A140" s="57" t="s">
        <v>187</v>
      </c>
      <c r="B140" s="57" t="s">
        <v>190</v>
      </c>
      <c r="C140" s="58" t="s">
        <v>121</v>
      </c>
      <c r="D140" s="149" t="s">
        <v>187</v>
      </c>
      <c r="E140" s="149" t="s">
        <v>276</v>
      </c>
      <c r="F140" s="149" t="s">
        <v>278</v>
      </c>
      <c r="G140" s="149" t="s">
        <v>221</v>
      </c>
    </row>
    <row r="141" spans="1:7">
      <c r="A141" s="57" t="s">
        <v>187</v>
      </c>
      <c r="B141" s="3" t="s">
        <v>191</v>
      </c>
      <c r="C141" s="58" t="s">
        <v>121</v>
      </c>
      <c r="D141" s="149" t="s">
        <v>187</v>
      </c>
      <c r="E141" s="149" t="s">
        <v>279</v>
      </c>
      <c r="F141" s="149" t="s">
        <v>249</v>
      </c>
      <c r="G141" s="149" t="s">
        <v>221</v>
      </c>
    </row>
    <row r="142" spans="1:7">
      <c r="A142" s="57" t="s">
        <v>187</v>
      </c>
      <c r="B142" s="57" t="s">
        <v>192</v>
      </c>
      <c r="C142" s="58" t="s">
        <v>121</v>
      </c>
      <c r="D142" s="149" t="s">
        <v>280</v>
      </c>
      <c r="E142" s="149" t="s">
        <v>281</v>
      </c>
      <c r="F142" s="149" t="s">
        <v>220</v>
      </c>
      <c r="G142" s="149" t="s">
        <v>221</v>
      </c>
    </row>
    <row r="143" spans="1:7">
      <c r="A143" s="57" t="s">
        <v>187</v>
      </c>
      <c r="B143" s="57" t="s">
        <v>192</v>
      </c>
      <c r="C143" s="58" t="s">
        <v>121</v>
      </c>
      <c r="D143" s="149" t="s">
        <v>280</v>
      </c>
      <c r="E143" s="149" t="s">
        <v>281</v>
      </c>
      <c r="F143" s="149" t="s">
        <v>227</v>
      </c>
      <c r="G143" s="149" t="s">
        <v>221</v>
      </c>
    </row>
    <row r="144" spans="1:7">
      <c r="A144" s="57" t="s">
        <v>187</v>
      </c>
      <c r="B144" s="57" t="s">
        <v>192</v>
      </c>
      <c r="C144" s="58" t="s">
        <v>121</v>
      </c>
      <c r="D144" s="149" t="s">
        <v>280</v>
      </c>
      <c r="E144" s="149" t="s">
        <v>281</v>
      </c>
      <c r="F144" s="149" t="s">
        <v>228</v>
      </c>
      <c r="G144" s="149" t="s">
        <v>221</v>
      </c>
    </row>
    <row r="145" spans="1:7">
      <c r="A145" s="57" t="s">
        <v>187</v>
      </c>
      <c r="B145" s="57" t="s">
        <v>192</v>
      </c>
      <c r="C145" s="58" t="s">
        <v>121</v>
      </c>
      <c r="D145" s="149" t="s">
        <v>280</v>
      </c>
      <c r="E145" s="149" t="s">
        <v>281</v>
      </c>
      <c r="F145" s="149" t="s">
        <v>229</v>
      </c>
      <c r="G145" s="149" t="s">
        <v>221</v>
      </c>
    </row>
    <row r="146" spans="1:7">
      <c r="A146" s="57" t="s">
        <v>187</v>
      </c>
      <c r="B146" s="59" t="s">
        <v>193</v>
      </c>
      <c r="C146" s="58" t="s">
        <v>194</v>
      </c>
      <c r="D146" s="149" t="s">
        <v>282</v>
      </c>
      <c r="E146" s="149" t="s">
        <v>282</v>
      </c>
      <c r="F146" s="149" t="s">
        <v>220</v>
      </c>
      <c r="G146" s="149" t="s">
        <v>194</v>
      </c>
    </row>
    <row r="147" spans="1:7">
      <c r="A147" s="57" t="s">
        <v>187</v>
      </c>
      <c r="B147" s="59" t="s">
        <v>193</v>
      </c>
      <c r="C147" s="58" t="s">
        <v>194</v>
      </c>
      <c r="D147" s="149" t="s">
        <v>282</v>
      </c>
      <c r="E147" s="149" t="s">
        <v>282</v>
      </c>
      <c r="F147" s="149" t="s">
        <v>227</v>
      </c>
      <c r="G147" s="149" t="s">
        <v>194</v>
      </c>
    </row>
    <row r="148" spans="1:7">
      <c r="A148" s="57" t="s">
        <v>187</v>
      </c>
      <c r="B148" s="59" t="s">
        <v>193</v>
      </c>
      <c r="C148" s="58" t="s">
        <v>194</v>
      </c>
      <c r="D148" s="149" t="s">
        <v>282</v>
      </c>
      <c r="E148" s="149" t="s">
        <v>282</v>
      </c>
      <c r="F148" s="149" t="s">
        <v>228</v>
      </c>
      <c r="G148" s="149" t="s">
        <v>194</v>
      </c>
    </row>
    <row r="149" spans="1:7">
      <c r="A149" s="57" t="s">
        <v>187</v>
      </c>
      <c r="B149" s="59" t="s">
        <v>193</v>
      </c>
      <c r="C149" s="58" t="s">
        <v>194</v>
      </c>
      <c r="D149" s="149" t="s">
        <v>282</v>
      </c>
      <c r="E149" s="149" t="s">
        <v>282</v>
      </c>
      <c r="F149" s="149" t="s">
        <v>229</v>
      </c>
      <c r="G149" s="149" t="s">
        <v>194</v>
      </c>
    </row>
    <row r="150" spans="1:7">
      <c r="A150" s="57" t="s">
        <v>187</v>
      </c>
      <c r="B150" s="147" t="s">
        <v>195</v>
      </c>
      <c r="C150" s="149" t="s">
        <v>131</v>
      </c>
      <c r="D150" s="149" t="s">
        <v>283</v>
      </c>
      <c r="E150" s="149" t="s">
        <v>284</v>
      </c>
      <c r="F150" s="149" t="s">
        <v>227</v>
      </c>
      <c r="G150" s="149" t="s">
        <v>131</v>
      </c>
    </row>
    <row r="151" spans="1:7">
      <c r="A151" s="57" t="s">
        <v>187</v>
      </c>
      <c r="B151" s="147" t="s">
        <v>196</v>
      </c>
      <c r="C151" s="149" t="s">
        <v>131</v>
      </c>
      <c r="D151" s="149" t="s">
        <v>283</v>
      </c>
      <c r="E151" s="149" t="s">
        <v>284</v>
      </c>
      <c r="F151" s="149" t="s">
        <v>228</v>
      </c>
      <c r="G151" s="149" t="s">
        <v>131</v>
      </c>
    </row>
    <row r="152" spans="1:7">
      <c r="A152" s="57" t="s">
        <v>187</v>
      </c>
      <c r="B152" s="147" t="s">
        <v>197</v>
      </c>
      <c r="C152" s="149" t="s">
        <v>131</v>
      </c>
      <c r="D152" s="149" t="s">
        <v>283</v>
      </c>
      <c r="E152" s="149" t="s">
        <v>284</v>
      </c>
      <c r="F152" s="149" t="s">
        <v>229</v>
      </c>
      <c r="G152" s="149" t="s">
        <v>131</v>
      </c>
    </row>
    <row r="153" spans="1:7">
      <c r="A153" s="57" t="s">
        <v>187</v>
      </c>
      <c r="B153" s="147" t="s">
        <v>198</v>
      </c>
      <c r="C153" s="149" t="s">
        <v>131</v>
      </c>
      <c r="D153" s="149" t="s">
        <v>283</v>
      </c>
      <c r="E153" s="149" t="s">
        <v>284</v>
      </c>
      <c r="F153" s="149" t="s">
        <v>249</v>
      </c>
      <c r="G153" s="149" t="s">
        <v>131</v>
      </c>
    </row>
    <row r="154" spans="1:7">
      <c r="A154" s="57" t="s">
        <v>187</v>
      </c>
      <c r="B154" s="149" t="s">
        <v>199</v>
      </c>
      <c r="C154" s="149" t="s">
        <v>131</v>
      </c>
      <c r="D154" s="149" t="s">
        <v>187</v>
      </c>
      <c r="E154" s="149" t="s">
        <v>285</v>
      </c>
      <c r="F154" s="149" t="s">
        <v>249</v>
      </c>
      <c r="G154" s="149" t="s">
        <v>131</v>
      </c>
    </row>
    <row r="155" spans="1:7">
      <c r="A155" s="57" t="s">
        <v>187</v>
      </c>
      <c r="B155" s="59" t="s">
        <v>200</v>
      </c>
      <c r="C155" s="58" t="s">
        <v>131</v>
      </c>
      <c r="D155" s="149" t="s">
        <v>187</v>
      </c>
      <c r="E155" s="149" t="s">
        <v>286</v>
      </c>
      <c r="F155" s="149" t="s">
        <v>220</v>
      </c>
      <c r="G155" s="149" t="s">
        <v>131</v>
      </c>
    </row>
    <row r="156" spans="1:7">
      <c r="A156" s="57" t="s">
        <v>187</v>
      </c>
      <c r="B156" s="59" t="s">
        <v>200</v>
      </c>
      <c r="C156" s="58" t="s">
        <v>131</v>
      </c>
      <c r="D156" s="149" t="s">
        <v>187</v>
      </c>
      <c r="E156" s="149" t="s">
        <v>286</v>
      </c>
      <c r="F156" s="149" t="s">
        <v>227</v>
      </c>
      <c r="G156" s="149" t="s">
        <v>131</v>
      </c>
    </row>
    <row r="157" spans="1:7">
      <c r="A157" s="57" t="s">
        <v>187</v>
      </c>
      <c r="B157" s="59" t="s">
        <v>200</v>
      </c>
      <c r="C157" s="58" t="s">
        <v>131</v>
      </c>
      <c r="D157" s="149" t="s">
        <v>187</v>
      </c>
      <c r="E157" s="149" t="s">
        <v>286</v>
      </c>
      <c r="F157" s="149" t="s">
        <v>228</v>
      </c>
      <c r="G157" s="149" t="s">
        <v>131</v>
      </c>
    </row>
    <row r="158" spans="1:7">
      <c r="A158" s="57" t="s">
        <v>187</v>
      </c>
      <c r="B158" s="59" t="s">
        <v>200</v>
      </c>
      <c r="C158" s="58" t="s">
        <v>131</v>
      </c>
      <c r="D158" s="149" t="s">
        <v>187</v>
      </c>
      <c r="E158" s="149" t="s">
        <v>286</v>
      </c>
      <c r="F158" s="149" t="s">
        <v>229</v>
      </c>
      <c r="G158" s="149" t="s">
        <v>131</v>
      </c>
    </row>
    <row r="159" spans="1:7">
      <c r="A159" s="57" t="s">
        <v>201</v>
      </c>
      <c r="B159" s="57" t="s">
        <v>201</v>
      </c>
      <c r="C159" s="57" t="s">
        <v>131</v>
      </c>
      <c r="D159" s="149" t="s">
        <v>201</v>
      </c>
      <c r="E159" s="149" t="s">
        <v>287</v>
      </c>
      <c r="F159" s="149" t="s">
        <v>220</v>
      </c>
      <c r="G159" s="149" t="s">
        <v>131</v>
      </c>
    </row>
    <row r="160" spans="1:7">
      <c r="A160" s="57" t="s">
        <v>201</v>
      </c>
      <c r="B160" s="57" t="s">
        <v>201</v>
      </c>
      <c r="C160" s="57" t="s">
        <v>131</v>
      </c>
      <c r="D160" s="149" t="s">
        <v>201</v>
      </c>
      <c r="E160" s="149" t="s">
        <v>287</v>
      </c>
      <c r="F160" s="149" t="s">
        <v>288</v>
      </c>
      <c r="G160" s="149" t="s">
        <v>131</v>
      </c>
    </row>
    <row r="161" spans="1:7">
      <c r="A161" s="57" t="s">
        <v>201</v>
      </c>
      <c r="B161" s="57" t="s">
        <v>201</v>
      </c>
      <c r="C161" s="57" t="s">
        <v>131</v>
      </c>
      <c r="D161" s="149" t="s">
        <v>201</v>
      </c>
      <c r="E161" s="149" t="s">
        <v>287</v>
      </c>
      <c r="F161" s="149" t="s">
        <v>227</v>
      </c>
      <c r="G161" s="149" t="s">
        <v>131</v>
      </c>
    </row>
    <row r="162" spans="1:7">
      <c r="A162" s="57" t="s">
        <v>201</v>
      </c>
      <c r="B162" s="57" t="s">
        <v>201</v>
      </c>
      <c r="C162" s="57" t="s">
        <v>131</v>
      </c>
      <c r="D162" s="149" t="s">
        <v>201</v>
      </c>
      <c r="E162" s="149" t="s">
        <v>287</v>
      </c>
      <c r="F162" s="149" t="s">
        <v>231</v>
      </c>
      <c r="G162" s="149" t="s">
        <v>131</v>
      </c>
    </row>
    <row r="163" spans="1:7">
      <c r="A163" s="57" t="s">
        <v>201</v>
      </c>
      <c r="B163" s="57" t="s">
        <v>201</v>
      </c>
      <c r="C163" s="57" t="s">
        <v>131</v>
      </c>
      <c r="D163" s="149" t="s">
        <v>201</v>
      </c>
      <c r="E163" s="149" t="s">
        <v>287</v>
      </c>
      <c r="F163" s="149" t="s">
        <v>228</v>
      </c>
      <c r="G163" s="149" t="s">
        <v>131</v>
      </c>
    </row>
    <row r="164" spans="1:7">
      <c r="A164" s="57" t="s">
        <v>201</v>
      </c>
      <c r="B164" s="57" t="s">
        <v>201</v>
      </c>
      <c r="C164" s="57" t="s">
        <v>131</v>
      </c>
      <c r="D164" s="149" t="s">
        <v>201</v>
      </c>
      <c r="E164" s="149" t="s">
        <v>287</v>
      </c>
      <c r="F164" s="149" t="s">
        <v>229</v>
      </c>
      <c r="G164" s="149" t="s">
        <v>131</v>
      </c>
    </row>
    <row r="165" spans="1:7">
      <c r="A165" s="57" t="s">
        <v>201</v>
      </c>
      <c r="B165" s="57" t="s">
        <v>201</v>
      </c>
      <c r="C165" s="57" t="s">
        <v>131</v>
      </c>
      <c r="D165" s="149" t="s">
        <v>201</v>
      </c>
      <c r="E165" s="149" t="s">
        <v>289</v>
      </c>
      <c r="F165" s="149"/>
      <c r="G165" s="149" t="s">
        <v>131</v>
      </c>
    </row>
    <row r="166" spans="1:7">
      <c r="A166" s="57" t="s">
        <v>201</v>
      </c>
      <c r="B166" s="57" t="s">
        <v>201</v>
      </c>
      <c r="C166" s="57" t="s">
        <v>131</v>
      </c>
      <c r="D166" s="149" t="s">
        <v>201</v>
      </c>
      <c r="E166" s="149" t="s">
        <v>290</v>
      </c>
      <c r="F166" s="149"/>
      <c r="G166" s="149" t="s">
        <v>131</v>
      </c>
    </row>
    <row r="167" spans="1:7">
      <c r="A167" s="57" t="s">
        <v>201</v>
      </c>
      <c r="B167" s="57" t="s">
        <v>201</v>
      </c>
      <c r="C167" s="57" t="s">
        <v>131</v>
      </c>
      <c r="D167" s="149" t="s">
        <v>201</v>
      </c>
      <c r="E167" s="149" t="s">
        <v>291</v>
      </c>
      <c r="F167" s="149"/>
      <c r="G167" s="149" t="s">
        <v>131</v>
      </c>
    </row>
    <row r="168" spans="1:7">
      <c r="A168" s="57" t="s">
        <v>201</v>
      </c>
      <c r="B168" s="57" t="s">
        <v>201</v>
      </c>
      <c r="C168" s="57" t="s">
        <v>131</v>
      </c>
      <c r="D168" s="149" t="s">
        <v>201</v>
      </c>
      <c r="E168" s="149" t="s">
        <v>292</v>
      </c>
      <c r="F168" s="149"/>
      <c r="G168" s="149" t="s">
        <v>131</v>
      </c>
    </row>
    <row r="169" spans="1:7">
      <c r="A169" s="57" t="s">
        <v>201</v>
      </c>
      <c r="B169" s="57" t="s">
        <v>201</v>
      </c>
      <c r="C169" s="57" t="s">
        <v>131</v>
      </c>
      <c r="D169" s="149" t="s">
        <v>201</v>
      </c>
      <c r="E169" s="149" t="s">
        <v>293</v>
      </c>
      <c r="F169" s="149"/>
      <c r="G169" s="149" t="s">
        <v>131</v>
      </c>
    </row>
    <row r="170" spans="1:7">
      <c r="A170" s="57" t="s">
        <v>201</v>
      </c>
      <c r="B170" s="57" t="s">
        <v>201</v>
      </c>
      <c r="C170" s="57" t="s">
        <v>131</v>
      </c>
      <c r="D170" s="149" t="s">
        <v>201</v>
      </c>
      <c r="E170" s="149" t="s">
        <v>294</v>
      </c>
      <c r="F170" s="149"/>
      <c r="G170" s="149" t="s">
        <v>131</v>
      </c>
    </row>
    <row r="171" spans="1:7">
      <c r="A171" s="57" t="s">
        <v>201</v>
      </c>
      <c r="B171" s="57" t="s">
        <v>201</v>
      </c>
      <c r="C171" s="57" t="s">
        <v>131</v>
      </c>
      <c r="D171" s="149" t="s">
        <v>201</v>
      </c>
      <c r="E171" s="149" t="s">
        <v>295</v>
      </c>
      <c r="F171" s="149"/>
      <c r="G171" s="149" t="s">
        <v>131</v>
      </c>
    </row>
    <row r="172" spans="1:7">
      <c r="A172" s="57" t="s">
        <v>201</v>
      </c>
      <c r="B172" s="57" t="s">
        <v>201</v>
      </c>
      <c r="C172" s="57" t="s">
        <v>131</v>
      </c>
      <c r="D172" s="149" t="s">
        <v>201</v>
      </c>
      <c r="E172" s="149" t="s">
        <v>296</v>
      </c>
      <c r="F172" s="149"/>
      <c r="G172" s="149" t="s">
        <v>131</v>
      </c>
    </row>
    <row r="173" spans="1:7">
      <c r="A173" s="57" t="s">
        <v>201</v>
      </c>
      <c r="B173" s="57" t="s">
        <v>201</v>
      </c>
      <c r="C173" s="57" t="s">
        <v>131</v>
      </c>
      <c r="D173" s="149" t="s">
        <v>201</v>
      </c>
      <c r="E173" s="149" t="s">
        <v>297</v>
      </c>
      <c r="F173" s="149"/>
      <c r="G173" s="149" t="s">
        <v>131</v>
      </c>
    </row>
    <row r="174" spans="1:7">
      <c r="A174" s="57" t="s">
        <v>201</v>
      </c>
      <c r="B174" s="57" t="s">
        <v>201</v>
      </c>
      <c r="C174" s="57" t="s">
        <v>131</v>
      </c>
      <c r="D174" s="149" t="s">
        <v>201</v>
      </c>
      <c r="E174" s="149" t="s">
        <v>298</v>
      </c>
      <c r="F174" s="149"/>
      <c r="G174" s="149" t="s">
        <v>131</v>
      </c>
    </row>
    <row r="175" spans="1:7">
      <c r="A175" s="57" t="s">
        <v>201</v>
      </c>
      <c r="B175" s="57" t="s">
        <v>201</v>
      </c>
      <c r="C175" s="57" t="s">
        <v>131</v>
      </c>
      <c r="D175" s="149" t="s">
        <v>201</v>
      </c>
      <c r="E175" s="149" t="s">
        <v>299</v>
      </c>
      <c r="F175" s="149"/>
      <c r="G175" s="149" t="s">
        <v>131</v>
      </c>
    </row>
    <row r="176" spans="1:7">
      <c r="A176" s="57" t="s">
        <v>201</v>
      </c>
      <c r="B176" s="57" t="s">
        <v>201</v>
      </c>
      <c r="C176" s="57" t="s">
        <v>131</v>
      </c>
      <c r="D176" s="149" t="s">
        <v>201</v>
      </c>
      <c r="E176" s="149" t="s">
        <v>300</v>
      </c>
      <c r="F176" s="149"/>
      <c r="G176" s="149" t="s">
        <v>131</v>
      </c>
    </row>
    <row r="177" spans="1:7">
      <c r="A177" s="57" t="s">
        <v>201</v>
      </c>
      <c r="B177" s="57" t="s">
        <v>201</v>
      </c>
      <c r="C177" s="57" t="s">
        <v>131</v>
      </c>
      <c r="D177" s="149" t="s">
        <v>201</v>
      </c>
      <c r="E177" s="149" t="s">
        <v>301</v>
      </c>
      <c r="F177" s="149"/>
      <c r="G177" s="149" t="s">
        <v>131</v>
      </c>
    </row>
    <row r="178" spans="1:7">
      <c r="A178" s="57" t="s">
        <v>201</v>
      </c>
      <c r="B178" s="57" t="s">
        <v>201</v>
      </c>
      <c r="C178" s="57" t="s">
        <v>131</v>
      </c>
      <c r="D178" s="149" t="s">
        <v>201</v>
      </c>
      <c r="E178" s="149" t="s">
        <v>302</v>
      </c>
      <c r="F178" s="149" t="s">
        <v>303</v>
      </c>
      <c r="G178" s="149" t="s">
        <v>131</v>
      </c>
    </row>
    <row r="179" spans="1:7">
      <c r="A179" s="57" t="s">
        <v>201</v>
      </c>
      <c r="B179" s="57" t="s">
        <v>201</v>
      </c>
      <c r="C179" s="57" t="s">
        <v>131</v>
      </c>
      <c r="D179" s="149" t="s">
        <v>201</v>
      </c>
      <c r="E179" s="149" t="s">
        <v>302</v>
      </c>
      <c r="F179" s="149" t="s">
        <v>227</v>
      </c>
      <c r="G179" s="149" t="s">
        <v>131</v>
      </c>
    </row>
    <row r="180" spans="1:7">
      <c r="A180" s="57" t="s">
        <v>201</v>
      </c>
      <c r="B180" s="57" t="s">
        <v>201</v>
      </c>
      <c r="C180" s="57" t="s">
        <v>131</v>
      </c>
      <c r="D180" s="149" t="s">
        <v>201</v>
      </c>
      <c r="E180" s="149" t="s">
        <v>302</v>
      </c>
      <c r="F180" s="149" t="s">
        <v>228</v>
      </c>
      <c r="G180" s="149" t="s">
        <v>131</v>
      </c>
    </row>
    <row r="181" spans="1:7">
      <c r="A181" s="57" t="s">
        <v>201</v>
      </c>
      <c r="B181" s="57" t="s">
        <v>201</v>
      </c>
      <c r="C181" s="57" t="s">
        <v>131</v>
      </c>
      <c r="D181" s="149" t="s">
        <v>201</v>
      </c>
      <c r="E181" s="149" t="s">
        <v>302</v>
      </c>
      <c r="F181" s="149" t="s">
        <v>229</v>
      </c>
      <c r="G181" s="149" t="s">
        <v>131</v>
      </c>
    </row>
    <row r="182" spans="1:7">
      <c r="A182" s="57" t="s">
        <v>201</v>
      </c>
      <c r="B182" s="57" t="s">
        <v>201</v>
      </c>
      <c r="C182" s="57" t="s">
        <v>131</v>
      </c>
      <c r="D182" s="149" t="s">
        <v>201</v>
      </c>
      <c r="E182" s="149" t="s">
        <v>304</v>
      </c>
      <c r="F182" s="149" t="s">
        <v>227</v>
      </c>
      <c r="G182" s="149" t="s">
        <v>131</v>
      </c>
    </row>
    <row r="183" spans="1:7">
      <c r="A183" s="57" t="s">
        <v>201</v>
      </c>
      <c r="B183" s="57" t="s">
        <v>201</v>
      </c>
      <c r="C183" s="57" t="s">
        <v>131</v>
      </c>
      <c r="D183" s="149" t="s">
        <v>201</v>
      </c>
      <c r="E183" s="149" t="s">
        <v>304</v>
      </c>
      <c r="F183" s="149" t="s">
        <v>228</v>
      </c>
      <c r="G183" s="149" t="s">
        <v>131</v>
      </c>
    </row>
    <row r="184" spans="1:7">
      <c r="A184" s="57" t="s">
        <v>201</v>
      </c>
      <c r="B184" s="57" t="s">
        <v>201</v>
      </c>
      <c r="C184" s="57" t="s">
        <v>131</v>
      </c>
      <c r="D184" s="149" t="s">
        <v>201</v>
      </c>
      <c r="E184" s="149" t="s">
        <v>304</v>
      </c>
      <c r="F184" s="149" t="s">
        <v>229</v>
      </c>
      <c r="G184" s="149" t="s">
        <v>131</v>
      </c>
    </row>
    <row r="185" spans="1:7">
      <c r="A185" s="57" t="s">
        <v>201</v>
      </c>
      <c r="B185" s="57" t="s">
        <v>201</v>
      </c>
      <c r="C185" s="57" t="s">
        <v>131</v>
      </c>
      <c r="D185" s="149" t="s">
        <v>201</v>
      </c>
      <c r="E185" s="149" t="s">
        <v>305</v>
      </c>
      <c r="F185" s="149" t="s">
        <v>227</v>
      </c>
      <c r="G185" s="149" t="s">
        <v>131</v>
      </c>
    </row>
    <row r="186" spans="1:7">
      <c r="A186" s="57" t="s">
        <v>201</v>
      </c>
      <c r="B186" s="57" t="s">
        <v>201</v>
      </c>
      <c r="C186" s="57" t="s">
        <v>131</v>
      </c>
      <c r="D186" s="149" t="s">
        <v>201</v>
      </c>
      <c r="E186" s="149" t="s">
        <v>305</v>
      </c>
      <c r="F186" s="149" t="s">
        <v>228</v>
      </c>
      <c r="G186" s="149" t="s">
        <v>131</v>
      </c>
    </row>
    <row r="187" spans="1:7">
      <c r="A187" s="57" t="s">
        <v>201</v>
      </c>
      <c r="B187" s="57" t="s">
        <v>201</v>
      </c>
      <c r="C187" s="57" t="s">
        <v>131</v>
      </c>
      <c r="D187" s="149" t="s">
        <v>201</v>
      </c>
      <c r="E187" s="149" t="s">
        <v>305</v>
      </c>
      <c r="F187" s="149" t="s">
        <v>229</v>
      </c>
      <c r="G187" s="149" t="s">
        <v>131</v>
      </c>
    </row>
    <row r="188" spans="1:7">
      <c r="A188" s="57" t="s">
        <v>201</v>
      </c>
      <c r="B188" s="57" t="s">
        <v>201</v>
      </c>
      <c r="C188" s="57" t="s">
        <v>131</v>
      </c>
      <c r="D188" s="149" t="s">
        <v>201</v>
      </c>
      <c r="E188" s="149" t="s">
        <v>306</v>
      </c>
      <c r="F188" s="149" t="s">
        <v>227</v>
      </c>
      <c r="G188" s="149" t="s">
        <v>131</v>
      </c>
    </row>
    <row r="189" spans="1:7">
      <c r="A189" s="57" t="s">
        <v>201</v>
      </c>
      <c r="B189" s="57" t="s">
        <v>201</v>
      </c>
      <c r="C189" s="57" t="s">
        <v>131</v>
      </c>
      <c r="D189" s="149" t="s">
        <v>201</v>
      </c>
      <c r="E189" s="149" t="s">
        <v>306</v>
      </c>
      <c r="F189" s="149" t="s">
        <v>228</v>
      </c>
      <c r="G189" s="149" t="s">
        <v>131</v>
      </c>
    </row>
    <row r="190" spans="1:7">
      <c r="A190" s="57" t="s">
        <v>201</v>
      </c>
      <c r="B190" s="57" t="s">
        <v>201</v>
      </c>
      <c r="C190" s="57" t="s">
        <v>131</v>
      </c>
      <c r="D190" s="149" t="s">
        <v>201</v>
      </c>
      <c r="E190" s="149" t="s">
        <v>306</v>
      </c>
      <c r="F190" s="149" t="s">
        <v>229</v>
      </c>
      <c r="G190" s="149" t="s">
        <v>131</v>
      </c>
    </row>
    <row r="191" spans="1:7">
      <c r="A191" s="57" t="s">
        <v>201</v>
      </c>
      <c r="B191" s="57" t="s">
        <v>201</v>
      </c>
      <c r="C191" s="57" t="s">
        <v>131</v>
      </c>
      <c r="D191" s="149" t="s">
        <v>201</v>
      </c>
      <c r="E191" s="149" t="s">
        <v>307</v>
      </c>
      <c r="F191" s="149"/>
      <c r="G191" s="149" t="s">
        <v>131</v>
      </c>
    </row>
    <row r="192" spans="1:7">
      <c r="A192" s="57" t="s">
        <v>201</v>
      </c>
      <c r="B192" s="57" t="s">
        <v>201</v>
      </c>
      <c r="C192" s="57" t="s">
        <v>131</v>
      </c>
      <c r="D192" s="149" t="s">
        <v>201</v>
      </c>
      <c r="E192" s="149" t="s">
        <v>308</v>
      </c>
      <c r="F192" s="149"/>
      <c r="G192" s="149" t="s">
        <v>131</v>
      </c>
    </row>
    <row r="193" spans="1:7">
      <c r="A193" s="57" t="s">
        <v>201</v>
      </c>
      <c r="B193" s="57" t="s">
        <v>201</v>
      </c>
      <c r="C193" s="57" t="s">
        <v>131</v>
      </c>
      <c r="D193" s="149" t="s">
        <v>201</v>
      </c>
      <c r="E193" s="149" t="s">
        <v>309</v>
      </c>
      <c r="F193" s="149"/>
      <c r="G193" s="149" t="s">
        <v>131</v>
      </c>
    </row>
    <row r="194" spans="1:7">
      <c r="A194" s="57" t="s">
        <v>201</v>
      </c>
      <c r="B194" s="57" t="s">
        <v>201</v>
      </c>
      <c r="C194" s="57" t="s">
        <v>131</v>
      </c>
      <c r="D194" s="149" t="s">
        <v>201</v>
      </c>
      <c r="E194" s="149" t="s">
        <v>310</v>
      </c>
      <c r="F194" s="149"/>
      <c r="G194" s="149" t="s">
        <v>131</v>
      </c>
    </row>
    <row r="195" spans="1:7">
      <c r="A195" s="57" t="s">
        <v>201</v>
      </c>
      <c r="B195" s="57" t="s">
        <v>201</v>
      </c>
      <c r="C195" s="57" t="s">
        <v>131</v>
      </c>
      <c r="D195" s="149" t="s">
        <v>201</v>
      </c>
      <c r="E195" s="149" t="s">
        <v>311</v>
      </c>
      <c r="F195" s="149"/>
      <c r="G195" s="149" t="s">
        <v>131</v>
      </c>
    </row>
    <row r="196" spans="1:7">
      <c r="A196" s="57" t="s">
        <v>201</v>
      </c>
      <c r="B196" s="57" t="s">
        <v>201</v>
      </c>
      <c r="C196" s="57" t="s">
        <v>131</v>
      </c>
      <c r="D196" s="149" t="s">
        <v>201</v>
      </c>
      <c r="E196" s="149" t="s">
        <v>312</v>
      </c>
      <c r="F196" s="149"/>
      <c r="G196" s="149" t="s">
        <v>131</v>
      </c>
    </row>
    <row r="197" spans="1:7">
      <c r="A197" s="57" t="s">
        <v>202</v>
      </c>
      <c r="B197" s="149" t="s">
        <v>203</v>
      </c>
      <c r="C197" s="149" t="s">
        <v>131</v>
      </c>
      <c r="D197" s="149" t="s">
        <v>202</v>
      </c>
      <c r="E197" s="149" t="s">
        <v>203</v>
      </c>
      <c r="F197" s="149" t="s">
        <v>229</v>
      </c>
      <c r="G197" s="149" t="s">
        <v>131</v>
      </c>
    </row>
    <row r="198" spans="1:7">
      <c r="A198" s="57" t="s">
        <v>202</v>
      </c>
      <c r="B198" s="59" t="s">
        <v>204</v>
      </c>
      <c r="C198" s="58" t="s">
        <v>131</v>
      </c>
      <c r="D198" s="149" t="s">
        <v>202</v>
      </c>
      <c r="E198" s="149" t="s">
        <v>204</v>
      </c>
      <c r="F198" s="149" t="s">
        <v>227</v>
      </c>
      <c r="G198" s="149" t="s">
        <v>131</v>
      </c>
    </row>
    <row r="199" spans="1:7">
      <c r="A199" s="57" t="s">
        <v>202</v>
      </c>
      <c r="B199" s="59" t="s">
        <v>204</v>
      </c>
      <c r="C199" s="58" t="s">
        <v>131</v>
      </c>
      <c r="D199" s="149" t="s">
        <v>202</v>
      </c>
      <c r="E199" s="149" t="s">
        <v>204</v>
      </c>
      <c r="F199" s="149" t="s">
        <v>228</v>
      </c>
      <c r="G199" s="149" t="s">
        <v>131</v>
      </c>
    </row>
    <row r="200" spans="1:7">
      <c r="A200" s="57" t="s">
        <v>202</v>
      </c>
      <c r="B200" s="59" t="s">
        <v>204</v>
      </c>
      <c r="C200" s="58" t="s">
        <v>131</v>
      </c>
      <c r="D200" s="149" t="s">
        <v>202</v>
      </c>
      <c r="E200" s="149" t="s">
        <v>204</v>
      </c>
      <c r="F200" s="149" t="s">
        <v>229</v>
      </c>
      <c r="G200" s="149" t="s">
        <v>131</v>
      </c>
    </row>
    <row r="201" spans="1:7">
      <c r="A201" s="57" t="s">
        <v>202</v>
      </c>
      <c r="B201" s="59" t="s">
        <v>205</v>
      </c>
      <c r="C201" s="58" t="s">
        <v>131</v>
      </c>
      <c r="D201" s="149" t="s">
        <v>202</v>
      </c>
      <c r="E201" s="149" t="s">
        <v>205</v>
      </c>
      <c r="F201" s="149" t="s">
        <v>227</v>
      </c>
      <c r="G201" s="149" t="s">
        <v>131</v>
      </c>
    </row>
    <row r="202" spans="1:7">
      <c r="A202" s="57" t="s">
        <v>202</v>
      </c>
      <c r="B202" s="59" t="s">
        <v>205</v>
      </c>
      <c r="C202" s="58" t="s">
        <v>131</v>
      </c>
      <c r="D202" s="149" t="s">
        <v>202</v>
      </c>
      <c r="E202" s="149" t="s">
        <v>205</v>
      </c>
      <c r="F202" s="149" t="s">
        <v>228</v>
      </c>
      <c r="G202" s="149" t="s">
        <v>131</v>
      </c>
    </row>
    <row r="203" spans="1:7">
      <c r="A203" s="57" t="s">
        <v>202</v>
      </c>
      <c r="B203" s="59" t="s">
        <v>205</v>
      </c>
      <c r="C203" s="58" t="s">
        <v>131</v>
      </c>
      <c r="D203" s="149" t="s">
        <v>202</v>
      </c>
      <c r="E203" s="149" t="s">
        <v>205</v>
      </c>
      <c r="F203" s="149" t="s">
        <v>229</v>
      </c>
      <c r="G203" s="149" t="s">
        <v>131</v>
      </c>
    </row>
    <row r="204" spans="1:7">
      <c r="A204" s="57" t="s">
        <v>202</v>
      </c>
      <c r="B204" s="59" t="s">
        <v>206</v>
      </c>
      <c r="C204" s="58" t="s">
        <v>131</v>
      </c>
      <c r="D204" s="149" t="s">
        <v>202</v>
      </c>
      <c r="E204" s="149" t="s">
        <v>206</v>
      </c>
      <c r="F204" s="149" t="s">
        <v>313</v>
      </c>
      <c r="G204" s="149" t="s">
        <v>131</v>
      </c>
    </row>
    <row r="205" spans="1:7">
      <c r="A205" s="57" t="s">
        <v>202</v>
      </c>
      <c r="B205" s="59" t="s">
        <v>206</v>
      </c>
      <c r="C205" s="58" t="s">
        <v>131</v>
      </c>
      <c r="D205" s="149" t="s">
        <v>202</v>
      </c>
      <c r="E205" s="149" t="s">
        <v>206</v>
      </c>
      <c r="F205" s="149" t="s">
        <v>314</v>
      </c>
      <c r="G205" s="149" t="s">
        <v>131</v>
      </c>
    </row>
    <row r="206" spans="1:7">
      <c r="A206" s="57" t="s">
        <v>202</v>
      </c>
      <c r="B206" s="59" t="s">
        <v>207</v>
      </c>
      <c r="C206" s="58" t="s">
        <v>131</v>
      </c>
      <c r="D206" s="149" t="s">
        <v>202</v>
      </c>
      <c r="E206" s="149" t="s">
        <v>315</v>
      </c>
      <c r="F206" s="149" t="s">
        <v>316</v>
      </c>
      <c r="G206" s="149" t="s">
        <v>131</v>
      </c>
    </row>
    <row r="207" spans="1:7">
      <c r="A207" s="57" t="s">
        <v>202</v>
      </c>
      <c r="B207" s="59" t="s">
        <v>207</v>
      </c>
      <c r="C207" s="58" t="s">
        <v>131</v>
      </c>
      <c r="D207" s="149" t="s">
        <v>202</v>
      </c>
      <c r="E207" s="149" t="s">
        <v>315</v>
      </c>
      <c r="F207" s="149" t="s">
        <v>317</v>
      </c>
      <c r="G207" s="149" t="s">
        <v>131</v>
      </c>
    </row>
    <row r="208" spans="1:7">
      <c r="A208" s="57" t="s">
        <v>202</v>
      </c>
      <c r="B208" s="59" t="s">
        <v>208</v>
      </c>
      <c r="C208" s="58" t="s">
        <v>131</v>
      </c>
      <c r="D208" s="149" t="s">
        <v>202</v>
      </c>
      <c r="E208" s="149" t="s">
        <v>315</v>
      </c>
      <c r="F208" s="149" t="s">
        <v>318</v>
      </c>
      <c r="G208" s="149" t="s">
        <v>131</v>
      </c>
    </row>
    <row r="209" spans="1:7">
      <c r="A209" s="57" t="s">
        <v>202</v>
      </c>
      <c r="B209" s="59" t="s">
        <v>208</v>
      </c>
      <c r="C209" s="58" t="s">
        <v>131</v>
      </c>
      <c r="D209" s="149" t="s">
        <v>202</v>
      </c>
      <c r="E209" s="149" t="s">
        <v>315</v>
      </c>
      <c r="F209" s="149" t="s">
        <v>319</v>
      </c>
      <c r="G209" s="149" t="s">
        <v>131</v>
      </c>
    </row>
    <row r="210" spans="1:7">
      <c r="A210" s="57" t="s">
        <v>202</v>
      </c>
      <c r="B210" s="59" t="s">
        <v>209</v>
      </c>
      <c r="C210" s="58" t="s">
        <v>131</v>
      </c>
      <c r="D210" s="149" t="s">
        <v>202</v>
      </c>
      <c r="E210" s="149" t="s">
        <v>315</v>
      </c>
      <c r="F210" s="149" t="s">
        <v>320</v>
      </c>
      <c r="G210" s="149" t="s">
        <v>131</v>
      </c>
    </row>
    <row r="211" spans="1:7">
      <c r="A211" s="57" t="s">
        <v>202</v>
      </c>
      <c r="B211" s="59" t="s">
        <v>209</v>
      </c>
      <c r="C211" s="58" t="s">
        <v>131</v>
      </c>
      <c r="D211" s="149" t="s">
        <v>202</v>
      </c>
      <c r="E211" s="149" t="s">
        <v>315</v>
      </c>
      <c r="F211" s="149" t="s">
        <v>321</v>
      </c>
      <c r="G211" s="149" t="s">
        <v>131</v>
      </c>
    </row>
    <row r="212" spans="1:7">
      <c r="A212" s="57" t="s">
        <v>202</v>
      </c>
      <c r="B212" s="147" t="s">
        <v>210</v>
      </c>
      <c r="C212" s="149" t="s">
        <v>131</v>
      </c>
      <c r="D212" s="149" t="s">
        <v>202</v>
      </c>
      <c r="E212" s="149" t="s">
        <v>315</v>
      </c>
      <c r="F212" s="149" t="s">
        <v>249</v>
      </c>
      <c r="G212" s="149" t="s">
        <v>131</v>
      </c>
    </row>
  </sheetData>
  <autoFilter ref="A8:G8" xr:uid="{108E0AFE-6B99-4141-96DE-5ED509AB9502}">
    <sortState xmlns:xlrd2="http://schemas.microsoft.com/office/spreadsheetml/2017/richdata2" ref="A9:G212">
      <sortCondition ref="A8"/>
    </sortState>
  </autoFilter>
  <dataValidations disablePrompts="1" count="1">
    <dataValidation type="list" allowBlank="1" showInputMessage="1" showErrorMessage="1" sqref="C54 C50 C47" xr:uid="{7AE5CD33-CE28-49B3-AA74-FE4C1166E6FD}">
      <formula1>"Routed km,Circuit km,Material km"</formula1>
    </dataValidation>
  </dataValidation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99049-2F27-4F99-B75A-F749571312DC}">
  <sheetPr codeName="Sheet16">
    <pageSetUpPr autoPageBreaks="0"/>
  </sheetPr>
  <dimension ref="A1:D20"/>
  <sheetViews>
    <sheetView showGridLines="0" zoomScaleNormal="100" workbookViewId="0">
      <pane ySplit="6" topLeftCell="A7" activePane="bottomLeft" state="frozen"/>
      <selection pane="bottomLeft" activeCell="A7" sqref="A7"/>
    </sheetView>
  </sheetViews>
  <sheetFormatPr defaultColWidth="8.7265625" defaultRowHeight="13.5"/>
  <cols>
    <col min="1" max="1" width="35.81640625" style="70" bestFit="1" customWidth="1"/>
    <col min="2" max="2" width="66.81640625" style="70" bestFit="1" customWidth="1"/>
    <col min="3" max="3" width="25.54296875" style="70" bestFit="1" customWidth="1"/>
    <col min="4" max="4" width="23.1796875" style="70" bestFit="1" customWidth="1"/>
    <col min="5" max="5" width="22.1796875" style="70" bestFit="1" customWidth="1"/>
    <col min="6" max="6" width="39" style="70" bestFit="1" customWidth="1"/>
    <col min="7" max="7" width="31.54296875" style="70" bestFit="1" customWidth="1"/>
    <col min="8" max="16384" width="8.7265625" style="70"/>
  </cols>
  <sheetData>
    <row r="1" spans="1:4" s="38" customFormat="1">
      <c r="A1" s="38" t="s">
        <v>0</v>
      </c>
    </row>
    <row r="2" spans="1:4" s="39" customFormat="1">
      <c r="A2" s="39" t="str">
        <f>'1.1 Cover'!$B$8</f>
        <v>Company Name</v>
      </c>
    </row>
    <row r="3" spans="1:4" s="39" customFormat="1">
      <c r="A3" s="39" t="str">
        <f>'1.1 Cover'!$B$10 &amp; " Section 1: General"</f>
        <v>APM Register:  Section 1: General</v>
      </c>
    </row>
    <row r="4" spans="1:4" s="40" customFormat="1">
      <c r="A4" s="40" t="str">
        <f>"Version " &amp; '1.1 Cover'!$B$11 &amp; " - " &amp; TEXT('1.1 Cover'!$B$12,"dd mmm yyyy")</f>
        <v>Version 1.0 - 20 Mar 2025</v>
      </c>
    </row>
    <row r="5" spans="1:4" s="40" customFormat="1">
      <c r="A5" s="40" t="s">
        <v>322</v>
      </c>
    </row>
    <row r="6" spans="1:4" s="38" customFormat="1">
      <c r="A6" s="38" t="str">
        <f>"Price Base: " &amp; '1.1 Cover'!B14</f>
        <v>Price Base: 2023/24</v>
      </c>
    </row>
    <row r="8" spans="1:4">
      <c r="A8" s="136" t="s">
        <v>323</v>
      </c>
      <c r="B8" s="91"/>
      <c r="C8" s="91"/>
      <c r="D8" s="91"/>
    </row>
    <row r="9" spans="1:4">
      <c r="A9" s="137" t="s">
        <v>324</v>
      </c>
      <c r="B9" s="137" t="s">
        <v>325</v>
      </c>
      <c r="C9" s="137" t="s">
        <v>62</v>
      </c>
      <c r="D9" s="137" t="s">
        <v>326</v>
      </c>
    </row>
    <row r="10" spans="1:4">
      <c r="A10" s="29"/>
      <c r="B10" s="29"/>
      <c r="C10" s="29"/>
      <c r="D10" s="29"/>
    </row>
    <row r="11" spans="1:4">
      <c r="A11" s="29"/>
      <c r="B11" s="29"/>
      <c r="C11" s="29"/>
      <c r="D11" s="29"/>
    </row>
    <row r="12" spans="1:4">
      <c r="A12" s="29"/>
      <c r="B12" s="29"/>
      <c r="C12" s="29"/>
      <c r="D12" s="29"/>
    </row>
    <row r="13" spans="1:4">
      <c r="A13" s="29"/>
      <c r="B13" s="29"/>
      <c r="C13" s="29"/>
      <c r="D13" s="29"/>
    </row>
    <row r="14" spans="1:4">
      <c r="A14" s="29"/>
      <c r="B14" s="29"/>
      <c r="C14" s="29"/>
      <c r="D14" s="29"/>
    </row>
    <row r="15" spans="1:4">
      <c r="A15" s="29"/>
      <c r="B15" s="29"/>
      <c r="C15" s="29"/>
      <c r="D15" s="29"/>
    </row>
    <row r="16" spans="1:4">
      <c r="A16" s="29"/>
      <c r="B16" s="29"/>
      <c r="C16" s="29"/>
      <c r="D16" s="29"/>
    </row>
    <row r="17" spans="1:4">
      <c r="A17" s="29"/>
      <c r="B17" s="29"/>
      <c r="C17" s="29"/>
      <c r="D17" s="29"/>
    </row>
    <row r="18" spans="1:4">
      <c r="A18" s="29"/>
      <c r="B18" s="29"/>
      <c r="C18" s="29"/>
      <c r="D18" s="29"/>
    </row>
    <row r="19" spans="1:4">
      <c r="A19" s="29"/>
      <c r="B19" s="29"/>
      <c r="C19" s="29"/>
      <c r="D19" s="29"/>
    </row>
    <row r="20" spans="1:4">
      <c r="A20" s="29"/>
      <c r="B20" s="29"/>
      <c r="C20" s="29"/>
      <c r="D20" s="29"/>
    </row>
  </sheetData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5F502-68BA-4E53-95FF-42AB7A24987F}">
  <sheetPr codeName="Sheet7">
    <pageSetUpPr autoPageBreaks="0"/>
  </sheetPr>
  <dimension ref="A1:AB1089"/>
  <sheetViews>
    <sheetView showGridLines="0" zoomScaleNormal="100" workbookViewId="0">
      <pane ySplit="8" topLeftCell="A9" activePane="bottomLeft" state="frozen"/>
      <selection activeCell="C35" sqref="C35"/>
      <selection pane="bottomLeft" activeCell="A5" sqref="A5"/>
    </sheetView>
  </sheetViews>
  <sheetFormatPr defaultColWidth="0" defaultRowHeight="14.5" zeroHeight="1"/>
  <cols>
    <col min="1" max="1" width="18.54296875" customWidth="1"/>
    <col min="2" max="2" width="8.81640625" bestFit="1" customWidth="1"/>
    <col min="3" max="3" width="2.54296875" customWidth="1"/>
    <col min="4" max="4" width="21.26953125" bestFit="1" customWidth="1"/>
    <col min="5" max="5" width="2.54296875" customWidth="1"/>
    <col min="6" max="6" width="20.1796875" bestFit="1" customWidth="1"/>
    <col min="7" max="7" width="2.54296875" customWidth="1"/>
    <col min="8" max="8" width="33.1796875" bestFit="1" customWidth="1"/>
    <col min="9" max="9" width="39" bestFit="1" customWidth="1"/>
    <col min="10" max="10" width="10.81640625" bestFit="1" customWidth="1"/>
    <col min="11" max="11" width="73.453125" bestFit="1" customWidth="1"/>
    <col min="12" max="12" width="2.54296875" customWidth="1"/>
    <col min="13" max="13" width="31.81640625" bestFit="1" customWidth="1"/>
    <col min="14" max="14" width="2.54296875" customWidth="1"/>
    <col min="15" max="15" width="52.453125" bestFit="1" customWidth="1"/>
    <col min="16" max="17" width="2.54296875" customWidth="1"/>
    <col min="18" max="18" width="26.453125" bestFit="1" customWidth="1"/>
    <col min="19" max="19" width="2.54296875" customWidth="1"/>
    <col min="20" max="28" width="0" hidden="1" customWidth="1"/>
    <col min="29" max="16384" width="8.81640625" hidden="1"/>
  </cols>
  <sheetData>
    <row r="1" spans="1:19" s="38" customFormat="1" ht="13.5">
      <c r="A1" s="38" t="s">
        <v>0</v>
      </c>
    </row>
    <row r="2" spans="1:19" s="39" customFormat="1" ht="13.5">
      <c r="A2" s="39" t="str">
        <f>'1.1 Cover'!$B$8</f>
        <v>Company Name</v>
      </c>
    </row>
    <row r="3" spans="1:19" s="39" customFormat="1" ht="13.5">
      <c r="A3" s="39" t="str">
        <f>'1.1 Cover'!$B$10 &amp; " Section 1: General"</f>
        <v>APM Register:  Section 1: General</v>
      </c>
    </row>
    <row r="4" spans="1:19" s="40" customFormat="1" ht="13.5">
      <c r="A4" s="40" t="str">
        <f>"Version " &amp; '1.1 Cover'!$B$11 &amp; " - " &amp; TEXT('1.1 Cover'!$B$12,"dd mmm yyyy")</f>
        <v>Version 1.0 - 20 Mar 2025</v>
      </c>
    </row>
    <row r="5" spans="1:19" s="40" customFormat="1" ht="13.5">
      <c r="A5" s="40" t="s">
        <v>327</v>
      </c>
    </row>
    <row r="6" spans="1:19" s="38" customFormat="1" ht="13.5">
      <c r="A6" s="38" t="str">
        <f>"Price Base: " &amp; '1.1 Cover'!B14</f>
        <v>Price Base: 2023/24</v>
      </c>
    </row>
    <row r="7" spans="1:19"/>
    <row r="8" spans="1:19" s="10" customFormat="1">
      <c r="A8" s="7" t="s">
        <v>328</v>
      </c>
      <c r="B8" s="7" t="s">
        <v>329</v>
      </c>
      <c r="C8" s="8"/>
      <c r="D8" s="7" t="s">
        <v>330</v>
      </c>
      <c r="E8" s="8"/>
      <c r="F8" s="7" t="s">
        <v>331</v>
      </c>
      <c r="G8" s="8"/>
      <c r="H8" s="9" t="s">
        <v>212</v>
      </c>
      <c r="I8" s="9" t="s">
        <v>213</v>
      </c>
      <c r="J8" s="9" t="s">
        <v>332</v>
      </c>
      <c r="K8" s="7" t="s">
        <v>333</v>
      </c>
      <c r="L8" s="8"/>
      <c r="M8" s="7" t="s">
        <v>334</v>
      </c>
      <c r="N8" s="8"/>
      <c r="O8" s="7" t="s">
        <v>335</v>
      </c>
      <c r="P8" s="8"/>
      <c r="Q8" s="8"/>
      <c r="R8" s="7" t="s">
        <v>336</v>
      </c>
      <c r="S8" s="8"/>
    </row>
    <row r="9" spans="1:19">
      <c r="A9" s="11" t="s">
        <v>337</v>
      </c>
      <c r="B9" s="11" t="s">
        <v>337</v>
      </c>
      <c r="D9" s="11" t="s">
        <v>338</v>
      </c>
      <c r="F9" s="11" t="s">
        <v>339</v>
      </c>
      <c r="H9" s="11" t="s">
        <v>119</v>
      </c>
      <c r="I9" s="11" t="s">
        <v>120</v>
      </c>
      <c r="J9" s="6" t="s">
        <v>340</v>
      </c>
      <c r="K9" s="11" t="str">
        <f t="shared" ref="K9:K11" si="0">H9&amp;", "&amp;I9&amp;", "&amp;J9</f>
        <v>AC Circuit Cable, Cable &lt;=33kV, Circuit km</v>
      </c>
      <c r="M9" s="11" t="s">
        <v>119</v>
      </c>
      <c r="O9" s="11" t="s">
        <v>130</v>
      </c>
      <c r="R9" s="11" t="s">
        <v>340</v>
      </c>
    </row>
    <row r="10" spans="1:19">
      <c r="A10" s="11" t="s">
        <v>267</v>
      </c>
      <c r="B10" s="11" t="s">
        <v>341</v>
      </c>
      <c r="D10" s="11" t="s">
        <v>342</v>
      </c>
      <c r="F10" s="11" t="s">
        <v>343</v>
      </c>
      <c r="H10" s="11" t="s">
        <v>119</v>
      </c>
      <c r="I10" s="11" t="s">
        <v>120</v>
      </c>
      <c r="J10" s="11" t="s">
        <v>165</v>
      </c>
      <c r="K10" s="11" t="str">
        <f t="shared" si="0"/>
        <v>AC Circuit Cable, Cable &lt;=33kV, Material km</v>
      </c>
      <c r="M10" s="11" t="s">
        <v>129</v>
      </c>
      <c r="O10" s="11" t="s">
        <v>132</v>
      </c>
      <c r="R10" s="11" t="s">
        <v>131</v>
      </c>
    </row>
    <row r="11" spans="1:19">
      <c r="A11" s="11" t="s">
        <v>344</v>
      </c>
      <c r="B11" s="11" t="s">
        <v>341</v>
      </c>
      <c r="D11" s="11" t="s">
        <v>345</v>
      </c>
      <c r="H11" s="11" t="s">
        <v>119</v>
      </c>
      <c r="I11" s="11" t="s">
        <v>120</v>
      </c>
      <c r="J11" s="6" t="s">
        <v>346</v>
      </c>
      <c r="K11" s="11" t="str">
        <f t="shared" si="0"/>
        <v>AC Circuit Cable, Cable &lt;=33kV, Routed km</v>
      </c>
      <c r="M11" s="11" t="s">
        <v>151</v>
      </c>
      <c r="O11" s="11" t="s">
        <v>133</v>
      </c>
      <c r="R11" s="11" t="s">
        <v>165</v>
      </c>
    </row>
    <row r="12" spans="1:19">
      <c r="A12" s="11" t="s">
        <v>347</v>
      </c>
      <c r="B12" s="11" t="s">
        <v>341</v>
      </c>
      <c r="H12" s="11" t="s">
        <v>119</v>
      </c>
      <c r="I12" s="11" t="s">
        <v>124</v>
      </c>
      <c r="J12" s="6" t="s">
        <v>340</v>
      </c>
      <c r="K12" s="11" t="str">
        <f>H12&amp;", "&amp;I12&amp;", "&amp;J12</f>
        <v>AC Circuit Cable, Cable 132kV, Circuit km</v>
      </c>
      <c r="M12" s="11" t="s">
        <v>152</v>
      </c>
      <c r="O12" s="11" t="s">
        <v>134</v>
      </c>
      <c r="R12" s="11" t="s">
        <v>194</v>
      </c>
    </row>
    <row r="13" spans="1:19">
      <c r="A13" s="11"/>
      <c r="B13" s="11"/>
      <c r="H13" s="11" t="s">
        <v>119</v>
      </c>
      <c r="I13" s="11" t="s">
        <v>124</v>
      </c>
      <c r="J13" s="11" t="s">
        <v>165</v>
      </c>
      <c r="K13" s="11" t="str">
        <f>H13&amp;", "&amp;I13&amp;", "&amp;J13</f>
        <v>AC Circuit Cable, Cable 132kV, Material km</v>
      </c>
      <c r="M13" s="11" t="s">
        <v>155</v>
      </c>
      <c r="O13" s="11" t="s">
        <v>135</v>
      </c>
      <c r="R13" s="11" t="s">
        <v>178</v>
      </c>
    </row>
    <row r="14" spans="1:19">
      <c r="H14" s="11" t="s">
        <v>119</v>
      </c>
      <c r="I14" s="11" t="s">
        <v>124</v>
      </c>
      <c r="J14" s="6" t="s">
        <v>346</v>
      </c>
      <c r="K14" s="11" t="str">
        <f>H14&amp;", "&amp;I14&amp;", "&amp;J14</f>
        <v>AC Circuit Cable, Cable 132kV, Routed km</v>
      </c>
      <c r="M14" s="11" t="s">
        <v>163</v>
      </c>
      <c r="O14" s="11" t="s">
        <v>151</v>
      </c>
      <c r="R14" s="11" t="s">
        <v>348</v>
      </c>
    </row>
    <row r="15" spans="1:19">
      <c r="H15" s="11" t="s">
        <v>119</v>
      </c>
      <c r="I15" s="11" t="s">
        <v>125</v>
      </c>
      <c r="J15" s="6" t="s">
        <v>340</v>
      </c>
      <c r="K15" s="11" t="str">
        <f t="shared" ref="K15:K86" si="1">H15&amp;", "&amp;I15&amp;", "&amp;J15</f>
        <v>AC Circuit Cable, Cable 275kV, Circuit km</v>
      </c>
      <c r="M15" s="11" t="s">
        <v>170</v>
      </c>
      <c r="O15" s="11" t="s">
        <v>156</v>
      </c>
    </row>
    <row r="16" spans="1:19">
      <c r="H16" s="11" t="s">
        <v>119</v>
      </c>
      <c r="I16" s="11" t="s">
        <v>125</v>
      </c>
      <c r="J16" s="11" t="s">
        <v>165</v>
      </c>
      <c r="K16" s="11" t="str">
        <f t="shared" si="1"/>
        <v>AC Circuit Cable, Cable 275kV, Material km</v>
      </c>
      <c r="M16" s="11" t="s">
        <v>176</v>
      </c>
      <c r="O16" s="11" t="s">
        <v>218</v>
      </c>
    </row>
    <row r="17" spans="8:15">
      <c r="H17" s="11" t="s">
        <v>119</v>
      </c>
      <c r="I17" s="11" t="s">
        <v>125</v>
      </c>
      <c r="J17" s="6" t="s">
        <v>346</v>
      </c>
      <c r="K17" s="11" t="str">
        <f t="shared" si="1"/>
        <v>AC Circuit Cable, Cable 275kV, Routed km</v>
      </c>
      <c r="M17" s="11" t="s">
        <v>181</v>
      </c>
      <c r="O17" s="11" t="s">
        <v>120</v>
      </c>
    </row>
    <row r="18" spans="8:15">
      <c r="H18" s="11" t="s">
        <v>119</v>
      </c>
      <c r="I18" s="11" t="s">
        <v>126</v>
      </c>
      <c r="J18" s="6" t="s">
        <v>340</v>
      </c>
      <c r="K18" s="11" t="str">
        <f t="shared" si="1"/>
        <v>AC Circuit Cable, Cable 400kV, Circuit km</v>
      </c>
      <c r="M18" s="11" t="s">
        <v>183</v>
      </c>
      <c r="O18" s="11" t="s">
        <v>124</v>
      </c>
    </row>
    <row r="19" spans="8:15">
      <c r="H19" s="11" t="s">
        <v>119</v>
      </c>
      <c r="I19" s="11" t="s">
        <v>126</v>
      </c>
      <c r="J19" s="11" t="s">
        <v>165</v>
      </c>
      <c r="K19" s="11" t="str">
        <f t="shared" si="1"/>
        <v>AC Circuit Cable, Cable 400kV, Material km</v>
      </c>
      <c r="M19" s="11" t="s">
        <v>187</v>
      </c>
      <c r="O19" s="11" t="s">
        <v>125</v>
      </c>
    </row>
    <row r="20" spans="8:15">
      <c r="H20" s="11" t="s">
        <v>119</v>
      </c>
      <c r="I20" s="11" t="s">
        <v>126</v>
      </c>
      <c r="J20" s="6" t="s">
        <v>346</v>
      </c>
      <c r="K20" s="11" t="str">
        <f t="shared" si="1"/>
        <v>AC Circuit Cable, Cable 400kV, Routed km</v>
      </c>
      <c r="M20" s="11" t="s">
        <v>201</v>
      </c>
      <c r="O20" s="11" t="s">
        <v>126</v>
      </c>
    </row>
    <row r="21" spans="8:15">
      <c r="H21" s="11" t="s">
        <v>119</v>
      </c>
      <c r="I21" s="11" t="s">
        <v>127</v>
      </c>
      <c r="J21" s="6" t="s">
        <v>340</v>
      </c>
      <c r="K21" s="11" t="str">
        <f t="shared" si="1"/>
        <v>AC Circuit Cable, Cable kV Unknown, Circuit km</v>
      </c>
      <c r="M21" s="11" t="s">
        <v>202</v>
      </c>
      <c r="O21" s="11" t="s">
        <v>127</v>
      </c>
    </row>
    <row r="22" spans="8:15">
      <c r="H22" s="11" t="s">
        <v>119</v>
      </c>
      <c r="I22" s="11" t="s">
        <v>127</v>
      </c>
      <c r="J22" s="11" t="s">
        <v>165</v>
      </c>
      <c r="K22" s="11" t="str">
        <f t="shared" si="1"/>
        <v>AC Circuit Cable, Cable kV Unknown, Material km</v>
      </c>
      <c r="O22" s="11" t="s">
        <v>182</v>
      </c>
    </row>
    <row r="23" spans="8:15">
      <c r="H23" s="11" t="s">
        <v>119</v>
      </c>
      <c r="I23" s="11" t="s">
        <v>127</v>
      </c>
      <c r="J23" s="6" t="s">
        <v>346</v>
      </c>
      <c r="K23" s="11" t="str">
        <f t="shared" si="1"/>
        <v>AC Circuit Cable, Cable kV Unknown, Routed km</v>
      </c>
      <c r="O23" s="11" t="s">
        <v>136</v>
      </c>
    </row>
    <row r="24" spans="8:15">
      <c r="H24" s="11" t="s">
        <v>119</v>
      </c>
      <c r="I24" s="11" t="s">
        <v>128</v>
      </c>
      <c r="J24" s="6" t="s">
        <v>340</v>
      </c>
      <c r="K24" s="11" t="str">
        <f t="shared" si="1"/>
        <v>AC Circuit Cable, Submarine Cable, Circuit km</v>
      </c>
      <c r="O24" s="11" t="s">
        <v>137</v>
      </c>
    </row>
    <row r="25" spans="8:15">
      <c r="H25" s="11" t="s">
        <v>119</v>
      </c>
      <c r="I25" s="11" t="s">
        <v>128</v>
      </c>
      <c r="J25" s="11" t="s">
        <v>165</v>
      </c>
      <c r="K25" s="11" t="str">
        <f t="shared" si="1"/>
        <v>AC Circuit Cable, Submarine Cable, Material km</v>
      </c>
      <c r="O25" s="11" t="s">
        <v>138</v>
      </c>
    </row>
    <row r="26" spans="8:15">
      <c r="H26" s="11" t="s">
        <v>119</v>
      </c>
      <c r="I26" s="11" t="s">
        <v>128</v>
      </c>
      <c r="J26" s="6" t="s">
        <v>346</v>
      </c>
      <c r="K26" s="11" t="str">
        <f t="shared" si="1"/>
        <v>AC Circuit Cable, Submarine Cable, Routed km</v>
      </c>
      <c r="O26" s="11" t="s">
        <v>139</v>
      </c>
    </row>
    <row r="27" spans="8:15">
      <c r="H27" s="11" t="s">
        <v>129</v>
      </c>
      <c r="I27" s="11" t="s">
        <v>130</v>
      </c>
      <c r="J27" s="6" t="s">
        <v>131</v>
      </c>
      <c r="K27" s="11" t="str">
        <f t="shared" si="1"/>
        <v>AIS Switchgear (Incl. Circuit Breakers), AIS Bays &lt;=33kV, Each</v>
      </c>
      <c r="O27" s="11" t="s">
        <v>140</v>
      </c>
    </row>
    <row r="28" spans="8:15">
      <c r="H28" s="11" t="s">
        <v>129</v>
      </c>
      <c r="I28" s="11" t="s">
        <v>132</v>
      </c>
      <c r="J28" s="11" t="s">
        <v>131</v>
      </c>
      <c r="K28" s="11" t="str">
        <f t="shared" si="1"/>
        <v>AIS Switchgear (Incl. Circuit Breakers), AIS Bays 132kV, Each</v>
      </c>
      <c r="O28" s="11" t="s">
        <v>177</v>
      </c>
    </row>
    <row r="29" spans="8:15">
      <c r="H29" s="11" t="s">
        <v>129</v>
      </c>
      <c r="I29" s="11" t="s">
        <v>133</v>
      </c>
      <c r="J29" s="6" t="s">
        <v>131</v>
      </c>
      <c r="K29" s="11" t="str">
        <f t="shared" si="1"/>
        <v>AIS Switchgear (Incl. Circuit Breakers), AIS Bays 275kV, Each</v>
      </c>
      <c r="O29" s="11" t="s">
        <v>141</v>
      </c>
    </row>
    <row r="30" spans="8:15">
      <c r="H30" s="11" t="s">
        <v>129</v>
      </c>
      <c r="I30" s="11" t="s">
        <v>134</v>
      </c>
      <c r="J30" s="11" t="s">
        <v>131</v>
      </c>
      <c r="K30" s="11" t="str">
        <f t="shared" si="1"/>
        <v>AIS Switchgear (Incl. Circuit Breakers), AIS Bays 400kV, Each</v>
      </c>
      <c r="O30" s="11" t="s">
        <v>142</v>
      </c>
    </row>
    <row r="31" spans="8:15">
      <c r="H31" s="11" t="s">
        <v>129</v>
      </c>
      <c r="I31" s="11" t="s">
        <v>135</v>
      </c>
      <c r="J31" s="11" t="s">
        <v>131</v>
      </c>
      <c r="K31" s="11" t="str">
        <f t="shared" si="1"/>
        <v>AIS Switchgear (Incl. Circuit Breakers), AIS Bays kV Unknown, Each</v>
      </c>
      <c r="O31" s="11" t="s">
        <v>143</v>
      </c>
    </row>
    <row r="32" spans="8:15">
      <c r="H32" s="11" t="s">
        <v>129</v>
      </c>
      <c r="I32" s="11" t="s">
        <v>136</v>
      </c>
      <c r="J32" s="11" t="s">
        <v>131</v>
      </c>
      <c r="K32" s="11" t="str">
        <f t="shared" si="1"/>
        <v>AIS Switchgear (Incl. Circuit Breakers), Circuit Breaker, Each</v>
      </c>
      <c r="O32" s="11" t="s">
        <v>144</v>
      </c>
    </row>
    <row r="33" spans="8:15">
      <c r="H33" s="11" t="s">
        <v>129</v>
      </c>
      <c r="I33" s="11" t="s">
        <v>137</v>
      </c>
      <c r="J33" s="11" t="s">
        <v>131</v>
      </c>
      <c r="K33" s="11" t="str">
        <f t="shared" si="1"/>
        <v>AIS Switchgear (Incl. Circuit Breakers), Circuit Breaker 132kV, Each</v>
      </c>
      <c r="O33" s="11" t="s">
        <v>145</v>
      </c>
    </row>
    <row r="34" spans="8:15">
      <c r="H34" s="11" t="s">
        <v>129</v>
      </c>
      <c r="I34" s="11" t="s">
        <v>138</v>
      </c>
      <c r="J34" s="11" t="s">
        <v>131</v>
      </c>
      <c r="K34" s="11" t="str">
        <f t="shared" si="1"/>
        <v>AIS Switchgear (Incl. Circuit Breakers), Circuit Breaker 275kV, Each</v>
      </c>
      <c r="O34" s="11" t="s">
        <v>153</v>
      </c>
    </row>
    <row r="35" spans="8:15">
      <c r="H35" s="11" t="s">
        <v>129</v>
      </c>
      <c r="I35" s="11" t="s">
        <v>139</v>
      </c>
      <c r="J35" s="11" t="s">
        <v>131</v>
      </c>
      <c r="K35" s="11" t="str">
        <f t="shared" si="1"/>
        <v>AIS Switchgear (Incl. Circuit Breakers), Circuit Breaker 33kV, Each</v>
      </c>
      <c r="O35" s="11" t="s">
        <v>157</v>
      </c>
    </row>
    <row r="36" spans="8:15">
      <c r="H36" s="11" t="s">
        <v>129</v>
      </c>
      <c r="I36" s="11" t="s">
        <v>140</v>
      </c>
      <c r="J36" s="11" t="s">
        <v>131</v>
      </c>
      <c r="K36" s="11" t="str">
        <f>H36&amp;", "&amp;I36&amp;", "&amp;J36</f>
        <v>AIS Switchgear (Incl. Circuit Breakers), Circuit Breaker 400kV, Each</v>
      </c>
      <c r="O36" s="11" t="s">
        <v>158</v>
      </c>
    </row>
    <row r="37" spans="8:15">
      <c r="H37" s="11" t="s">
        <v>129</v>
      </c>
      <c r="I37" s="11" t="s">
        <v>141</v>
      </c>
      <c r="J37" s="11" t="s">
        <v>131</v>
      </c>
      <c r="K37" s="11" t="str">
        <f t="shared" si="1"/>
        <v>AIS Switchgear (Incl. Circuit Breakers), Disconnector, Each</v>
      </c>
      <c r="O37" s="11" t="s">
        <v>159</v>
      </c>
    </row>
    <row r="38" spans="8:15">
      <c r="H38" s="11" t="s">
        <v>129</v>
      </c>
      <c r="I38" s="11" t="s">
        <v>142</v>
      </c>
      <c r="J38" s="11" t="s">
        <v>131</v>
      </c>
      <c r="K38" s="11" t="str">
        <f t="shared" si="1"/>
        <v>AIS Switchgear (Incl. Circuit Breakers), Earth Switch, Each</v>
      </c>
      <c r="O38" s="11" t="s">
        <v>160</v>
      </c>
    </row>
    <row r="39" spans="8:15">
      <c r="H39" s="11" t="s">
        <v>129</v>
      </c>
      <c r="I39" s="11" t="s">
        <v>143</v>
      </c>
      <c r="J39" s="11" t="s">
        <v>131</v>
      </c>
      <c r="K39" s="11" t="str">
        <f t="shared" si="1"/>
        <v>AIS Switchgear (Incl. Circuit Breakers), Earth Switch &lt;=33kV, Each</v>
      </c>
      <c r="O39" s="11" t="s">
        <v>161</v>
      </c>
    </row>
    <row r="40" spans="8:15">
      <c r="H40" s="11" t="s">
        <v>129</v>
      </c>
      <c r="I40" s="11" t="s">
        <v>144</v>
      </c>
      <c r="J40" s="11" t="s">
        <v>131</v>
      </c>
      <c r="K40" s="11" t="str">
        <f t="shared" si="1"/>
        <v>AIS Switchgear (Incl. Circuit Breakers), Earth Switch 132kV, Each</v>
      </c>
      <c r="O40" s="11" t="s">
        <v>162</v>
      </c>
    </row>
    <row r="41" spans="8:15">
      <c r="H41" s="11" t="s">
        <v>129</v>
      </c>
      <c r="I41" s="11" t="s">
        <v>145</v>
      </c>
      <c r="J41" s="11" t="s">
        <v>131</v>
      </c>
      <c r="K41" s="11" t="str">
        <f t="shared" si="1"/>
        <v>AIS Switchgear (Incl. Circuit Breakers), Earth Switch 400kV, Each</v>
      </c>
      <c r="O41" s="11" t="s">
        <v>164</v>
      </c>
    </row>
    <row r="42" spans="8:15">
      <c r="H42" s="11" t="s">
        <v>129</v>
      </c>
      <c r="I42" s="11" t="s">
        <v>146</v>
      </c>
      <c r="J42" s="11" t="s">
        <v>131</v>
      </c>
      <c r="K42" s="11" t="str">
        <f t="shared" si="1"/>
        <v>AIS Switchgear (Incl. Circuit Breakers), Other Switchgear 132kV, Each</v>
      </c>
      <c r="O42" s="11" t="s">
        <v>166</v>
      </c>
    </row>
    <row r="43" spans="8:15">
      <c r="H43" s="11" t="s">
        <v>129</v>
      </c>
      <c r="I43" s="11" t="s">
        <v>147</v>
      </c>
      <c r="J43" s="11" t="s">
        <v>131</v>
      </c>
      <c r="K43" s="11" t="str">
        <f t="shared" si="1"/>
        <v>AIS Switchgear (Incl. Circuit Breakers), Other Switchgear 275kV, Each</v>
      </c>
      <c r="O43" s="11" t="s">
        <v>167</v>
      </c>
    </row>
    <row r="44" spans="8:15">
      <c r="H44" s="11" t="s">
        <v>129</v>
      </c>
      <c r="I44" s="11" t="s">
        <v>148</v>
      </c>
      <c r="J44" s="11" t="s">
        <v>131</v>
      </c>
      <c r="K44" s="11" t="str">
        <f t="shared" si="1"/>
        <v>AIS Switchgear (Incl. Circuit Breakers), Other Switchgear 33kV, Each</v>
      </c>
      <c r="O44" s="11" t="s">
        <v>168</v>
      </c>
    </row>
    <row r="45" spans="8:15">
      <c r="H45" s="11" t="s">
        <v>129</v>
      </c>
      <c r="I45" s="11" t="s">
        <v>149</v>
      </c>
      <c r="J45" s="11" t="s">
        <v>131</v>
      </c>
      <c r="K45" s="11" t="str">
        <f t="shared" si="1"/>
        <v>AIS Switchgear (Incl. Circuit Breakers), Other Switchgear 400kV, Each</v>
      </c>
      <c r="O45" s="11" t="s">
        <v>169</v>
      </c>
    </row>
    <row r="46" spans="8:15">
      <c r="H46" s="11" t="s">
        <v>129</v>
      </c>
      <c r="I46" s="11" t="s">
        <v>150</v>
      </c>
      <c r="J46" s="6" t="s">
        <v>131</v>
      </c>
      <c r="K46" s="11" t="str">
        <f t="shared" si="1"/>
        <v>AIS Switchgear (Incl. Circuit Breakers), Surge Arrestor, Each</v>
      </c>
      <c r="O46" s="11" t="s">
        <v>171</v>
      </c>
    </row>
    <row r="47" spans="8:15">
      <c r="H47" s="11" t="s">
        <v>151</v>
      </c>
      <c r="I47" s="11" t="s">
        <v>151</v>
      </c>
      <c r="J47" s="6" t="s">
        <v>131</v>
      </c>
      <c r="K47" s="11" t="str">
        <f t="shared" si="1"/>
        <v>Batteries, Batteries, Each</v>
      </c>
      <c r="O47" s="11" t="s">
        <v>172</v>
      </c>
    </row>
    <row r="48" spans="8:15">
      <c r="H48" s="11" t="s">
        <v>152</v>
      </c>
      <c r="I48" s="11" t="s">
        <v>153</v>
      </c>
      <c r="J48" s="6" t="s">
        <v>131</v>
      </c>
      <c r="K48" s="11" t="str">
        <f t="shared" si="1"/>
        <v>FACTS, FACTS Equipment, Each</v>
      </c>
      <c r="O48" s="11" t="s">
        <v>173</v>
      </c>
    </row>
    <row r="49" spans="8:15">
      <c r="H49" s="11" t="s">
        <v>155</v>
      </c>
      <c r="I49" s="11" t="s">
        <v>156</v>
      </c>
      <c r="J49" s="6" t="s">
        <v>131</v>
      </c>
      <c r="K49" s="11" t="str">
        <f t="shared" si="1"/>
        <v>GIS Switchgear (incl. Circuit Breakers), Busbar (GIB), Each</v>
      </c>
      <c r="O49" s="11" t="s">
        <v>174</v>
      </c>
    </row>
    <row r="50" spans="8:15">
      <c r="H50" s="11" t="s">
        <v>155</v>
      </c>
      <c r="I50" s="11" t="s">
        <v>157</v>
      </c>
      <c r="J50" s="6" t="s">
        <v>131</v>
      </c>
      <c r="K50" s="11" t="str">
        <f t="shared" si="1"/>
        <v>GIS Switchgear (incl. Circuit Breakers), GIS Bays &lt;=33kv, Each</v>
      </c>
      <c r="O50" s="11" t="s">
        <v>175</v>
      </c>
    </row>
    <row r="51" spans="8:15">
      <c r="H51" s="11" t="s">
        <v>155</v>
      </c>
      <c r="I51" s="11" t="s">
        <v>158</v>
      </c>
      <c r="J51" s="6" t="s">
        <v>131</v>
      </c>
      <c r="K51" s="11" t="str">
        <f t="shared" si="1"/>
        <v>GIS Switchgear (incl. Circuit Breakers), GIS Bays 132kV, Each</v>
      </c>
      <c r="O51" s="11" t="s">
        <v>179</v>
      </c>
    </row>
    <row r="52" spans="8:15">
      <c r="H52" s="11" t="s">
        <v>155</v>
      </c>
      <c r="I52" s="11" t="s">
        <v>159</v>
      </c>
      <c r="J52" s="11" t="s">
        <v>131</v>
      </c>
      <c r="K52" s="11" t="str">
        <f t="shared" si="1"/>
        <v>GIS Switchgear (incl. Circuit Breakers), GIS Bays 275kV, Each</v>
      </c>
      <c r="O52" s="11" t="s">
        <v>188</v>
      </c>
    </row>
    <row r="53" spans="8:15">
      <c r="H53" s="11" t="s">
        <v>155</v>
      </c>
      <c r="I53" s="11" t="s">
        <v>160</v>
      </c>
      <c r="J53" s="11" t="s">
        <v>131</v>
      </c>
      <c r="K53" s="11" t="str">
        <f t="shared" si="1"/>
        <v>GIS Switchgear (incl. Circuit Breakers), GIS Bays 400kV, Each</v>
      </c>
      <c r="O53" s="11" t="s">
        <v>189</v>
      </c>
    </row>
    <row r="54" spans="8:15">
      <c r="H54" s="11" t="s">
        <v>155</v>
      </c>
      <c r="I54" s="11" t="s">
        <v>161</v>
      </c>
      <c r="J54" s="6" t="s">
        <v>131</v>
      </c>
      <c r="K54" s="11" t="str">
        <f t="shared" si="1"/>
        <v>GIS Switchgear (incl. Circuit Breakers), GIS Bays kV Unknown, Each</v>
      </c>
      <c r="O54" s="11" t="s">
        <v>190</v>
      </c>
    </row>
    <row r="55" spans="8:15">
      <c r="H55" s="11" t="s">
        <v>155</v>
      </c>
      <c r="I55" s="11" t="s">
        <v>162</v>
      </c>
      <c r="J55" s="6" t="s">
        <v>131</v>
      </c>
      <c r="K55" s="11" t="str">
        <f t="shared" si="1"/>
        <v>GIS Switchgear (incl. Circuit Breakers), GIS Bushings, Each</v>
      </c>
      <c r="O55" s="11" t="s">
        <v>191</v>
      </c>
    </row>
    <row r="56" spans="8:15">
      <c r="H56" s="11" t="s">
        <v>163</v>
      </c>
      <c r="I56" s="11" t="s">
        <v>164</v>
      </c>
      <c r="J56" s="11" t="s">
        <v>165</v>
      </c>
      <c r="K56" s="11" t="str">
        <f t="shared" si="1"/>
        <v>HVDC, HVDC Cable, Material km</v>
      </c>
      <c r="O56" s="11" t="s">
        <v>192</v>
      </c>
    </row>
    <row r="57" spans="8:15">
      <c r="H57" s="11" t="s">
        <v>163</v>
      </c>
      <c r="I57" s="11" t="s">
        <v>166</v>
      </c>
      <c r="J57" s="11" t="s">
        <v>131</v>
      </c>
      <c r="K57" s="11" t="str">
        <f t="shared" si="1"/>
        <v>HVDC, HVDC Converter, Each</v>
      </c>
      <c r="O57" s="11" t="s">
        <v>193</v>
      </c>
    </row>
    <row r="58" spans="8:15">
      <c r="H58" s="11" t="s">
        <v>163</v>
      </c>
      <c r="I58" s="11" t="s">
        <v>167</v>
      </c>
      <c r="J58" s="11" t="s">
        <v>131</v>
      </c>
      <c r="K58" s="11" t="str">
        <f t="shared" si="1"/>
        <v>HVDC, HVDC Converter Transformer, Each</v>
      </c>
      <c r="O58" s="11" t="s">
        <v>195</v>
      </c>
    </row>
    <row r="59" spans="8:15">
      <c r="H59" s="11" t="s">
        <v>163</v>
      </c>
      <c r="I59" s="11" t="s">
        <v>168</v>
      </c>
      <c r="J59" s="11" t="s">
        <v>165</v>
      </c>
      <c r="K59" s="11" t="str">
        <f t="shared" si="1"/>
        <v>HVDC, HVDC OHL, Material km</v>
      </c>
      <c r="O59" s="11" t="s">
        <v>196</v>
      </c>
    </row>
    <row r="60" spans="8:15">
      <c r="H60" s="11" t="s">
        <v>163</v>
      </c>
      <c r="I60" s="11" t="s">
        <v>169</v>
      </c>
      <c r="J60" s="11" t="s">
        <v>131</v>
      </c>
      <c r="K60" s="11" t="str">
        <f t="shared" si="1"/>
        <v>HVDC, HVDC Other, Each</v>
      </c>
      <c r="O60" s="11" t="s">
        <v>197</v>
      </c>
    </row>
    <row r="61" spans="8:15">
      <c r="H61" s="11" t="s">
        <v>170</v>
      </c>
      <c r="I61" s="11" t="s">
        <v>171</v>
      </c>
      <c r="J61" s="11" t="s">
        <v>131</v>
      </c>
      <c r="K61" s="11" t="str">
        <f t="shared" si="1"/>
        <v>Instrument Transformers, Instrument Transformers &lt;=33kv, Each</v>
      </c>
      <c r="O61" s="11" t="s">
        <v>198</v>
      </c>
    </row>
    <row r="62" spans="8:15">
      <c r="H62" s="11" t="s">
        <v>170</v>
      </c>
      <c r="I62" s="11" t="s">
        <v>172</v>
      </c>
      <c r="J62" s="11" t="s">
        <v>131</v>
      </c>
      <c r="K62" s="11" t="str">
        <f t="shared" si="1"/>
        <v>Instrument Transformers, Instrument Transformers 132kV, Each</v>
      </c>
      <c r="O62" s="11" t="s">
        <v>199</v>
      </c>
    </row>
    <row r="63" spans="8:15">
      <c r="H63" s="11" t="s">
        <v>170</v>
      </c>
      <c r="I63" s="11" t="s">
        <v>173</v>
      </c>
      <c r="J63" s="11" t="s">
        <v>131</v>
      </c>
      <c r="K63" s="11" t="str">
        <f t="shared" si="1"/>
        <v>Instrument Transformers, Instrument Transformers 275kV, Each</v>
      </c>
      <c r="O63" s="11" t="s">
        <v>146</v>
      </c>
    </row>
    <row r="64" spans="8:15">
      <c r="H64" s="11" t="s">
        <v>170</v>
      </c>
      <c r="I64" s="11" t="s">
        <v>174</v>
      </c>
      <c r="J64" s="6" t="s">
        <v>131</v>
      </c>
      <c r="K64" s="11" t="str">
        <f t="shared" si="1"/>
        <v>Instrument Transformers, Instrument Transformers 400kV, Each</v>
      </c>
      <c r="O64" s="11" t="s">
        <v>147</v>
      </c>
    </row>
    <row r="65" spans="8:15">
      <c r="H65" s="11" t="s">
        <v>170</v>
      </c>
      <c r="I65" s="11" t="s">
        <v>175</v>
      </c>
      <c r="J65" s="11" t="s">
        <v>131</v>
      </c>
      <c r="K65" s="11" t="str">
        <f t="shared" si="1"/>
        <v>Instrument Transformers, Instrument Transformers kV Unknown, Each</v>
      </c>
      <c r="O65" s="11" t="s">
        <v>148</v>
      </c>
    </row>
    <row r="66" spans="8:15">
      <c r="H66" s="11" t="s">
        <v>176</v>
      </c>
      <c r="I66" s="11" t="s">
        <v>177</v>
      </c>
      <c r="J66" s="6" t="s">
        <v>178</v>
      </c>
      <c r="K66" s="11" t="str">
        <f t="shared" si="1"/>
        <v>LVAC, Diesel Generators &amp; LVAC Boards, Per Site</v>
      </c>
      <c r="O66" s="11" t="s">
        <v>149</v>
      </c>
    </row>
    <row r="67" spans="8:15">
      <c r="H67" s="11" t="s">
        <v>176</v>
      </c>
      <c r="I67" s="11" t="s">
        <v>179</v>
      </c>
      <c r="J67" s="11" t="s">
        <v>165</v>
      </c>
      <c r="K67" s="11" t="str">
        <f t="shared" si="1"/>
        <v>LVAC, LVAC cabling, Material km</v>
      </c>
      <c r="O67" s="11" t="s">
        <v>184</v>
      </c>
    </row>
    <row r="68" spans="8:15">
      <c r="H68" s="11" t="s">
        <v>176</v>
      </c>
      <c r="I68" s="11" t="s">
        <v>180</v>
      </c>
      <c r="J68" s="11" t="s">
        <v>178</v>
      </c>
      <c r="K68" s="11" t="str">
        <f t="shared" si="1"/>
        <v>LVAC, Substation Auxiliary Supplies at substations , Per Site</v>
      </c>
      <c r="O68" s="11" t="s">
        <v>185</v>
      </c>
    </row>
    <row r="69" spans="8:15">
      <c r="H69" s="11" t="s">
        <v>181</v>
      </c>
      <c r="I69" s="11" t="s">
        <v>182</v>
      </c>
      <c r="J69" s="6" t="s">
        <v>131</v>
      </c>
      <c r="K69" s="11" t="str">
        <f t="shared" si="1"/>
        <v>Other Switchgear, Capacitor, Each</v>
      </c>
      <c r="O69" s="11" t="s">
        <v>186</v>
      </c>
    </row>
    <row r="70" spans="8:15">
      <c r="H70" s="11" t="s">
        <v>183</v>
      </c>
      <c r="I70" s="11" t="s">
        <v>184</v>
      </c>
      <c r="J70" s="11" t="s">
        <v>131</v>
      </c>
      <c r="K70" s="11" t="str">
        <f t="shared" si="1"/>
        <v>Overhead Pole Line, Pole, Each</v>
      </c>
      <c r="O70" s="11" t="s">
        <v>201</v>
      </c>
    </row>
    <row r="71" spans="8:15">
      <c r="H71" s="11" t="s">
        <v>183</v>
      </c>
      <c r="I71" s="11" t="s">
        <v>185</v>
      </c>
      <c r="J71" s="6" t="s">
        <v>340</v>
      </c>
      <c r="K71" s="11" t="str">
        <f t="shared" si="1"/>
        <v>Overhead Pole Line, Pole Line Conductor &lt;=33kV, Circuit km</v>
      </c>
      <c r="O71" s="11" t="s">
        <v>203</v>
      </c>
    </row>
    <row r="72" spans="8:15">
      <c r="H72" s="11" t="s">
        <v>183</v>
      </c>
      <c r="I72" s="11" t="s">
        <v>185</v>
      </c>
      <c r="J72" s="6" t="s">
        <v>165</v>
      </c>
      <c r="K72" s="11" t="str">
        <f t="shared" si="1"/>
        <v>Overhead Pole Line, Pole Line Conductor &lt;=33kV, Material km</v>
      </c>
      <c r="O72" s="11" t="s">
        <v>204</v>
      </c>
    </row>
    <row r="73" spans="8:15">
      <c r="H73" s="11" t="s">
        <v>183</v>
      </c>
      <c r="I73" s="11" t="s">
        <v>185</v>
      </c>
      <c r="J73" s="11" t="s">
        <v>346</v>
      </c>
      <c r="K73" s="11" t="str">
        <f t="shared" si="1"/>
        <v>Overhead Pole Line, Pole Line Conductor &lt;=33kV, Routed km</v>
      </c>
      <c r="O73" s="11" t="s">
        <v>205</v>
      </c>
    </row>
    <row r="74" spans="8:15">
      <c r="H74" s="11" t="s">
        <v>183</v>
      </c>
      <c r="I74" s="11" t="s">
        <v>186</v>
      </c>
      <c r="J74" s="6" t="s">
        <v>340</v>
      </c>
      <c r="K74" s="11" t="str">
        <f t="shared" si="1"/>
        <v>Overhead Pole Line, Pole Line Conductor 132kV, Circuit km</v>
      </c>
      <c r="O74" s="11" t="s">
        <v>200</v>
      </c>
    </row>
    <row r="75" spans="8:15">
      <c r="H75" s="11" t="s">
        <v>183</v>
      </c>
      <c r="I75" s="11" t="s">
        <v>186</v>
      </c>
      <c r="J75" s="6" t="s">
        <v>165</v>
      </c>
      <c r="K75" s="11" t="str">
        <f t="shared" si="1"/>
        <v>Overhead Pole Line, Pole Line Conductor 132kV, Material km</v>
      </c>
      <c r="O75" s="11" t="s">
        <v>128</v>
      </c>
    </row>
    <row r="76" spans="8:15">
      <c r="H76" s="11" t="s">
        <v>183</v>
      </c>
      <c r="I76" s="11" t="s">
        <v>186</v>
      </c>
      <c r="J76" s="11" t="s">
        <v>346</v>
      </c>
      <c r="K76" s="11" t="str">
        <f t="shared" si="1"/>
        <v>Overhead Pole Line, Pole Line Conductor 132kV, Routed km</v>
      </c>
      <c r="O76" s="11" t="s">
        <v>180</v>
      </c>
    </row>
    <row r="77" spans="8:15">
      <c r="H77" s="11" t="s">
        <v>187</v>
      </c>
      <c r="I77" s="11" t="s">
        <v>188</v>
      </c>
      <c r="J77" s="6" t="s">
        <v>340</v>
      </c>
      <c r="K77" s="11" t="str">
        <f t="shared" si="1"/>
        <v>Overhead Tower Line, OHL Conductor 132kV, Circuit km</v>
      </c>
      <c r="O77" s="11" t="s">
        <v>150</v>
      </c>
    </row>
    <row r="78" spans="8:15">
      <c r="H78" s="11" t="s">
        <v>187</v>
      </c>
      <c r="I78" s="11" t="s">
        <v>188</v>
      </c>
      <c r="J78" s="11" t="s">
        <v>165</v>
      </c>
      <c r="K78" s="11" t="str">
        <f t="shared" si="1"/>
        <v>Overhead Tower Line, OHL Conductor 132kV, Material km</v>
      </c>
      <c r="O78" s="11" t="s">
        <v>206</v>
      </c>
    </row>
    <row r="79" spans="8:15">
      <c r="H79" s="11" t="s">
        <v>187</v>
      </c>
      <c r="I79" s="11" t="s">
        <v>188</v>
      </c>
      <c r="J79" s="6" t="s">
        <v>346</v>
      </c>
      <c r="K79" s="11" t="str">
        <f t="shared" si="1"/>
        <v>Overhead Tower Line, OHL Conductor 132kV, Routed km</v>
      </c>
      <c r="O79" s="11" t="s">
        <v>207</v>
      </c>
    </row>
    <row r="80" spans="8:15">
      <c r="H80" s="11" t="s">
        <v>187</v>
      </c>
      <c r="I80" s="11" t="s">
        <v>189</v>
      </c>
      <c r="J80" s="11" t="s">
        <v>340</v>
      </c>
      <c r="K80" s="11" t="str">
        <f t="shared" si="1"/>
        <v>Overhead Tower Line, OHL Conductor 275kV, Circuit km</v>
      </c>
      <c r="O80" s="11" t="s">
        <v>208</v>
      </c>
    </row>
    <row r="81" spans="8:15">
      <c r="H81" s="11" t="s">
        <v>187</v>
      </c>
      <c r="I81" s="11" t="s">
        <v>189</v>
      </c>
      <c r="J81" s="6" t="s">
        <v>165</v>
      </c>
      <c r="K81" s="11" t="str">
        <f t="shared" si="1"/>
        <v>Overhead Tower Line, OHL Conductor 275kV, Material km</v>
      </c>
      <c r="O81" s="11" t="s">
        <v>209</v>
      </c>
    </row>
    <row r="82" spans="8:15">
      <c r="H82" s="11" t="s">
        <v>187</v>
      </c>
      <c r="I82" s="11" t="s">
        <v>189</v>
      </c>
      <c r="J82" s="6" t="s">
        <v>346</v>
      </c>
      <c r="K82" s="11" t="str">
        <f t="shared" si="1"/>
        <v>Overhead Tower Line, OHL Conductor 275kV, Routed km</v>
      </c>
      <c r="O82" s="11" t="s">
        <v>210</v>
      </c>
    </row>
    <row r="83" spans="8:15">
      <c r="H83" s="11" t="s">
        <v>187</v>
      </c>
      <c r="I83" s="11" t="s">
        <v>190</v>
      </c>
      <c r="J83" s="11" t="s">
        <v>340</v>
      </c>
      <c r="K83" s="11" t="str">
        <f t="shared" si="1"/>
        <v>Overhead Tower Line, OHL Conductor 400kV, Circuit km</v>
      </c>
    </row>
    <row r="84" spans="8:15">
      <c r="H84" s="11" t="s">
        <v>187</v>
      </c>
      <c r="I84" s="11" t="s">
        <v>190</v>
      </c>
      <c r="J84" s="6" t="s">
        <v>165</v>
      </c>
      <c r="K84" s="11" t="str">
        <f t="shared" si="1"/>
        <v>Overhead Tower Line, OHL Conductor 400kV, Material km</v>
      </c>
    </row>
    <row r="85" spans="8:15">
      <c r="H85" s="11" t="s">
        <v>187</v>
      </c>
      <c r="I85" s="11" t="s">
        <v>190</v>
      </c>
      <c r="J85" s="6" t="s">
        <v>346</v>
      </c>
      <c r="K85" s="11" t="str">
        <f t="shared" si="1"/>
        <v>Overhead Tower Line, OHL Conductor 400kV, Routed km</v>
      </c>
    </row>
    <row r="86" spans="8:15">
      <c r="H86" s="11" t="s">
        <v>187</v>
      </c>
      <c r="I86" s="11" t="s">
        <v>191</v>
      </c>
      <c r="J86" s="11" t="s">
        <v>340</v>
      </c>
      <c r="K86" s="11" t="str">
        <f t="shared" si="1"/>
        <v>Overhead Tower Line, OHL Conductor kV Unknown, Circuit km</v>
      </c>
    </row>
    <row r="87" spans="8:15">
      <c r="H87" s="11" t="s">
        <v>187</v>
      </c>
      <c r="I87" s="11" t="s">
        <v>191</v>
      </c>
      <c r="J87" s="6" t="s">
        <v>165</v>
      </c>
      <c r="K87" s="11" t="str">
        <f t="shared" ref="K87:K107" si="2">H87&amp;", "&amp;I87&amp;", "&amp;J87</f>
        <v>Overhead Tower Line, OHL Conductor kV Unknown, Material km</v>
      </c>
    </row>
    <row r="88" spans="8:15">
      <c r="H88" s="11" t="s">
        <v>187</v>
      </c>
      <c r="I88" s="11" t="s">
        <v>191</v>
      </c>
      <c r="J88" s="6" t="s">
        <v>346</v>
      </c>
      <c r="K88" s="11" t="str">
        <f t="shared" si="2"/>
        <v>Overhead Tower Line, OHL Conductor kV Unknown, Routed km</v>
      </c>
    </row>
    <row r="89" spans="8:15">
      <c r="H89" s="11" t="s">
        <v>187</v>
      </c>
      <c r="I89" s="11" t="s">
        <v>192</v>
      </c>
      <c r="J89" s="11" t="s">
        <v>340</v>
      </c>
      <c r="K89" s="11" t="str">
        <f t="shared" si="2"/>
        <v>Overhead Tower Line, OHL Earth Wire, Circuit km</v>
      </c>
    </row>
    <row r="90" spans="8:15">
      <c r="H90" s="11" t="s">
        <v>187</v>
      </c>
      <c r="I90" s="11" t="s">
        <v>192</v>
      </c>
      <c r="J90" s="6" t="s">
        <v>165</v>
      </c>
      <c r="K90" s="11" t="str">
        <f t="shared" si="2"/>
        <v>Overhead Tower Line, OHL Earth Wire, Material km</v>
      </c>
    </row>
    <row r="91" spans="8:15">
      <c r="H91" s="11" t="s">
        <v>187</v>
      </c>
      <c r="I91" s="11" t="s">
        <v>192</v>
      </c>
      <c r="J91" s="6" t="s">
        <v>346</v>
      </c>
      <c r="K91" s="11" t="str">
        <f t="shared" si="2"/>
        <v>Overhead Tower Line, OHL Earth Wire, Routed km</v>
      </c>
    </row>
    <row r="92" spans="8:15">
      <c r="H92" s="11" t="s">
        <v>187</v>
      </c>
      <c r="I92" s="11" t="s">
        <v>193</v>
      </c>
      <c r="J92" s="11" t="s">
        <v>194</v>
      </c>
      <c r="K92" s="11" t="str">
        <f t="shared" si="2"/>
        <v>Overhead Tower Line, OHL Earth Wire Fittings, Per Set</v>
      </c>
    </row>
    <row r="93" spans="8:15">
      <c r="H93" s="11" t="s">
        <v>187</v>
      </c>
      <c r="I93" s="11" t="s">
        <v>195</v>
      </c>
      <c r="J93" s="6" t="s">
        <v>131</v>
      </c>
      <c r="K93" s="11" t="str">
        <f t="shared" si="2"/>
        <v>Overhead Tower Line, OHL Fittings 132kV, Each</v>
      </c>
    </row>
    <row r="94" spans="8:15">
      <c r="H94" s="11" t="s">
        <v>187</v>
      </c>
      <c r="I94" s="11" t="s">
        <v>196</v>
      </c>
      <c r="J94" s="11" t="s">
        <v>131</v>
      </c>
      <c r="K94" s="11" t="str">
        <f t="shared" si="2"/>
        <v>Overhead Tower Line, OHL Fittings 275kV, Each</v>
      </c>
    </row>
    <row r="95" spans="8:15">
      <c r="H95" s="11" t="s">
        <v>187</v>
      </c>
      <c r="I95" s="11" t="s">
        <v>197</v>
      </c>
      <c r="J95" s="6" t="s">
        <v>131</v>
      </c>
      <c r="K95" s="11" t="str">
        <f t="shared" si="2"/>
        <v>Overhead Tower Line, OHL Fittings 400kV, Each</v>
      </c>
    </row>
    <row r="96" spans="8:15">
      <c r="H96" s="11" t="s">
        <v>187</v>
      </c>
      <c r="I96" s="11" t="s">
        <v>198</v>
      </c>
      <c r="J96" s="11" t="s">
        <v>131</v>
      </c>
      <c r="K96" s="11" t="str">
        <f t="shared" si="2"/>
        <v>Overhead Tower Line, OHL Fittings kV Unknown, Each</v>
      </c>
    </row>
    <row r="97" spans="8:11">
      <c r="H97" s="11" t="s">
        <v>187</v>
      </c>
      <c r="I97" s="11" t="s">
        <v>199</v>
      </c>
      <c r="J97" s="6" t="s">
        <v>131</v>
      </c>
      <c r="K97" s="11" t="str">
        <f t="shared" si="2"/>
        <v>Overhead Tower Line, OHL Insulators, Each</v>
      </c>
    </row>
    <row r="98" spans="8:11">
      <c r="H98" s="11" t="s">
        <v>187</v>
      </c>
      <c r="I98" s="11" t="s">
        <v>200</v>
      </c>
      <c r="J98" s="11" t="s">
        <v>131</v>
      </c>
      <c r="K98" s="11" t="str">
        <f t="shared" si="2"/>
        <v>Overhead Tower Line, Steel Towers, Each</v>
      </c>
    </row>
    <row r="99" spans="8:11">
      <c r="H99" s="11" t="s">
        <v>201</v>
      </c>
      <c r="I99" s="11" t="s">
        <v>201</v>
      </c>
      <c r="J99" s="11" t="s">
        <v>131</v>
      </c>
      <c r="K99" s="11" t="str">
        <f t="shared" si="2"/>
        <v>Protection &amp; Control, Protection &amp; Control, Each</v>
      </c>
    </row>
    <row r="100" spans="8:11">
      <c r="H100" s="11" t="s">
        <v>202</v>
      </c>
      <c r="I100" s="11" t="s">
        <v>203</v>
      </c>
      <c r="J100" s="11" t="s">
        <v>131</v>
      </c>
      <c r="K100" s="11" t="str">
        <f t="shared" si="2"/>
        <v>Wound plant, Quad Booster, Each</v>
      </c>
    </row>
    <row r="101" spans="8:11">
      <c r="H101" s="11" t="s">
        <v>202</v>
      </c>
      <c r="I101" s="11" t="s">
        <v>204</v>
      </c>
      <c r="J101" s="11" t="s">
        <v>131</v>
      </c>
      <c r="K101" s="11" t="str">
        <f t="shared" si="2"/>
        <v>Wound plant, Series Reactor, Each</v>
      </c>
    </row>
    <row r="102" spans="8:11">
      <c r="H102" s="11" t="s">
        <v>202</v>
      </c>
      <c r="I102" s="11" t="s">
        <v>205</v>
      </c>
      <c r="J102" s="11" t="s">
        <v>131</v>
      </c>
      <c r="K102" s="11" t="str">
        <f t="shared" si="2"/>
        <v>Wound plant, Shunt Reactor, Each</v>
      </c>
    </row>
    <row r="103" spans="8:11">
      <c r="H103" s="11" t="s">
        <v>202</v>
      </c>
      <c r="I103" s="11" t="s">
        <v>206</v>
      </c>
      <c r="J103" s="11" t="s">
        <v>131</v>
      </c>
      <c r="K103" s="11" t="str">
        <f t="shared" si="2"/>
        <v>Wound plant, Tertiary connected reactor, Each</v>
      </c>
    </row>
    <row r="104" spans="8:11">
      <c r="H104" s="11" t="s">
        <v>202</v>
      </c>
      <c r="I104" s="11" t="s">
        <v>207</v>
      </c>
      <c r="J104" s="11" t="s">
        <v>131</v>
      </c>
      <c r="K104" s="11" t="str">
        <f t="shared" si="2"/>
        <v>Wound plant, Transformer 132kV, Each</v>
      </c>
    </row>
    <row r="105" spans="8:11">
      <c r="H105" s="11" t="s">
        <v>202</v>
      </c>
      <c r="I105" s="11" t="s">
        <v>208</v>
      </c>
      <c r="J105" s="11" t="s">
        <v>131</v>
      </c>
      <c r="K105" s="11" t="str">
        <f t="shared" si="2"/>
        <v>Wound plant, Transformer 275kV, Each</v>
      </c>
    </row>
    <row r="106" spans="8:11">
      <c r="H106" s="11" t="s">
        <v>202</v>
      </c>
      <c r="I106" s="11" t="s">
        <v>209</v>
      </c>
      <c r="J106" s="11" t="s">
        <v>131</v>
      </c>
      <c r="K106" s="11" t="str">
        <f t="shared" si="2"/>
        <v>Wound plant, Transformer 400kV, Each</v>
      </c>
    </row>
    <row r="107" spans="8:11">
      <c r="H107" s="11" t="s">
        <v>202</v>
      </c>
      <c r="I107" s="11" t="s">
        <v>210</v>
      </c>
      <c r="J107" s="11" t="s">
        <v>131</v>
      </c>
      <c r="K107" s="11" t="str">
        <f t="shared" si="2"/>
        <v>Wound plant, Transformer kV Unknown, Each</v>
      </c>
    </row>
    <row r="108" spans="8:11"/>
    <row r="109" spans="8:11"/>
    <row r="110" spans="8:11"/>
    <row r="111" spans="8:11"/>
    <row r="112" spans="8:11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</sheetData>
  <sortState xmlns:xlrd2="http://schemas.microsoft.com/office/spreadsheetml/2017/richdata2" ref="O9:O82">
    <sortCondition ref="O9:O82"/>
  </sortState>
  <conditionalFormatting sqref="K9:K107">
    <cfRule type="duplicateValues" dxfId="0" priority="3"/>
  </conditionalFormatting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C6947C0F765F428416B2828D309B65" ma:contentTypeVersion="12" ma:contentTypeDescription="Create a new document." ma:contentTypeScope="" ma:versionID="4ac967385f4f99fdee8c237598645fcd">
  <xsd:schema xmlns:xsd="http://www.w3.org/2001/XMLSchema" xmlns:xs="http://www.w3.org/2001/XMLSchema" xmlns:p="http://schemas.microsoft.com/office/2006/metadata/properties" xmlns:ns1="http://schemas.microsoft.com/sharepoint/v3" xmlns:ns2="3ffacce4-957f-4f0a-910f-9efe2ecf512c" xmlns:ns3="d66eba0d-a2b9-4833-9603-ab5d8f45883c" targetNamespace="http://schemas.microsoft.com/office/2006/metadata/properties" ma:root="true" ma:fieldsID="d9f9f8044b90b20ad7b8117a39bc7f57" ns1:_="" ns2:_="" ns3:_="">
    <xsd:import namespace="http://schemas.microsoft.com/sharepoint/v3"/>
    <xsd:import namespace="3ffacce4-957f-4f0a-910f-9efe2ecf512c"/>
    <xsd:import namespace="d66eba0d-a2b9-4833-9603-ab5d8f45883c"/>
    <xsd:element name="properties">
      <xsd:complexType>
        <xsd:sequence>
          <xsd:element name="documentManagement">
            <xsd:complexType>
              <xsd:all>
                <xsd:element ref="ns2:PublicationRequestID" minOccurs="0"/>
                <xsd:element ref="ns2:DocumentTitle" minOccurs="0"/>
                <xsd:element ref="ns2:DocumentRank" minOccurs="0"/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facce4-957f-4f0a-910f-9efe2ecf512c" elementFormDefault="qualified">
    <xsd:import namespace="http://schemas.microsoft.com/office/2006/documentManagement/types"/>
    <xsd:import namespace="http://schemas.microsoft.com/office/infopath/2007/PartnerControls"/>
    <xsd:element name="PublicationRequestID" ma:index="8" nillable="true" ma:displayName="PublicationRequestID" ma:format="Dropdown" ma:internalName="PublicationRequestID" ma:percentage="FALSE">
      <xsd:simpleType>
        <xsd:restriction base="dms:Number"/>
      </xsd:simpleType>
    </xsd:element>
    <xsd:element name="DocumentTitle" ma:index="9" nillable="true" ma:displayName="DocumentTitle" ma:format="Dropdown" ma:internalName="DocumentTitle">
      <xsd:simpleType>
        <xsd:restriction base="dms:Note">
          <xsd:maxLength value="255"/>
        </xsd:restriction>
      </xsd:simpleType>
    </xsd:element>
    <xsd:element name="DocumentRank" ma:index="10" nillable="true" ma:displayName="DocumentImportance" ma:format="Dropdown" ma:internalName="DocumentRank">
      <xsd:simpleType>
        <xsd:restriction base="dms:Text">
          <xsd:maxLength value="255"/>
        </xsd:restriction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f1db303c-1d0a-4523-bf11-6998614b37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6eba0d-a2b9-4833-9603-ab5d8f45883c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bdb3995f-4898-4ee6-8000-b65c76445445}" ma:internalName="TaxCatchAll" ma:showField="CatchAllData" ma:web="d66eba0d-a2b9-4833-9603-ab5d8f4588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3ffacce4-957f-4f0a-910f-9efe2ecf512c">
      <Terms xmlns="http://schemas.microsoft.com/office/infopath/2007/PartnerControls"/>
    </lcf76f155ced4ddcb4097134ff3c332f>
    <TaxCatchAll xmlns="d66eba0d-a2b9-4833-9603-ab5d8f45883c" xsi:nil="true"/>
    <PublicationRequestID xmlns="3ffacce4-957f-4f0a-910f-9efe2ecf512c">984</PublicationRequestID>
    <DocumentTitle xmlns="3ffacce4-957f-4f0a-910f-9efe2ecf512c">APM Register Template</DocumentTitle>
    <DocumentRank xmlns="3ffacce4-957f-4f0a-910f-9efe2ecf512c">Subsidiary</DocumentRank>
  </documentManagement>
</p:properties>
</file>

<file path=customXml/item4.xml><?xml version="1.0" encoding="utf-8"?>
<sisl xmlns:xsd="http://www.w3.org/2001/XMLSchema" xmlns:xsi="http://www.w3.org/2001/XMLSchema-instance" xmlns="http://www.boldonjames.com/2008/01/sie/internal/label" sislVersion="0" policy="973096ae-7329-4b3b-9368-47aeba6959e1" origin="defaultValue">
  <element uid="id_classification_nonbusiness" value=""/>
  <element uid="eaadb568-f939-47e9-ab90-f00bdd47735e" value=""/>
</sisl>
</file>

<file path=customXml/itemProps1.xml><?xml version="1.0" encoding="utf-8"?>
<ds:datastoreItem xmlns:ds="http://schemas.openxmlformats.org/officeDocument/2006/customXml" ds:itemID="{B78A74D1-5078-4560-A69D-302534C28B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ffacce4-957f-4f0a-910f-9efe2ecf512c"/>
    <ds:schemaRef ds:uri="d66eba0d-a2b9-4833-9603-ab5d8f4588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27955F5-B24A-4279-95F9-9777D33556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51AB37E-7F5D-4C92-AD31-53A1AC878FB3}">
  <ds:schemaRefs>
    <ds:schemaRef ds:uri="http://schemas.openxmlformats.org/package/2006/metadata/core-properties"/>
    <ds:schemaRef ds:uri="3ffacce4-957f-4f0a-910f-9efe2ecf512c"/>
    <ds:schemaRef ds:uri="d66eba0d-a2b9-4833-9603-ab5d8f45883c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schemas.microsoft.com/sharepoint/v3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5D3545AC-0FAA-4E92-A136-E6965513E66E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2</vt:i4>
      </vt:variant>
    </vt:vector>
  </HeadingPairs>
  <TitlesOfParts>
    <vt:vector size="20" baseType="lpstr">
      <vt:lpstr>1.1 Cover</vt:lpstr>
      <vt:lpstr>1.2 Contents</vt:lpstr>
      <vt:lpstr>1.3 Version History</vt:lpstr>
      <vt:lpstr>1.4 Change Log</vt:lpstr>
      <vt:lpstr>1.5 Unused</vt:lpstr>
      <vt:lpstr>1.6 APM Cost Categories</vt:lpstr>
      <vt:lpstr>1.7 BPDT to APM mapping</vt:lpstr>
      <vt:lpstr>1.8 Assumptions</vt:lpstr>
      <vt:lpstr>1.9 APM lookups</vt:lpstr>
      <vt:lpstr>1.10 BPDT lookups</vt:lpstr>
      <vt:lpstr>2.1 Summary</vt:lpstr>
      <vt:lpstr>2.2 Bespoke OSR</vt:lpstr>
      <vt:lpstr>2.3 Bespoke Categories</vt:lpstr>
      <vt:lpstr>3.1 Flex Decisions</vt:lpstr>
      <vt:lpstr>3.2 Bespoke Full Decisions</vt:lpstr>
      <vt:lpstr>3.3 Disallowance Decisions</vt:lpstr>
      <vt:lpstr>4.1 Expenditure RRP</vt:lpstr>
      <vt:lpstr>4.2 Recovered RRP</vt:lpstr>
      <vt:lpstr>APM_Category</vt:lpstr>
      <vt:lpstr>APM_Sub_category</vt:lpstr>
    </vt:vector>
  </TitlesOfParts>
  <Manager/>
  <Company>Ofgem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Margaret Riach</dc:creator>
  <cp:keywords/>
  <dc:description/>
  <cp:lastModifiedBy>Nordin Zaoui</cp:lastModifiedBy>
  <cp:revision/>
  <dcterms:created xsi:type="dcterms:W3CDTF">2025-03-05T20:49:02Z</dcterms:created>
  <dcterms:modified xsi:type="dcterms:W3CDTF">2025-03-19T11:53:28Z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96d516f6-751a-4268-8495-b56ed261ef00</vt:lpwstr>
  </property>
  <property fmtid="{D5CDD505-2E9C-101B-9397-08002B2CF9AE}" pid="3" name="bjDocumentLabelXML">
    <vt:lpwstr>&lt;?xml version="1.0" encoding="us-ascii"?&gt;&lt;sisl xmlns:xsd="http://www.w3.org/2001/XMLSchema" xmlns:xsi="http://www.w3.org/2001/XMLSchema-instance" sislVersion="0" policy="973096ae-7329-4b3b-9368-47aeba6959e1" origin="defaultValue" xmlns="http://www.boldonj</vt:lpwstr>
  </property>
  <property fmtid="{D5CDD505-2E9C-101B-9397-08002B2CF9AE}" pid="4" name="bjDocumentLabelXML-0">
    <vt:lpwstr>ames.com/2008/01/sie/internal/label"&gt;&lt;element uid="id_classification_nonbusiness" value="" /&gt;&lt;element uid="eaadb568-f939-47e9-ab90-f00bdd47735e" value="" /&gt;&lt;/sisl&gt;</vt:lpwstr>
  </property>
  <property fmtid="{D5CDD505-2E9C-101B-9397-08002B2CF9AE}" pid="5" name="bjDocumentSecurityLabel">
    <vt:lpwstr>OFFICIAL Internal Only</vt:lpwstr>
  </property>
  <property fmtid="{D5CDD505-2E9C-101B-9397-08002B2CF9AE}" pid="6" name="bjSaver">
    <vt:lpwstr>1sqrchkui9FwCcOssvykxsGv2icGbzcE</vt:lpwstr>
  </property>
  <property fmtid="{D5CDD505-2E9C-101B-9397-08002B2CF9AE}" pid="7" name="bjClsUserRVM">
    <vt:lpwstr>[]</vt:lpwstr>
  </property>
  <property fmtid="{D5CDD505-2E9C-101B-9397-08002B2CF9AE}" pid="8" name="bjCentreHeaderLabel-first">
    <vt:lpwstr>&amp;"Verdana,Regular"&amp;10&amp;K000000Internal Only</vt:lpwstr>
  </property>
  <property fmtid="{D5CDD505-2E9C-101B-9397-08002B2CF9AE}" pid="9" name="bjCentreFooterLabel-first">
    <vt:lpwstr>&amp;"Verdana,Regular"&amp;10&amp;K000000Internal Only</vt:lpwstr>
  </property>
  <property fmtid="{D5CDD505-2E9C-101B-9397-08002B2CF9AE}" pid="10" name="bjCentreHeaderLabel-even">
    <vt:lpwstr>&amp;"Verdana,Regular"&amp;10&amp;K000000Internal Only</vt:lpwstr>
  </property>
  <property fmtid="{D5CDD505-2E9C-101B-9397-08002B2CF9AE}" pid="11" name="bjCentreFooterLabel-even">
    <vt:lpwstr>&amp;"Verdana,Regular"&amp;10&amp;K000000Internal Only</vt:lpwstr>
  </property>
  <property fmtid="{D5CDD505-2E9C-101B-9397-08002B2CF9AE}" pid="12" name="bjCentreHeaderLabel">
    <vt:lpwstr>&amp;"Verdana,Regular"&amp;10&amp;K000000Internal Only</vt:lpwstr>
  </property>
  <property fmtid="{D5CDD505-2E9C-101B-9397-08002B2CF9AE}" pid="13" name="bjCentreFooterLabel">
    <vt:lpwstr>&amp;"Verdana,Regular"&amp;10&amp;K000000Internal Only</vt:lpwstr>
  </property>
  <property fmtid="{D5CDD505-2E9C-101B-9397-08002B2CF9AE}" pid="14" name="ContentTypeId">
    <vt:lpwstr>0x010100D7C6947C0F765F428416B2828D309B65</vt:lpwstr>
  </property>
  <property fmtid="{D5CDD505-2E9C-101B-9397-08002B2CF9AE}" pid="15" name="MediaServiceImageTags">
    <vt:lpwstr/>
  </property>
  <property fmtid="{D5CDD505-2E9C-101B-9397-08002B2CF9AE}" pid="16" name="MSIP_Label_5aee3434-f7af-4edb-a29e-2a21d151ac0d_Enabled">
    <vt:lpwstr>true</vt:lpwstr>
  </property>
  <property fmtid="{D5CDD505-2E9C-101B-9397-08002B2CF9AE}" pid="17" name="MSIP_Label_5aee3434-f7af-4edb-a29e-2a21d151ac0d_SetDate">
    <vt:lpwstr>2025-03-14T08:39:55Z</vt:lpwstr>
  </property>
  <property fmtid="{D5CDD505-2E9C-101B-9397-08002B2CF9AE}" pid="18" name="MSIP_Label_5aee3434-f7af-4edb-a29e-2a21d151ac0d_Method">
    <vt:lpwstr>Privileged</vt:lpwstr>
  </property>
  <property fmtid="{D5CDD505-2E9C-101B-9397-08002B2CF9AE}" pid="19" name="MSIP_Label_5aee3434-f7af-4edb-a29e-2a21d151ac0d_Name">
    <vt:lpwstr>OFFICIAL -</vt:lpwstr>
  </property>
  <property fmtid="{D5CDD505-2E9C-101B-9397-08002B2CF9AE}" pid="20" name="MSIP_Label_5aee3434-f7af-4edb-a29e-2a21d151ac0d_SiteId">
    <vt:lpwstr>185562ad-39bc-4840-8e40-be6216340c52</vt:lpwstr>
  </property>
  <property fmtid="{D5CDD505-2E9C-101B-9397-08002B2CF9AE}" pid="21" name="MSIP_Label_5aee3434-f7af-4edb-a29e-2a21d151ac0d_ActionId">
    <vt:lpwstr>949d41b8-8a77-4f3e-9608-0e676100578b</vt:lpwstr>
  </property>
  <property fmtid="{D5CDD505-2E9C-101B-9397-08002B2CF9AE}" pid="22" name="MSIP_Label_5aee3434-f7af-4edb-a29e-2a21d151ac0d_ContentBits">
    <vt:lpwstr>3</vt:lpwstr>
  </property>
</Properties>
</file>