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ofgemcloud-my.sharepoint.com/personal/renate_hughes_ofgem_gov_uk/Documents/Desktop/"/>
    </mc:Choice>
  </mc:AlternateContent>
  <bookViews>
    <workbookView xWindow="0" yWindow="0" windowWidth="19200" windowHeight="6600"/>
  </bookViews>
  <sheets>
    <sheet name="template" sheetId="1" r:id="rId1"/>
  </sheets>
  <definedNames>
    <definedName name="_xlnm._FilterDatabase" localSheetId="0" hidden="1">template!$A$8:$XFA$46</definedName>
  </definedName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H43" i="1"/>
  <c r="H36" i="1"/>
  <c r="H35" i="1"/>
  <c r="H32" i="1"/>
  <c r="H22" i="1"/>
  <c r="H18" i="1"/>
  <c r="H17" i="1"/>
  <c r="H15" i="1"/>
  <c r="H13" i="1"/>
  <c r="H11" i="1"/>
</calcChain>
</file>

<file path=xl/sharedStrings.xml><?xml version="1.0" encoding="utf-8"?>
<sst xmlns="http://schemas.openxmlformats.org/spreadsheetml/2006/main" count="276" uniqueCount="110">
  <si>
    <t xml:space="preserve"> </t>
  </si>
  <si>
    <t>Ofgem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</si>
  <si>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</si>
  <si>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</si>
  <si>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</si>
  <si>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</si>
  <si>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</si>
  <si>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</si>
  <si>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</si>
  <si>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</si>
  <si>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Description</t>
  </si>
  <si>
    <t>CORP SERVICES</t>
  </si>
  <si>
    <t>Estates</t>
  </si>
  <si>
    <t>Building Rent</t>
  </si>
  <si>
    <t>10 South Colonade</t>
  </si>
  <si>
    <t>Government Property Agency</t>
  </si>
  <si>
    <t>180402</t>
  </si>
  <si>
    <t>ESTATES</t>
  </si>
  <si>
    <t>180414</t>
  </si>
  <si>
    <t>EEI</t>
  </si>
  <si>
    <t>Enforcement/MIO</t>
  </si>
  <si>
    <t>Professional Services</t>
  </si>
  <si>
    <t>Enforcement</t>
  </si>
  <si>
    <t>PRICEWATERHOUSECOOPERS</t>
  </si>
  <si>
    <t>180740</t>
  </si>
  <si>
    <t>PROFESSIONAL SERVICES</t>
  </si>
  <si>
    <t>NETWORK</t>
  </si>
  <si>
    <t>Offshore Tender Rounds</t>
  </si>
  <si>
    <t>Consultancy Fees</t>
  </si>
  <si>
    <t>OFTO Tenders</t>
  </si>
  <si>
    <t>Smith Square Partners LLP</t>
  </si>
  <si>
    <t>180936</t>
  </si>
  <si>
    <t>CONSULTANCY</t>
  </si>
  <si>
    <t>RETAIL</t>
  </si>
  <si>
    <t>EBSS</t>
  </si>
  <si>
    <t>EBSS Project (Ringfenced)</t>
  </si>
  <si>
    <t>180783</t>
  </si>
  <si>
    <t>D&amp;S</t>
  </si>
  <si>
    <t>Digital Delivery</t>
  </si>
  <si>
    <t>Made Tech Ltd</t>
  </si>
  <si>
    <t>180771</t>
  </si>
  <si>
    <t>Retail Policy</t>
  </si>
  <si>
    <t>Current Retail Market Policy</t>
  </si>
  <si>
    <t>179567</t>
  </si>
  <si>
    <t>Price Cap</t>
  </si>
  <si>
    <t>Price Protection</t>
  </si>
  <si>
    <t>BARINGA PARTNERS LTD</t>
  </si>
  <si>
    <t>180822</t>
  </si>
  <si>
    <t>Ddat</t>
  </si>
  <si>
    <t>IT Services</t>
  </si>
  <si>
    <t>Data &amp; Digitilisation strategic Programme</t>
  </si>
  <si>
    <t>01-GTT EMEA Ltd</t>
  </si>
  <si>
    <t>179106</t>
  </si>
  <si>
    <t>IT</t>
  </si>
  <si>
    <t>Winter Schemes</t>
  </si>
  <si>
    <t>Energy Price Guarantee &amp; Alternative Fuel Payment</t>
  </si>
  <si>
    <t>181080</t>
  </si>
  <si>
    <t>Audit and Compliance</t>
  </si>
  <si>
    <t>BLACK &amp; VEATCH LTD</t>
  </si>
  <si>
    <t>180988</t>
  </si>
  <si>
    <t>Offshore Transmission Infrastructure</t>
  </si>
  <si>
    <t>OVE ARUP AND PARTNERS LTD</t>
  </si>
  <si>
    <t>180521</t>
  </si>
  <si>
    <t>Technical Support</t>
  </si>
  <si>
    <t>Digital Services</t>
  </si>
  <si>
    <t>180844</t>
  </si>
  <si>
    <t>179577</t>
  </si>
  <si>
    <t>180939</t>
  </si>
  <si>
    <t>180937</t>
  </si>
  <si>
    <t>CDW Limited</t>
  </si>
  <si>
    <t>180572</t>
  </si>
  <si>
    <t>Heat Networks</t>
  </si>
  <si>
    <t>Heat Networks.</t>
  </si>
  <si>
    <t>180772</t>
  </si>
  <si>
    <t>RICARDO - AEA LTD</t>
  </si>
  <si>
    <t>181009</t>
  </si>
  <si>
    <t>180870</t>
  </si>
  <si>
    <t>180770</t>
  </si>
  <si>
    <t>Landesk International Ltd</t>
  </si>
  <si>
    <t>180550</t>
  </si>
  <si>
    <t>SERN</t>
  </si>
  <si>
    <t>ORE</t>
  </si>
  <si>
    <t>Consumer Research</t>
  </si>
  <si>
    <t>economists /office for research and economics</t>
  </si>
  <si>
    <t>IFF Research Limited</t>
  </si>
  <si>
    <t>180407</t>
  </si>
  <si>
    <t>180145</t>
  </si>
  <si>
    <t>181017</t>
  </si>
  <si>
    <t>180938</t>
  </si>
  <si>
    <t>179667</t>
  </si>
  <si>
    <t>179404</t>
  </si>
  <si>
    <t>MOORHOUSE CONSULTING LIMITED</t>
  </si>
  <si>
    <t>179198</t>
  </si>
  <si>
    <t>GENERAL COUNSEL</t>
  </si>
  <si>
    <t>GEMA/CEO/ Governance</t>
  </si>
  <si>
    <t>Recruitment</t>
  </si>
  <si>
    <t>Non-Executive Directors (NED's)</t>
  </si>
  <si>
    <t>AUDELISS Ltd</t>
  </si>
  <si>
    <t>179963</t>
  </si>
  <si>
    <t>180792</t>
  </si>
  <si>
    <t>179482</t>
  </si>
  <si>
    <t>Depreciation and Capital</t>
  </si>
  <si>
    <t>Computers Additiions</t>
  </si>
  <si>
    <t>Stone Group</t>
  </si>
  <si>
    <t>CAPITAL</t>
  </si>
  <si>
    <t>180617</t>
  </si>
  <si>
    <t>180317</t>
  </si>
  <si>
    <t>180626</t>
  </si>
  <si>
    <t>180629</t>
  </si>
  <si>
    <t>180641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</si>
</sst>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rgb="FF000000"/>
      <name val="Calibri"/>
      <family val="2"/>
    </font>
    <font>
      <b/>
      <sz val="10"/>
      <color rgb="FF000000"/>
      <name val="Verdana"/>
      <family val="2"/>
    </font>
    <font>
      <sz val="11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0" xfId="0" applyFont="1"/>
    <xf numFmtId="0" fontId="5" fillId="0" borderId="4" xfId="0" applyFont="1" applyBorder="1"/>
    <xf numFmtId="0" fontId="5" fillId="0" borderId="5" xfId="0" applyFont="1" applyBorder="1"/>
    <xf numFmtId="43" fontId="0" fillId="0" borderId="0" xfId="0" applyNumberFormat="1"/>
    <xf numFmtId="0" fontId="5" fillId="0" borderId="8" xfId="0" applyFont="1" applyBorder="1"/>
    <xf numFmtId="0" fontId="5" fillId="0" borderId="6" xfId="0" applyFont="1" applyBorder="1"/>
    <xf numFmtId="164" fontId="5" fillId="0" borderId="6" xfId="1" applyFont="1" applyFill="1" applyBorder="1" applyAlignment="1">
      <alignment horizontal="right" wrapText="1"/>
    </xf>
    <xf numFmtId="0" fontId="6" fillId="0" borderId="8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164" fontId="6" fillId="0" borderId="6" xfId="1" applyFont="1" applyFill="1" applyBorder="1" applyAlignment="1">
      <alignment horizontal="right" wrapText="1"/>
    </xf>
    <xf numFmtId="0" fontId="0" fillId="0" borderId="6" xfId="0" applyBorder="1"/>
    <xf numFmtId="0" fontId="5" fillId="0" borderId="0" xfId="0" applyFont="1"/>
    <xf numFmtId="0" fontId="5" fillId="0" borderId="6" xfId="0" applyFont="1" applyFill="1" applyBorder="1" applyAlignment="1">
      <alignment horizontal="left"/>
    </xf>
    <xf numFmtId="0" fontId="5" fillId="0" borderId="9" xfId="0" applyFont="1" applyFill="1" applyBorder="1"/>
    <xf numFmtId="0" fontId="0" fillId="0" borderId="0" xfId="0" applyFill="1" applyAlignment="1">
      <alignment horizontal="center"/>
    </xf>
    <xf numFmtId="0" fontId="3" fillId="0" borderId="0" xfId="0" applyFont="1" applyFill="1"/>
    <xf numFmtId="17" fontId="0" fillId="0" borderId="0" xfId="0" applyNumberFormat="1" applyFill="1"/>
    <xf numFmtId="0" fontId="0" fillId="0" borderId="0" xfId="0" applyFill="1"/>
    <xf numFmtId="4" fontId="0" fillId="0" borderId="0" xfId="0" applyNumberFormat="1" applyFill="1" applyAlignment="1">
      <alignment horizontal="center"/>
    </xf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14" fontId="5" fillId="0" borderId="5" xfId="0" applyNumberFormat="1" applyFont="1" applyFill="1" applyBorder="1" applyAlignment="1">
      <alignment horizontal="right"/>
    </xf>
    <xf numFmtId="0" fontId="5" fillId="0" borderId="5" xfId="0" applyFont="1" applyFill="1" applyBorder="1"/>
    <xf numFmtId="0" fontId="5" fillId="0" borderId="6" xfId="0" applyFont="1" applyFill="1" applyBorder="1"/>
    <xf numFmtId="164" fontId="5" fillId="0" borderId="5" xfId="1" applyFont="1" applyFill="1" applyBorder="1" applyAlignment="1">
      <alignment horizontal="right" wrapText="1"/>
    </xf>
    <xf numFmtId="0" fontId="5" fillId="0" borderId="7" xfId="0" applyFont="1" applyFill="1" applyBorder="1"/>
    <xf numFmtId="0" fontId="5" fillId="0" borderId="5" xfId="0" applyFont="1" applyFill="1" applyBorder="1" applyAlignment="1">
      <alignment horizontal="left"/>
    </xf>
    <xf numFmtId="14" fontId="5" fillId="0" borderId="6" xfId="0" applyNumberFormat="1" applyFont="1" applyFill="1" applyBorder="1" applyAlignment="1">
      <alignment horizontal="right"/>
    </xf>
    <xf numFmtId="14" fontId="6" fillId="0" borderId="6" xfId="0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 wrapText="1"/>
    </xf>
    <xf numFmtId="164" fontId="0" fillId="0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1619296</xdr:colOff>
      <xdr:row>4</xdr:row>
      <xdr:rowOff>135853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8021" cy="783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A6:K48"/>
  <sheetViews>
    <sheetView tabSelected="1" zoomScaleNormal="100" workbookViewId="0">
      <selection activeCell="D4" sqref="D4"/>
    </sheetView>
  </sheetViews>
  <sheetFormatPr defaultRowHeight="12.75" x14ac:dyDescent="0.2"/>
  <cols>
    <col min="1" max="1" width="16.125" bestFit="1" customWidth="1"/>
    <col min="2" max="2" width="24.125" customWidth="1"/>
    <col min="3" max="3" width="11.75" style="21" bestFit="1" customWidth="1"/>
    <col min="4" max="4" width="23.125" style="21" bestFit="1" customWidth="1"/>
    <col min="5" max="5" width="32.875" style="21" bestFit="1" customWidth="1"/>
    <col min="6" max="6" width="37.375" style="21" bestFit="1" customWidth="1"/>
    <col min="7" max="7" width="10.125" style="21" customWidth="1"/>
    <col min="8" max="8" width="13.375" style="21" bestFit="1" customWidth="1"/>
    <col min="9" max="9" width="21.625" style="21" customWidth="1"/>
  </cols>
  <sheetData>
    <row r="6" spans="1:11" ht="15" x14ac:dyDescent="0.25">
      <c r="A6" s="1" t="s">
        <v>0</v>
      </c>
      <c r="C6" s="18"/>
      <c r="D6" s="19" t="s">
        <v>1</v>
      </c>
      <c r="E6" s="20">
        <v>45139</v>
      </c>
      <c r="G6" s="18"/>
      <c r="H6" s="22"/>
      <c r="I6" s="23"/>
    </row>
    <row r="7" spans="1:11" ht="15.75" thickBot="1" x14ac:dyDescent="0.3">
      <c r="A7" s="1"/>
      <c r="C7" s="18"/>
      <c r="G7" s="18"/>
      <c r="H7" s="22"/>
      <c r="I7" s="23"/>
    </row>
    <row r="8" spans="1:11" s="4" customFormat="1" ht="28.5" customHeight="1" x14ac:dyDescent="0.2">
      <c r="A8" s="2" t="s">
        <v>2</v>
      </c>
      <c r="B8" s="3" t="s">
        <v>3</v>
      </c>
      <c r="C8" s="24" t="s">
        <v>4</v>
      </c>
      <c r="D8" s="25" t="s">
        <v>5</v>
      </c>
      <c r="E8" s="25" t="s">
        <v>6</v>
      </c>
      <c r="F8" s="25" t="s">
        <v>7</v>
      </c>
      <c r="G8" s="24" t="s">
        <v>8</v>
      </c>
      <c r="H8" s="26" t="s">
        <v>9</v>
      </c>
      <c r="I8" s="27" t="s">
        <v>10</v>
      </c>
    </row>
    <row r="9" spans="1:11" x14ac:dyDescent="0.2">
      <c r="A9" s="5" t="s">
        <v>11</v>
      </c>
      <c r="B9" s="6" t="s">
        <v>12</v>
      </c>
      <c r="C9" s="28">
        <v>45168</v>
      </c>
      <c r="D9" s="29" t="s">
        <v>13</v>
      </c>
      <c r="E9" s="29" t="s">
        <v>14</v>
      </c>
      <c r="F9" s="30" t="s">
        <v>15</v>
      </c>
      <c r="G9" s="29" t="s">
        <v>16</v>
      </c>
      <c r="H9" s="31">
        <v>963576.77</v>
      </c>
      <c r="I9" s="32" t="s">
        <v>17</v>
      </c>
      <c r="K9" s="7"/>
    </row>
    <row r="10" spans="1:11" x14ac:dyDescent="0.2">
      <c r="A10" s="5" t="s">
        <v>11</v>
      </c>
      <c r="B10" s="6" t="s">
        <v>12</v>
      </c>
      <c r="C10" s="28">
        <v>45168</v>
      </c>
      <c r="D10" s="29" t="s">
        <v>13</v>
      </c>
      <c r="E10" s="29" t="s">
        <v>14</v>
      </c>
      <c r="F10" s="30" t="s">
        <v>15</v>
      </c>
      <c r="G10" s="33" t="s">
        <v>18</v>
      </c>
      <c r="H10" s="31">
        <v>963576.77</v>
      </c>
      <c r="I10" s="32" t="s">
        <v>17</v>
      </c>
      <c r="K10" s="7"/>
    </row>
    <row r="11" spans="1:11" x14ac:dyDescent="0.2">
      <c r="A11" s="8" t="s">
        <v>19</v>
      </c>
      <c r="B11" s="9" t="s">
        <v>20</v>
      </c>
      <c r="C11" s="34">
        <v>45154</v>
      </c>
      <c r="D11" s="30" t="s">
        <v>21</v>
      </c>
      <c r="E11" s="30" t="s">
        <v>22</v>
      </c>
      <c r="F11" s="30" t="s">
        <v>23</v>
      </c>
      <c r="G11" s="16" t="s">
        <v>24</v>
      </c>
      <c r="H11" s="10">
        <f ca="1">98022.2+19604.44</f>
        <v>117626.64</v>
      </c>
      <c r="I11" s="17" t="s">
        <v>25</v>
      </c>
      <c r="K11" s="7"/>
    </row>
    <row r="12" spans="1:11" x14ac:dyDescent="0.2">
      <c r="A12" s="11" t="s">
        <v>26</v>
      </c>
      <c r="B12" s="12" t="s">
        <v>27</v>
      </c>
      <c r="C12" s="35">
        <v>45161</v>
      </c>
      <c r="D12" s="36" t="s">
        <v>28</v>
      </c>
      <c r="E12" s="36" t="s">
        <v>29</v>
      </c>
      <c r="F12" s="36" t="s">
        <v>30</v>
      </c>
      <c r="G12" s="37" t="s">
        <v>31</v>
      </c>
      <c r="H12" s="13">
        <v>103056.76</v>
      </c>
      <c r="I12" s="38" t="s">
        <v>32</v>
      </c>
      <c r="K12" s="7"/>
    </row>
    <row r="13" spans="1:11" x14ac:dyDescent="0.2">
      <c r="A13" s="8" t="s">
        <v>33</v>
      </c>
      <c r="B13" s="9" t="s">
        <v>34</v>
      </c>
      <c r="C13" s="34">
        <v>45168</v>
      </c>
      <c r="D13" s="30" t="s">
        <v>28</v>
      </c>
      <c r="E13" s="30" t="s">
        <v>35</v>
      </c>
      <c r="F13" s="30" t="s">
        <v>23</v>
      </c>
      <c r="G13" s="30" t="s">
        <v>36</v>
      </c>
      <c r="H13" s="10">
        <f ca="1">76589.65+15317.93</f>
        <v>91907.579999999987</v>
      </c>
      <c r="I13" s="17" t="s">
        <v>32</v>
      </c>
    </row>
    <row r="14" spans="1:11" x14ac:dyDescent="0.2">
      <c r="A14" s="8" t="s">
        <v>37</v>
      </c>
      <c r="B14" s="9" t="s">
        <v>37</v>
      </c>
      <c r="C14" s="34">
        <v>45148</v>
      </c>
      <c r="D14" s="30" t="s">
        <v>28</v>
      </c>
      <c r="E14" s="30" t="s">
        <v>38</v>
      </c>
      <c r="F14" s="30" t="s">
        <v>39</v>
      </c>
      <c r="G14" s="30" t="s">
        <v>40</v>
      </c>
      <c r="H14" s="10">
        <v>87694.28</v>
      </c>
      <c r="I14" s="17" t="s">
        <v>32</v>
      </c>
    </row>
    <row r="15" spans="1:11" x14ac:dyDescent="0.2">
      <c r="A15" s="8" t="s">
        <v>33</v>
      </c>
      <c r="B15" s="9" t="s">
        <v>41</v>
      </c>
      <c r="C15" s="34">
        <v>45142</v>
      </c>
      <c r="D15" s="30" t="s">
        <v>28</v>
      </c>
      <c r="E15" s="30" t="s">
        <v>42</v>
      </c>
      <c r="F15" s="30" t="s">
        <v>23</v>
      </c>
      <c r="G15" s="30" t="s">
        <v>43</v>
      </c>
      <c r="H15" s="10">
        <f ca="1">71688.5+14337.7</f>
        <v>86026.2</v>
      </c>
      <c r="I15" s="17" t="s">
        <v>32</v>
      </c>
    </row>
    <row r="16" spans="1:11" x14ac:dyDescent="0.2">
      <c r="A16" s="8" t="s">
        <v>33</v>
      </c>
      <c r="B16" s="9" t="s">
        <v>44</v>
      </c>
      <c r="C16" s="34">
        <v>45153</v>
      </c>
      <c r="D16" s="30" t="s">
        <v>28</v>
      </c>
      <c r="E16" s="30" t="s">
        <v>45</v>
      </c>
      <c r="F16" s="30" t="s">
        <v>46</v>
      </c>
      <c r="G16" s="30" t="s">
        <v>47</v>
      </c>
      <c r="H16" s="10">
        <v>77820</v>
      </c>
      <c r="I16" s="17" t="s">
        <v>32</v>
      </c>
    </row>
    <row r="17" spans="1:9" x14ac:dyDescent="0.2">
      <c r="A17" s="8" t="s">
        <v>11</v>
      </c>
      <c r="B17" s="14" t="s">
        <v>48</v>
      </c>
      <c r="C17" s="34">
        <v>45163</v>
      </c>
      <c r="D17" s="30" t="s">
        <v>49</v>
      </c>
      <c r="E17" s="30" t="s">
        <v>50</v>
      </c>
      <c r="F17" s="30" t="s">
        <v>51</v>
      </c>
      <c r="G17" s="30" t="s">
        <v>52</v>
      </c>
      <c r="H17" s="10">
        <f ca="1">61743.38+12348.68</f>
        <v>74092.06</v>
      </c>
      <c r="I17" s="17" t="s">
        <v>53</v>
      </c>
    </row>
    <row r="18" spans="1:9" x14ac:dyDescent="0.2">
      <c r="A18" s="8" t="s">
        <v>33</v>
      </c>
      <c r="B18" s="15" t="s">
        <v>54</v>
      </c>
      <c r="C18" s="34">
        <v>45169</v>
      </c>
      <c r="D18" s="30" t="s">
        <v>28</v>
      </c>
      <c r="E18" s="30" t="s">
        <v>55</v>
      </c>
      <c r="F18" s="30" t="s">
        <v>46</v>
      </c>
      <c r="G18" s="30" t="s">
        <v>56</v>
      </c>
      <c r="H18" s="10">
        <f ca="1">61210+12242</f>
        <v>73452</v>
      </c>
      <c r="I18" s="17" t="s">
        <v>32</v>
      </c>
    </row>
    <row r="19" spans="1:9" x14ac:dyDescent="0.2">
      <c r="A19" s="8" t="s">
        <v>37</v>
      </c>
      <c r="B19" s="9" t="s">
        <v>37</v>
      </c>
      <c r="C19" s="34">
        <v>45162</v>
      </c>
      <c r="D19" s="30" t="s">
        <v>28</v>
      </c>
      <c r="E19" s="30" t="s">
        <v>57</v>
      </c>
      <c r="F19" s="30" t="s">
        <v>58</v>
      </c>
      <c r="G19" s="30" t="s">
        <v>59</v>
      </c>
      <c r="H19" s="10">
        <v>71292.91</v>
      </c>
      <c r="I19" s="17" t="s">
        <v>32</v>
      </c>
    </row>
    <row r="20" spans="1:9" x14ac:dyDescent="0.2">
      <c r="A20" s="8" t="s">
        <v>26</v>
      </c>
      <c r="B20" t="s">
        <v>60</v>
      </c>
      <c r="C20" s="34">
        <v>45140</v>
      </c>
      <c r="D20" s="30" t="s">
        <v>28</v>
      </c>
      <c r="E20" s="30" t="s">
        <v>60</v>
      </c>
      <c r="F20" s="30" t="s">
        <v>61</v>
      </c>
      <c r="G20" s="30" t="s">
        <v>62</v>
      </c>
      <c r="H20" s="10">
        <v>68975.11</v>
      </c>
      <c r="I20" s="17" t="s">
        <v>32</v>
      </c>
    </row>
    <row r="21" spans="1:9" x14ac:dyDescent="0.2">
      <c r="A21" s="8" t="s">
        <v>11</v>
      </c>
      <c r="B21" s="9" t="s">
        <v>48</v>
      </c>
      <c r="C21" s="34">
        <v>45154</v>
      </c>
      <c r="D21" s="30" t="s">
        <v>63</v>
      </c>
      <c r="E21" s="30" t="s">
        <v>64</v>
      </c>
      <c r="F21" s="30" t="s">
        <v>51</v>
      </c>
      <c r="G21" s="30" t="s">
        <v>65</v>
      </c>
      <c r="H21" s="10">
        <v>64532</v>
      </c>
      <c r="I21" s="17" t="s">
        <v>53</v>
      </c>
    </row>
    <row r="22" spans="1:9" x14ac:dyDescent="0.2">
      <c r="A22" s="8" t="s">
        <v>33</v>
      </c>
      <c r="B22" s="9" t="s">
        <v>41</v>
      </c>
      <c r="C22" s="34">
        <v>45148</v>
      </c>
      <c r="D22" s="30" t="s">
        <v>28</v>
      </c>
      <c r="E22" s="30" t="s">
        <v>42</v>
      </c>
      <c r="F22" s="30" t="s">
        <v>46</v>
      </c>
      <c r="G22" s="30" t="s">
        <v>66</v>
      </c>
      <c r="H22" s="10">
        <f ca="1">48125+9625</f>
        <v>57750</v>
      </c>
      <c r="I22" s="17" t="s">
        <v>32</v>
      </c>
    </row>
    <row r="23" spans="1:9" x14ac:dyDescent="0.2">
      <c r="A23" s="8" t="s">
        <v>26</v>
      </c>
      <c r="B23" s="9" t="s">
        <v>27</v>
      </c>
      <c r="C23" s="34">
        <v>45161</v>
      </c>
      <c r="D23" s="30" t="s">
        <v>28</v>
      </c>
      <c r="E23" s="30" t="s">
        <v>29</v>
      </c>
      <c r="F23" s="30" t="s">
        <v>30</v>
      </c>
      <c r="G23" s="30" t="s">
        <v>67</v>
      </c>
      <c r="H23" s="10">
        <v>56580.69</v>
      </c>
      <c r="I23" s="17" t="s">
        <v>32</v>
      </c>
    </row>
    <row r="24" spans="1:9" x14ac:dyDescent="0.2">
      <c r="A24" s="8" t="s">
        <v>26</v>
      </c>
      <c r="B24" s="9" t="s">
        <v>27</v>
      </c>
      <c r="C24" s="34">
        <v>45161</v>
      </c>
      <c r="D24" s="30" t="s">
        <v>28</v>
      </c>
      <c r="E24" s="30" t="s">
        <v>29</v>
      </c>
      <c r="F24" s="30" t="s">
        <v>30</v>
      </c>
      <c r="G24" s="30" t="s">
        <v>68</v>
      </c>
      <c r="H24" s="10">
        <v>55671.27</v>
      </c>
      <c r="I24" s="17" t="s">
        <v>32</v>
      </c>
    </row>
    <row r="25" spans="1:9" x14ac:dyDescent="0.2">
      <c r="A25" s="8" t="s">
        <v>11</v>
      </c>
      <c r="B25" s="9" t="s">
        <v>48</v>
      </c>
      <c r="C25" s="34">
        <v>45162</v>
      </c>
      <c r="D25" s="30" t="s">
        <v>49</v>
      </c>
      <c r="E25" s="30" t="s">
        <v>64</v>
      </c>
      <c r="F25" s="30" t="s">
        <v>69</v>
      </c>
      <c r="G25" s="30" t="s">
        <v>70</v>
      </c>
      <c r="H25" s="10">
        <v>53998.080000000002</v>
      </c>
      <c r="I25" s="17" t="s">
        <v>53</v>
      </c>
    </row>
    <row r="26" spans="1:9" x14ac:dyDescent="0.2">
      <c r="A26" s="8" t="s">
        <v>19</v>
      </c>
      <c r="B26" s="9" t="s">
        <v>71</v>
      </c>
      <c r="C26" s="34">
        <v>45148</v>
      </c>
      <c r="D26" s="30" t="s">
        <v>28</v>
      </c>
      <c r="E26" s="30" t="s">
        <v>72</v>
      </c>
      <c r="F26" s="30" t="s">
        <v>39</v>
      </c>
      <c r="G26" s="30" t="s">
        <v>73</v>
      </c>
      <c r="H26" s="10">
        <v>52062.85</v>
      </c>
      <c r="I26" s="17" t="s">
        <v>32</v>
      </c>
    </row>
    <row r="27" spans="1:9" x14ac:dyDescent="0.2">
      <c r="A27" s="8" t="s">
        <v>37</v>
      </c>
      <c r="B27" s="9" t="s">
        <v>37</v>
      </c>
      <c r="C27" s="34">
        <v>45163</v>
      </c>
      <c r="D27" s="30" t="s">
        <v>28</v>
      </c>
      <c r="E27" s="30" t="s">
        <v>57</v>
      </c>
      <c r="F27" s="30" t="s">
        <v>74</v>
      </c>
      <c r="G27" s="30" t="s">
        <v>75</v>
      </c>
      <c r="H27" s="10">
        <v>51695</v>
      </c>
      <c r="I27" s="17" t="s">
        <v>32</v>
      </c>
    </row>
    <row r="28" spans="1:9" x14ac:dyDescent="0.2">
      <c r="A28" s="8" t="s">
        <v>37</v>
      </c>
      <c r="B28" s="9" t="s">
        <v>37</v>
      </c>
      <c r="C28" s="34">
        <v>45155</v>
      </c>
      <c r="D28" s="30" t="s">
        <v>28</v>
      </c>
      <c r="E28" s="30" t="s">
        <v>57</v>
      </c>
      <c r="F28" s="30" t="s">
        <v>74</v>
      </c>
      <c r="G28" s="30" t="s">
        <v>76</v>
      </c>
      <c r="H28" s="10">
        <v>50367.75</v>
      </c>
      <c r="I28" s="17" t="s">
        <v>32</v>
      </c>
    </row>
    <row r="29" spans="1:9" x14ac:dyDescent="0.2">
      <c r="A29" s="8" t="s">
        <v>37</v>
      </c>
      <c r="B29" s="9" t="s">
        <v>37</v>
      </c>
      <c r="C29" s="34">
        <v>45148</v>
      </c>
      <c r="D29" s="30" t="s">
        <v>28</v>
      </c>
      <c r="E29" s="30" t="s">
        <v>38</v>
      </c>
      <c r="F29" s="30" t="s">
        <v>39</v>
      </c>
      <c r="G29" s="30" t="s">
        <v>77</v>
      </c>
      <c r="H29" s="10">
        <v>47040</v>
      </c>
      <c r="I29" s="17" t="s">
        <v>32</v>
      </c>
    </row>
    <row r="30" spans="1:9" x14ac:dyDescent="0.2">
      <c r="A30" s="8" t="s">
        <v>11</v>
      </c>
      <c r="B30" s="9" t="s">
        <v>48</v>
      </c>
      <c r="C30" s="34">
        <v>45162</v>
      </c>
      <c r="D30" s="30" t="s">
        <v>49</v>
      </c>
      <c r="E30" s="30" t="s">
        <v>64</v>
      </c>
      <c r="F30" s="30" t="s">
        <v>78</v>
      </c>
      <c r="G30" s="30" t="s">
        <v>79</v>
      </c>
      <c r="H30" s="10">
        <v>45622.21</v>
      </c>
      <c r="I30" s="17" t="s">
        <v>53</v>
      </c>
    </row>
    <row r="31" spans="1:9" x14ac:dyDescent="0.2">
      <c r="A31" s="8" t="s">
        <v>80</v>
      </c>
      <c r="B31" s="9" t="s">
        <v>81</v>
      </c>
      <c r="C31" s="34">
        <v>45139</v>
      </c>
      <c r="D31" s="30" t="s">
        <v>82</v>
      </c>
      <c r="E31" s="30" t="s">
        <v>83</v>
      </c>
      <c r="F31" s="30" t="s">
        <v>84</v>
      </c>
      <c r="G31" s="30" t="s">
        <v>85</v>
      </c>
      <c r="H31" s="10">
        <v>44706.63</v>
      </c>
      <c r="I31" s="17" t="s">
        <v>25</v>
      </c>
    </row>
    <row r="32" spans="1:9" x14ac:dyDescent="0.2">
      <c r="A32" s="8" t="s">
        <v>33</v>
      </c>
      <c r="B32" s="9" t="s">
        <v>54</v>
      </c>
      <c r="C32" s="34">
        <v>45141</v>
      </c>
      <c r="D32" s="30" t="s">
        <v>28</v>
      </c>
      <c r="E32" s="30" t="s">
        <v>55</v>
      </c>
      <c r="F32" s="30" t="s">
        <v>46</v>
      </c>
      <c r="G32" s="16" t="s">
        <v>86</v>
      </c>
      <c r="H32" s="10">
        <f ca="1">37207.5+7441.5</f>
        <v>44649</v>
      </c>
      <c r="I32" s="17" t="s">
        <v>32</v>
      </c>
    </row>
    <row r="33" spans="1:10" x14ac:dyDescent="0.2">
      <c r="A33" s="8" t="s">
        <v>37</v>
      </c>
      <c r="B33" s="9" t="s">
        <v>37</v>
      </c>
      <c r="C33" s="34">
        <v>45169</v>
      </c>
      <c r="D33" s="30" t="s">
        <v>28</v>
      </c>
      <c r="E33" s="30" t="s">
        <v>38</v>
      </c>
      <c r="F33" s="30" t="s">
        <v>39</v>
      </c>
      <c r="G33" s="16" t="s">
        <v>87</v>
      </c>
      <c r="H33" s="10">
        <v>43680</v>
      </c>
      <c r="I33" s="17" t="s">
        <v>32</v>
      </c>
    </row>
    <row r="34" spans="1:10" x14ac:dyDescent="0.2">
      <c r="A34" s="8" t="s">
        <v>26</v>
      </c>
      <c r="B34" s="9" t="s">
        <v>27</v>
      </c>
      <c r="C34" s="34">
        <v>45161</v>
      </c>
      <c r="D34" s="30" t="s">
        <v>28</v>
      </c>
      <c r="E34" s="30" t="s">
        <v>29</v>
      </c>
      <c r="F34" s="30" t="s">
        <v>30</v>
      </c>
      <c r="G34" s="16" t="s">
        <v>88</v>
      </c>
      <c r="H34" s="10">
        <v>43010.96</v>
      </c>
      <c r="I34" s="17" t="s">
        <v>32</v>
      </c>
    </row>
    <row r="35" spans="1:10" x14ac:dyDescent="0.2">
      <c r="A35" s="8" t="s">
        <v>33</v>
      </c>
      <c r="B35" s="9" t="s">
        <v>54</v>
      </c>
      <c r="C35" s="34">
        <v>45141</v>
      </c>
      <c r="D35" s="30" t="s">
        <v>28</v>
      </c>
      <c r="E35" s="30" t="s">
        <v>55</v>
      </c>
      <c r="F35" s="30" t="s">
        <v>46</v>
      </c>
      <c r="G35" s="16" t="s">
        <v>89</v>
      </c>
      <c r="H35" s="10">
        <f ca="1">32300+6460</f>
        <v>38760</v>
      </c>
      <c r="I35" s="17" t="s">
        <v>32</v>
      </c>
    </row>
    <row r="36" spans="1:10" x14ac:dyDescent="0.2">
      <c r="A36" s="8" t="s">
        <v>33</v>
      </c>
      <c r="B36" s="9" t="s">
        <v>54</v>
      </c>
      <c r="C36" s="34">
        <v>45141</v>
      </c>
      <c r="D36" s="30" t="s">
        <v>28</v>
      </c>
      <c r="E36" s="30" t="s">
        <v>55</v>
      </c>
      <c r="F36" s="30" t="s">
        <v>46</v>
      </c>
      <c r="G36" s="16" t="s">
        <v>90</v>
      </c>
      <c r="H36" s="10">
        <f ca="1">28900+5780</f>
        <v>34680</v>
      </c>
      <c r="I36" s="17" t="s">
        <v>32</v>
      </c>
    </row>
    <row r="37" spans="1:10" x14ac:dyDescent="0.2">
      <c r="A37" s="8" t="s">
        <v>33</v>
      </c>
      <c r="B37" s="9" t="s">
        <v>44</v>
      </c>
      <c r="C37" s="34">
        <v>45168</v>
      </c>
      <c r="D37" s="30" t="s">
        <v>28</v>
      </c>
      <c r="E37" s="30" t="s">
        <v>45</v>
      </c>
      <c r="F37" s="30" t="s">
        <v>91</v>
      </c>
      <c r="G37" s="16" t="s">
        <v>92</v>
      </c>
      <c r="H37" s="10">
        <v>31401</v>
      </c>
      <c r="I37" s="17" t="s">
        <v>32</v>
      </c>
    </row>
    <row r="38" spans="1:10" x14ac:dyDescent="0.2">
      <c r="A38" s="8" t="s">
        <v>93</v>
      </c>
      <c r="B38" s="9" t="s">
        <v>94</v>
      </c>
      <c r="C38" s="34">
        <v>45149</v>
      </c>
      <c r="D38" s="30" t="s">
        <v>95</v>
      </c>
      <c r="E38" s="30" t="s">
        <v>96</v>
      </c>
      <c r="F38" s="30" t="s">
        <v>97</v>
      </c>
      <c r="G38" s="16" t="s">
        <v>98</v>
      </c>
      <c r="H38" s="10">
        <v>29333</v>
      </c>
      <c r="I38" s="17" t="s">
        <v>25</v>
      </c>
    </row>
    <row r="39" spans="1:10" x14ac:dyDescent="0.2">
      <c r="A39" s="8" t="s">
        <v>26</v>
      </c>
      <c r="B39" s="9" t="s">
        <v>27</v>
      </c>
      <c r="C39" s="34">
        <v>45161</v>
      </c>
      <c r="D39" s="30" t="s">
        <v>28</v>
      </c>
      <c r="E39" s="30" t="s">
        <v>29</v>
      </c>
      <c r="F39" s="30" t="s">
        <v>30</v>
      </c>
      <c r="G39" s="16" t="s">
        <v>99</v>
      </c>
      <c r="H39" s="10">
        <v>28980.71</v>
      </c>
      <c r="I39" s="17" t="s">
        <v>32</v>
      </c>
    </row>
    <row r="40" spans="1:10" x14ac:dyDescent="0.2">
      <c r="A40" s="8" t="s">
        <v>33</v>
      </c>
      <c r="B40" s="9" t="s">
        <v>44</v>
      </c>
      <c r="C40" s="34">
        <v>45168</v>
      </c>
      <c r="D40" s="30" t="s">
        <v>28</v>
      </c>
      <c r="E40" s="30" t="s">
        <v>45</v>
      </c>
      <c r="F40" s="30" t="s">
        <v>91</v>
      </c>
      <c r="G40" s="16" t="s">
        <v>100</v>
      </c>
      <c r="H40" s="10">
        <v>28662</v>
      </c>
      <c r="I40" s="17" t="s">
        <v>32</v>
      </c>
    </row>
    <row r="41" spans="1:10" x14ac:dyDescent="0.2">
      <c r="A41" s="8" t="s">
        <v>11</v>
      </c>
      <c r="B41" s="9" t="s">
        <v>101</v>
      </c>
      <c r="C41" s="34">
        <v>45168</v>
      </c>
      <c r="D41" s="30" t="s">
        <v>102</v>
      </c>
      <c r="E41" s="30" t="s">
        <v>101</v>
      </c>
      <c r="F41" s="30" t="s">
        <v>103</v>
      </c>
      <c r="G41" s="16">
        <v>180318</v>
      </c>
      <c r="H41" s="10">
        <v>27984</v>
      </c>
      <c r="I41" s="17" t="s">
        <v>104</v>
      </c>
      <c r="J41" s="15"/>
    </row>
    <row r="42" spans="1:10" x14ac:dyDescent="0.2">
      <c r="A42" s="8" t="s">
        <v>33</v>
      </c>
      <c r="B42" s="9" t="s">
        <v>44</v>
      </c>
      <c r="C42" s="34">
        <v>45142</v>
      </c>
      <c r="D42" s="30" t="s">
        <v>28</v>
      </c>
      <c r="E42" s="30" t="s">
        <v>45</v>
      </c>
      <c r="F42" s="30" t="s">
        <v>91</v>
      </c>
      <c r="G42" s="16" t="s">
        <v>105</v>
      </c>
      <c r="H42" s="10">
        <v>26112</v>
      </c>
      <c r="I42" s="17" t="s">
        <v>32</v>
      </c>
    </row>
    <row r="43" spans="1:10" x14ac:dyDescent="0.2">
      <c r="A43" s="8" t="s">
        <v>33</v>
      </c>
      <c r="B43" s="9" t="s">
        <v>41</v>
      </c>
      <c r="C43" s="34">
        <v>45148</v>
      </c>
      <c r="D43" s="30" t="s">
        <v>21</v>
      </c>
      <c r="E43" s="30" t="s">
        <v>42</v>
      </c>
      <c r="F43" s="30" t="s">
        <v>46</v>
      </c>
      <c r="G43" s="16" t="s">
        <v>106</v>
      </c>
      <c r="H43" s="10">
        <f ca="1">21000+4200</f>
        <v>25200</v>
      </c>
      <c r="I43" s="17" t="s">
        <v>25</v>
      </c>
    </row>
    <row r="44" spans="1:10" x14ac:dyDescent="0.2">
      <c r="A44" s="8" t="s">
        <v>37</v>
      </c>
      <c r="B44" s="9" t="s">
        <v>37</v>
      </c>
      <c r="C44" s="34">
        <v>45142</v>
      </c>
      <c r="D44" s="30" t="s">
        <v>28</v>
      </c>
      <c r="E44" s="30" t="s">
        <v>57</v>
      </c>
      <c r="F44" s="30" t="s">
        <v>58</v>
      </c>
      <c r="G44" s="16" t="s">
        <v>107</v>
      </c>
      <c r="H44" s="10">
        <v>22352.639999999999</v>
      </c>
      <c r="I44" s="17" t="s">
        <v>32</v>
      </c>
    </row>
    <row r="45" spans="1:10" x14ac:dyDescent="0.2">
      <c r="A45" s="8" t="s">
        <v>37</v>
      </c>
      <c r="B45" s="9" t="s">
        <v>37</v>
      </c>
      <c r="C45" s="34">
        <v>45142</v>
      </c>
      <c r="D45" s="30" t="s">
        <v>28</v>
      </c>
      <c r="E45" s="30" t="s">
        <v>57</v>
      </c>
      <c r="F45" s="30" t="s">
        <v>58</v>
      </c>
      <c r="G45" s="16" t="s">
        <v>108</v>
      </c>
      <c r="H45" s="10">
        <v>21849.01</v>
      </c>
      <c r="I45" s="17" t="s">
        <v>32</v>
      </c>
    </row>
    <row r="46" spans="1:10" x14ac:dyDescent="0.2">
      <c r="A46" s="8" t="s">
        <v>11</v>
      </c>
      <c r="B46" s="9" t="s">
        <v>48</v>
      </c>
      <c r="C46" s="34">
        <v>45142</v>
      </c>
      <c r="D46" s="30" t="s">
        <v>49</v>
      </c>
      <c r="E46" s="30" t="s">
        <v>50</v>
      </c>
      <c r="F46" s="30" t="s">
        <v>51</v>
      </c>
      <c r="G46" s="16" t="s">
        <v>109</v>
      </c>
      <c r="H46" s="10">
        <f ca="1">-55251.7-11050.34</f>
        <v>-66302.039999999994</v>
      </c>
      <c r="I46" s="17" t="s">
        <v>53</v>
      </c>
    </row>
    <row r="48" spans="1:10" x14ac:dyDescent="0.2">
      <c r="H48" s="39"/>
    </row>
  </sheetData>
  <autoFilter ref="A8:XFA46"/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9DD57F796B0E439C68745B3DEDC0DE" ma:contentTypeVersion="14" ma:contentTypeDescription="Create a new document." ma:contentTypeScope="" ma:versionID="70f3cdbcb0c67aaca283fa3c38508aa8">
  <xsd:schema xmlns:xsd="http://www.w3.org/2001/XMLSchema" xmlns:xs="http://www.w3.org/2001/XMLSchema" xmlns:p="http://schemas.microsoft.com/office/2006/metadata/properties" xmlns:ns1="http://schemas.microsoft.com/sharepoint/v3" xmlns:ns3="02c2ce50-30dd-466c-a69a-0f7be8df5d60" xmlns:ns4="ed566c19-3bf5-4f48-93af-e9971503bdcf" targetNamespace="http://schemas.microsoft.com/office/2006/metadata/properties" ma:root="true" ma:fieldsID="a6de259571a427d50bf768622968ec46" ns1:_="" ns3:_="" ns4:_="">
    <xsd:import namespace="http://schemas.microsoft.com/sharepoint/v3"/>
    <xsd:import namespace="02c2ce50-30dd-466c-a69a-0f7be8df5d60"/>
    <xsd:import namespace="ed566c19-3bf5-4f48-93af-e9971503bdc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1:_ip_UnifiedCompliancePolicyProperties" minOccurs="0"/>
                <xsd:element ref="ns1:_ip_UnifiedCompliancePolicyUIActio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c2ce50-30dd-466c-a69a-0f7be8df5d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566c19-3bf5-4f48-93af-e9971503bd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ed566c19-3bf5-4f48-93af-e9971503bdcf" xsi:nil="true"/>
  </documentManagement>
</p:properties>
</file>

<file path=customXml/itemProps1.xml><?xml version="1.0" encoding="utf-8"?>
<ds:datastoreItem xmlns:ds="http://schemas.openxmlformats.org/officeDocument/2006/customXml" ds:itemID="{1A2494C7-4993-4639-AF30-C7DB1B35D1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2c2ce50-30dd-466c-a69a-0f7be8df5d60"/>
    <ds:schemaRef ds:uri="ed566c19-3bf5-4f48-93af-e9971503b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B9F2CC-993B-466F-802D-F14ED3A189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101FC8-1E52-4332-BAE6-B167C555B488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02c2ce50-30dd-466c-a69a-0f7be8df5d60"/>
    <ds:schemaRef ds:uri="http://purl.org/dc/terms/"/>
    <ds:schemaRef ds:uri="ed566c19-3bf5-4f48-93af-e9971503bdcf"/>
    <ds:schemaRef ds:uri="http://schemas.microsoft.com/sharepoint/v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Ofgem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Renate Hughes</dc:creator>
  <cp:lastModifiedBy>Renate Hughes</cp:lastModifiedBy>
  <dcterms:created xsi:type="dcterms:W3CDTF">2023-11-07T15:35:32Z</dcterms:created>
  <dcterms:modified xsi:type="dcterms:W3CDTF">2023-11-07T16:39:36Z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0x010100A59DD57F796B0E439C68745B3DEDC0DE</vt:lpwstr>
  </property>
</Properties>
</file>