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2.xml" ContentType="application/vnd.openxmlformats-officedocument.themeOverrid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3.xml" ContentType="application/vnd.openxmlformats-officedocument.themeOverride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4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5.xml" ContentType="application/vnd.openxmlformats-officedocument.themeOverride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6.xml" ContentType="application/vnd.openxmlformats-officedocument.themeOverrid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7.xml" ContentType="application/vnd.openxmlformats-officedocument.themeOverride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8.xml" ContentType="application/vnd.openxmlformats-officedocument.themeOverride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9.xml" ContentType="application/vnd.openxmlformats-officedocument.themeOverrid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0.xml" ContentType="application/vnd.openxmlformats-officedocument.themeOverride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1.xml" ContentType="application/vnd.openxmlformats-officedocument.themeOverrid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2.xml" ContentType="application/vnd.openxmlformats-officedocument.themeOverrid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419FC22-79F0-4F66-9DE8-3E07BDEDA5B0}" xr6:coauthVersionLast="47" xr6:coauthVersionMax="47" xr10:uidLastSave="{00000000-0000-0000-0000-000000000000}"/>
  <bookViews>
    <workbookView xWindow="-108" yWindow="-108" windowWidth="23256" windowHeight="12576" tabRatio="940" xr2:uid="{C9717EBA-4F4C-4B4E-AF8B-20BA1D97CC7F}"/>
  </bookViews>
  <sheets>
    <sheet name="Information" sheetId="14" r:id="rId1"/>
    <sheet name="Scheme Years" sheetId="46" r:id="rId2"/>
    <sheet name="Exec. Sum. Payments &amp; Heat" sheetId="45" r:id="rId3"/>
    <sheet name="Fig2.1 Annual Accreds. SY1-SY9" sheetId="33" r:id="rId4"/>
    <sheet name="Fig2.2 Monthly Accreds. SY8-SY9" sheetId="42" r:id="rId5"/>
    <sheet name="Fig2.3 Accreds. by Tech Type" sheetId="20" r:id="rId6"/>
    <sheet name="Fig2.4 Annual &amp; Cumulative Tech" sheetId="17" r:id="rId7"/>
    <sheet name="Fig2.5 Accreds. Proportions" sheetId="43" r:id="rId8"/>
    <sheet name="Fig2.6 Geog. Distribution" sheetId="22" r:id="rId9"/>
    <sheet name="Fig2.7 Total Accred. Region" sheetId="21" r:id="rId10"/>
    <sheet name="Fig2.8 Total by Tech &amp; Country" sheetId="16" r:id="rId11"/>
    <sheet name="Fig2.9 &amp; Fig2.10 Tech, Fuel Typ" sheetId="23" r:id="rId12"/>
    <sheet name="Fig2.11 Annual RSL &amp; non-RSL" sheetId="25" r:id="rId13"/>
    <sheet name="Fig2.12 RSL Acc. by Tech Type" sheetId="39" r:id="rId14"/>
    <sheet name="Fig2.13 Annual MMSP Regs." sheetId="26" r:id="rId15"/>
    <sheet name="Fig2.14 AoR Accreds." sheetId="47" r:id="rId16"/>
    <sheet name="Fig3.1 Payments made SY9" sheetId="9" r:id="rId17"/>
    <sheet name="Fig3.2 Lifetime Pay&amp;Heat" sheetId="28" r:id="rId18"/>
    <sheet name="Fig3.3 Annual heat gen. by tech" sheetId="37" r:id="rId19"/>
    <sheet name="Fig4.1 DRHI Audit 2022-23" sheetId="29" r:id="rId20"/>
    <sheet name="Fig4.2 Top Five Non-Comp." sheetId="40" r:id="rId21"/>
    <sheet name="Fig4.3 Money Protected" sheetId="10" r:id="rId22"/>
    <sheet name="Fig5.1 Delivery Performance" sheetId="11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28" l="1"/>
  <c r="F15" i="45" l="1"/>
  <c r="E15" i="45"/>
  <c r="D15" i="45"/>
  <c r="C15" i="45"/>
  <c r="E12" i="10"/>
  <c r="E13" i="10"/>
  <c r="E14" i="10"/>
  <c r="E15" i="10"/>
  <c r="E11" i="10"/>
  <c r="F48" i="39" l="1"/>
  <c r="E48" i="39"/>
  <c r="D48" i="39"/>
  <c r="C46" i="40" l="1"/>
  <c r="D45" i="40" l="1"/>
  <c r="D40" i="40"/>
  <c r="D44" i="40"/>
  <c r="D43" i="40"/>
  <c r="D42" i="40"/>
  <c r="D41" i="40"/>
  <c r="E40" i="40"/>
  <c r="C45" i="47"/>
  <c r="D74" i="22"/>
  <c r="E74" i="22"/>
  <c r="F74" i="22"/>
  <c r="G74" i="22"/>
  <c r="F46" i="43"/>
  <c r="F47" i="43"/>
  <c r="F48" i="43"/>
  <c r="F49" i="43"/>
  <c r="F50" i="43"/>
  <c r="F51" i="43"/>
  <c r="F52" i="43"/>
  <c r="F53" i="43"/>
  <c r="F45" i="43"/>
  <c r="E46" i="43"/>
  <c r="E47" i="43"/>
  <c r="E48" i="43"/>
  <c r="E49" i="43"/>
  <c r="E50" i="43"/>
  <c r="E51" i="43"/>
  <c r="E52" i="43"/>
  <c r="E53" i="43"/>
  <c r="E45" i="43"/>
  <c r="D46" i="43"/>
  <c r="D47" i="43"/>
  <c r="D48" i="43"/>
  <c r="D49" i="43"/>
  <c r="D50" i="43"/>
  <c r="D51" i="43"/>
  <c r="D52" i="43"/>
  <c r="D53" i="43"/>
  <c r="D45" i="43"/>
  <c r="C46" i="43"/>
  <c r="C47" i="43"/>
  <c r="C48" i="43"/>
  <c r="C49" i="43"/>
  <c r="C50" i="43"/>
  <c r="C51" i="43"/>
  <c r="C52" i="43"/>
  <c r="C53" i="43"/>
  <c r="C45" i="43"/>
  <c r="F67" i="43"/>
  <c r="E67" i="43"/>
  <c r="D67" i="43"/>
  <c r="C67" i="43"/>
  <c r="G66" i="43"/>
  <c r="G65" i="43"/>
  <c r="G64" i="43"/>
  <c r="G63" i="43"/>
  <c r="G62" i="43"/>
  <c r="G61" i="43"/>
  <c r="G60" i="43"/>
  <c r="G59" i="43"/>
  <c r="G58" i="43"/>
  <c r="F60" i="17"/>
  <c r="E60" i="17"/>
  <c r="D60" i="17"/>
  <c r="C60" i="17"/>
  <c r="G59" i="17"/>
  <c r="G58" i="17"/>
  <c r="G57" i="17"/>
  <c r="G56" i="17"/>
  <c r="G55" i="17"/>
  <c r="G54" i="17"/>
  <c r="G53" i="17"/>
  <c r="G52" i="17"/>
  <c r="G51" i="17"/>
  <c r="G50" i="43" l="1"/>
  <c r="G52" i="43"/>
  <c r="E41" i="40"/>
  <c r="E42" i="40" s="1"/>
  <c r="E43" i="40" s="1"/>
  <c r="E44" i="40" s="1"/>
  <c r="E45" i="40" s="1"/>
  <c r="D46" i="40"/>
  <c r="G49" i="43"/>
  <c r="G67" i="43"/>
  <c r="D54" i="43" s="1"/>
  <c r="G48" i="43"/>
  <c r="G47" i="43"/>
  <c r="G46" i="43"/>
  <c r="G51" i="43"/>
  <c r="G45" i="43"/>
  <c r="G53" i="43"/>
  <c r="G60" i="17"/>
  <c r="F54" i="43" l="1"/>
  <c r="E54" i="43"/>
  <c r="C54" i="43"/>
  <c r="G54" i="43" l="1"/>
  <c r="J46" i="37"/>
  <c r="I46" i="37"/>
  <c r="H46" i="37"/>
  <c r="G46" i="37"/>
  <c r="F46" i="37"/>
  <c r="E46" i="37"/>
  <c r="D46" i="37"/>
  <c r="C46" i="37"/>
  <c r="E15" i="28"/>
  <c r="F12" i="28" s="1"/>
  <c r="C15" i="28"/>
  <c r="D14" i="28" s="1"/>
  <c r="D41" i="9"/>
  <c r="E41" i="9"/>
  <c r="F41" i="9"/>
  <c r="C41" i="9"/>
  <c r="G33" i="9"/>
  <c r="G34" i="9"/>
  <c r="G35" i="9"/>
  <c r="G36" i="9"/>
  <c r="G37" i="9"/>
  <c r="G38" i="9"/>
  <c r="G39" i="9"/>
  <c r="G40" i="9"/>
  <c r="G32" i="9"/>
  <c r="C48" i="39"/>
  <c r="E48" i="25"/>
  <c r="D49" i="25"/>
  <c r="C49" i="25"/>
  <c r="D71" i="23"/>
  <c r="D70" i="23"/>
  <c r="D69" i="23"/>
  <c r="D68" i="23"/>
  <c r="D67" i="23"/>
  <c r="D66" i="23"/>
  <c r="D65" i="23"/>
  <c r="D72" i="23" s="1"/>
  <c r="C72" i="23"/>
  <c r="G33" i="16"/>
  <c r="G34" i="16"/>
  <c r="G32" i="16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14" i="21"/>
  <c r="D29" i="21"/>
  <c r="E29" i="21"/>
  <c r="F29" i="21"/>
  <c r="C29" i="21"/>
  <c r="H64" i="22"/>
  <c r="H65" i="22"/>
  <c r="H66" i="22"/>
  <c r="H67" i="22"/>
  <c r="H68" i="22"/>
  <c r="H69" i="22"/>
  <c r="H70" i="22"/>
  <c r="H71" i="22"/>
  <c r="H72" i="22"/>
  <c r="H73" i="22"/>
  <c r="H63" i="22"/>
  <c r="G40" i="17"/>
  <c r="G41" i="17"/>
  <c r="G42" i="17"/>
  <c r="G43" i="17"/>
  <c r="G44" i="17"/>
  <c r="G45" i="17"/>
  <c r="G46" i="17"/>
  <c r="G47" i="17"/>
  <c r="G39" i="17"/>
  <c r="F33" i="20"/>
  <c r="E33" i="20"/>
  <c r="D33" i="20"/>
  <c r="C33" i="20"/>
  <c r="D52" i="42"/>
  <c r="C52" i="42"/>
  <c r="D13" i="28" l="1"/>
  <c r="D11" i="28"/>
  <c r="F13" i="28"/>
  <c r="F14" i="28"/>
  <c r="D15" i="28"/>
  <c r="F11" i="28"/>
  <c r="G29" i="21"/>
  <c r="G41" i="9"/>
  <c r="H74" i="22"/>
  <c r="F15" i="28" l="1"/>
  <c r="E47" i="25"/>
  <c r="E46" i="25"/>
  <c r="E45" i="25"/>
  <c r="E44" i="25"/>
  <c r="E43" i="25"/>
  <c r="E42" i="25"/>
  <c r="E41" i="25"/>
  <c r="E40" i="25"/>
  <c r="E49" i="25" l="1"/>
  <c r="C43" i="23" l="1"/>
  <c r="D35" i="23" l="1"/>
  <c r="D34" i="23"/>
  <c r="D38" i="23"/>
  <c r="D37" i="23"/>
  <c r="D36" i="23"/>
  <c r="D42" i="23"/>
  <c r="D41" i="23"/>
  <c r="D40" i="23"/>
  <c r="D39" i="23"/>
  <c r="D43" i="23" l="1"/>
  <c r="C53" i="33"/>
  <c r="C50" i="26" l="1"/>
</calcChain>
</file>

<file path=xl/sharedStrings.xml><?xml version="1.0" encoding="utf-8"?>
<sst xmlns="http://schemas.openxmlformats.org/spreadsheetml/2006/main" count="542" uniqueCount="274">
  <si>
    <t>Biomass</t>
  </si>
  <si>
    <t>Solar Thermal</t>
  </si>
  <si>
    <t>TOTAL</t>
  </si>
  <si>
    <t>No. of applications processed</t>
  </si>
  <si>
    <t>No. of telephone enquiries</t>
  </si>
  <si>
    <t>Payments made</t>
  </si>
  <si>
    <t>Payments made within 30 WD</t>
  </si>
  <si>
    <t xml:space="preserve"> </t>
  </si>
  <si>
    <t>Closed Audits</t>
  </si>
  <si>
    <t>Open Audits</t>
  </si>
  <si>
    <t>Compliant Audits</t>
  </si>
  <si>
    <t>Non-Compliant Audits</t>
  </si>
  <si>
    <t>Compliance Rate (%)</t>
  </si>
  <si>
    <t>Version Control</t>
  </si>
  <si>
    <t>Date Published</t>
  </si>
  <si>
    <t>Changes</t>
  </si>
  <si>
    <t>v1.0</t>
  </si>
  <si>
    <t>Table of Contents</t>
  </si>
  <si>
    <t>Accreditations</t>
  </si>
  <si>
    <t>Scheme Year</t>
  </si>
  <si>
    <t>Total</t>
  </si>
  <si>
    <t>ASHP</t>
  </si>
  <si>
    <t>GSHP</t>
  </si>
  <si>
    <t>England</t>
  </si>
  <si>
    <t>Wales</t>
  </si>
  <si>
    <t>Scotland</t>
  </si>
  <si>
    <t>Location</t>
  </si>
  <si>
    <t>Grand Total</t>
  </si>
  <si>
    <t>East Midlands</t>
  </si>
  <si>
    <t>East of England</t>
  </si>
  <si>
    <t>East Scotland</t>
  </si>
  <si>
    <t>Highlands and Islands</t>
  </si>
  <si>
    <t>London</t>
  </si>
  <si>
    <t>North East</t>
  </si>
  <si>
    <t>North East Scotland</t>
  </si>
  <si>
    <t>North West</t>
  </si>
  <si>
    <t>South East</t>
  </si>
  <si>
    <t>South West</t>
  </si>
  <si>
    <t>Southern Scotland</t>
  </si>
  <si>
    <t>West Central Scotland</t>
  </si>
  <si>
    <t>West Midlands</t>
  </si>
  <si>
    <t>Yorkshire and The Humber</t>
  </si>
  <si>
    <t>Boiler</t>
  </si>
  <si>
    <t>Coal</t>
  </si>
  <si>
    <t>Electricity</t>
  </si>
  <si>
    <t>Gas</t>
  </si>
  <si>
    <t>LPG</t>
  </si>
  <si>
    <t>Oil</t>
  </si>
  <si>
    <t>Unknown</t>
  </si>
  <si>
    <t>Technology</t>
  </si>
  <si>
    <t>Number replaced</t>
  </si>
  <si>
    <t>Warm Air</t>
  </si>
  <si>
    <t>Electric ceiling heating</t>
  </si>
  <si>
    <t>First heating system</t>
  </si>
  <si>
    <t>Room heater</t>
  </si>
  <si>
    <t>Storage heater</t>
  </si>
  <si>
    <t>Community (shared heating)</t>
  </si>
  <si>
    <t>RSL</t>
  </si>
  <si>
    <t>Non-RSL</t>
  </si>
  <si>
    <t>MMSP Registrations</t>
  </si>
  <si>
    <t>Heat Pumps</t>
  </si>
  <si>
    <t>ASHP Payments</t>
  </si>
  <si>
    <t>ASHP Heat Demand (GWh)</t>
  </si>
  <si>
    <t>Biomass Heat Demand (GWh)</t>
  </si>
  <si>
    <t>GSHP Payments</t>
  </si>
  <si>
    <t>GSHP Heat Demand (GWh)</t>
  </si>
  <si>
    <t>Solar Thermal Payments</t>
  </si>
  <si>
    <t>Solar Thermal Heat Demand (GWh)</t>
  </si>
  <si>
    <t>Biomass Payments</t>
  </si>
  <si>
    <t>Prevented error</t>
  </si>
  <si>
    <t>Detected error</t>
  </si>
  <si>
    <t>Detected error 
(Recovered) %</t>
  </si>
  <si>
    <t>Scheme year</t>
  </si>
  <si>
    <t>Non-Compliance Category</t>
  </si>
  <si>
    <t>Number of non-compliances</t>
  </si>
  <si>
    <t>Cumulative % of all non-compliances</t>
  </si>
  <si>
    <t>Statistical (desk)</t>
  </si>
  <si>
    <t>Statistical (site)</t>
  </si>
  <si>
    <t>Targeted (desk)</t>
  </si>
  <si>
    <t>Targeted (site)</t>
  </si>
  <si>
    <t>Abandoned call rate</t>
  </si>
  <si>
    <t>No. of email enquiries</t>
  </si>
  <si>
    <t>Emails responded to in 10 WD</t>
  </si>
  <si>
    <t>No. of amendments processed</t>
  </si>
  <si>
    <t>Amendments processed within 6 months</t>
  </si>
  <si>
    <t>% of total</t>
  </si>
  <si>
    <r>
      <t xml:space="preserve">ASHP = </t>
    </r>
    <r>
      <rPr>
        <sz val="10"/>
        <color theme="1"/>
        <rFont val="Verdana"/>
        <family val="2"/>
      </rPr>
      <t>Air source heat pump</t>
    </r>
  </si>
  <si>
    <r>
      <t xml:space="preserve">GSHP = </t>
    </r>
    <r>
      <rPr>
        <sz val="10"/>
        <color theme="1"/>
        <rFont val="Verdana"/>
        <family val="2"/>
      </rPr>
      <t>Ground source heat pump</t>
    </r>
  </si>
  <si>
    <t>% of total systems</t>
  </si>
  <si>
    <t>Replaced boiler fuel type</t>
  </si>
  <si>
    <t>% of accreditations</t>
  </si>
  <si>
    <t>Return to information</t>
  </si>
  <si>
    <t>Chapter 3: Payments &amp; Heat Generation</t>
  </si>
  <si>
    <t>Chapter 4: Audit &amp; Assurance</t>
  </si>
  <si>
    <t>Chapter 5: Our Administration</t>
  </si>
  <si>
    <t>Chapter 2: Accreditations</t>
  </si>
  <si>
    <t>*SY = Scheme 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</si>
  <si>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</si>
  <si>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</si>
  <si>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</si>
  <si>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</si>
  <si>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</si>
  <si>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</si>
  <si>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</si>
  <si>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</si>
  <si>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</si>
  <si>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</si>
  <si>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</si>
  <si>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</si>
  <si>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Total (%)</t>
  </si>
  <si>
    <t>Chapter 2:  Accreditations</t>
  </si>
  <si>
    <t>Map of Great Britain showing number of accreditations by technology type in each region. Scotland has the highest number of accredited installations totalling 20,192.</t>
  </si>
  <si>
    <t>RSL accreditation numbers were highest in SY1 (4,822), SY2 (5,313) and SY8 (4,187).</t>
  </si>
  <si>
    <t>Scheme Year (SY)</t>
  </si>
  <si>
    <t xml:space="preserve">*SY = Scheme Year </t>
  </si>
  <si>
    <t xml:space="preserve">No. of outstanding applications awaiting a decision </t>
  </si>
  <si>
    <t>Domestic Renewable Heat Incentive (DRHI) 2022-23 (Scheme Year 9) Annual Report</t>
  </si>
  <si>
    <t>Data Appendix</t>
  </si>
  <si>
    <t>This workbook provides access to the figures used to produce the charts and tables in the 2022-23 DRHI Annual Report.</t>
  </si>
  <si>
    <t>This workbook is intended to be read in conjunction with the information presented in the Annual Report.</t>
  </si>
  <si>
    <t xml:space="preserve">Chapter 1 </t>
  </si>
  <si>
    <t>No figures.</t>
  </si>
  <si>
    <t>Chapter 3</t>
  </si>
  <si>
    <t>Executive Summary</t>
  </si>
  <si>
    <t>Chapter 4</t>
  </si>
  <si>
    <t>Chapter 5</t>
  </si>
  <si>
    <t>Chapter 2</t>
  </si>
  <si>
    <t>Published alongside the DRHI (SY9) annual report.</t>
  </si>
  <si>
    <t>Appendices</t>
  </si>
  <si>
    <t>DRHI scheme years</t>
  </si>
  <si>
    <t>In the annual report and this dataset we often refer to Scheme Years (SY). The table below provides information on the period covered by each DRHI scheme year.</t>
  </si>
  <si>
    <t>Period</t>
  </si>
  <si>
    <t>Scheme Year 1</t>
  </si>
  <si>
    <t>Scheme Year 2</t>
  </si>
  <si>
    <t>Scheme Year 3</t>
  </si>
  <si>
    <t>Scheme Year 4</t>
  </si>
  <si>
    <t>Scheme Year 5</t>
  </si>
  <si>
    <t>1 April 2015 to 31 March 2016</t>
  </si>
  <si>
    <t>Scheme Year 6</t>
  </si>
  <si>
    <t>1 April 2016 to 31 March 2017</t>
  </si>
  <si>
    <t>Scheme Year 7</t>
  </si>
  <si>
    <t>1 April 2017 to 31 March 2018</t>
  </si>
  <si>
    <t>Scheme Year 8</t>
  </si>
  <si>
    <t>1 April 2018 to 31 March 2019</t>
  </si>
  <si>
    <t>Scheme Year 9</t>
  </si>
  <si>
    <t>1 April 2019 to 31 March 2020</t>
  </si>
  <si>
    <t>1 April 2020 to 31 March 2021</t>
  </si>
  <si>
    <t>1 April 2021 to 31 March 2022</t>
  </si>
  <si>
    <t>1 April 2022 to 31 March 2023</t>
  </si>
  <si>
    <t>DRHI Scheme Year</t>
  </si>
  <si>
    <t xml:space="preserve">A column chart showing annual accreditation numbers from SY1 to SY9. Accreditation numbers were significantly higher in SY1 and SY2 </t>
  </si>
  <si>
    <t xml:space="preserve">Together, accreditations in SY1, SY2 and SY8 form 57.7% of all accreditations. All accreditations in SY9 were from applications received prior to scheme closure. </t>
  </si>
  <si>
    <t xml:space="preserve">A column chart showing the number of applications accredited to the scheme by month for SY8 and SY9. 12,173 applications were accredited approaching scheme closure in Quarter 4 of SY8. </t>
  </si>
  <si>
    <t xml:space="preserve">This was significantly higher than the average of 4,018 for the previous three quarters of SY8. Over 83.7% of accreditations in SY9 were made in Quarters 1 and 2. </t>
  </si>
  <si>
    <t xml:space="preserve">The applications approved during SY9 Quarters 3 and 4 took longer as they required significant engagement with applicants before a decision to accredit could be made. </t>
  </si>
  <si>
    <t>followed by GSHP (14,765), Biomass (11,415) and Solar Thermal (8,731). ASHP and GSHP follow a comparable trajectory characterised by an initial fall in accreditation volumes</t>
  </si>
  <si>
    <t>reflecting the end of the period available for legacy applicants to apply, followed by a gradual increase, before a notable rise in SY8. Both then saw a significant decrease in accreditation</t>
  </si>
  <si>
    <t>volumes during SY9 with numbers reducing by 79.8% and 57.0% respectively. Similarly, biomass and solar thermal follow a similar trajectory to one another, with an initial fall in application</t>
  </si>
  <si>
    <t>volumes, followed by relatively flat levels of deployment before a modest increase in SY8. Accreditation numbers for biomass and solar thermal also fell in SY9 by 62.6% and 58.3% respectively.</t>
  </si>
  <si>
    <t xml:space="preserve">The stacked area chart below shows the proportion of installations accredited annually over the lifetime of the scheme by technology type. </t>
  </si>
  <si>
    <t xml:space="preserve">ASHPs have consistently contributed the highest proportion of installations accredited each year, ranging from 44.8% of the total in SY2 to a high of 86.8% in SY8. </t>
  </si>
  <si>
    <t>In contrast, London has the lowest number of accredited installations at 1,141.</t>
  </si>
  <si>
    <t>England has the highest proportion of ASHPs (69.9%), Wales has the highest proportion of GSHPs (19.4%) and solar thermal (10.8%)</t>
  </si>
  <si>
    <t xml:space="preserve">There was a significant rise in the number of accreditations between SY5 and SY6. Average registration numbers stood at </t>
  </si>
  <si>
    <t xml:space="preserve">413 per year from SY6 to SY8 before a significant fall in SY9 following scheme closure. </t>
  </si>
  <si>
    <t>Installations</t>
  </si>
  <si>
    <t>Chart showing payments made by technology type in Scheme Year 9. Air source heat pumps received the highest proportion (£73,246,138) followed by ground source heat pumps (£40,520,165)</t>
  </si>
  <si>
    <t>and biomass boilers (£9,172,669). Solar thermal was responsible for the lowest proportion of payments made (£1,223,853).</t>
  </si>
  <si>
    <t xml:space="preserve">Combined line and bar graphs showing payments and estimated heat output by technology type per year. ASHP payments and estimated heat output continually rose from SY1 to SY9*. </t>
  </si>
  <si>
    <t>GSHP also rose to SY8 before marginally declining in SY9, whilst biomass and solar thermal see smaller rises from SY2 onwards, falling in SY8 before decreasing more significantly in SY9.</t>
  </si>
  <si>
    <t xml:space="preserve">Chart showing the top five reasons for non-compliance and their cumulative contribution to non-compliance on the scheme. Evidence not being provided was the most frequent cause of non-compliance with 22 instances (17.5%) </t>
  </si>
  <si>
    <t xml:space="preserve">of material non-compliance and 16 instances (12.7%) of non-material non-compliance. Remaining causes were all instances of material non-compliance and included 16 instances (12.7%) </t>
  </si>
  <si>
    <t xml:space="preserve">of metering required, 14 instances (11.1%) of installations not being in working order and 12 instances (9.5%) of incorrect information being provided on Energy Performance Certificates (EPC). </t>
  </si>
  <si>
    <t>Metering required</t>
  </si>
  <si>
    <t xml:space="preserve">Installation is not in working order </t>
  </si>
  <si>
    <t>Energy Performance Certificates (EPC) incorrect</t>
  </si>
  <si>
    <t>SY9 Heat generation (GWh)</t>
  </si>
  <si>
    <t>SY9 Payments</t>
  </si>
  <si>
    <t>Lifetime Heat generation (GWh)</t>
  </si>
  <si>
    <t>Lifetime Payments</t>
  </si>
  <si>
    <t>Air source heat pump</t>
  </si>
  <si>
    <t>Ground source heat pump</t>
  </si>
  <si>
    <t>Biomass boiler</t>
  </si>
  <si>
    <t>Solar thermal</t>
  </si>
  <si>
    <t>Scheme Years</t>
  </si>
  <si>
    <t xml:space="preserve">Other non-compliance </t>
  </si>
  <si>
    <t>% of all non-compliances</t>
  </si>
  <si>
    <t>due to the large number of legacy applications joining the scheme, and SY8 due to the large volumes of applications received prior to scheme closure.</t>
  </si>
  <si>
    <t>Grand total</t>
  </si>
  <si>
    <t>Pie charts showing the percentage of technology types by country for England, Scotland and Wales. ASHPs make up over 50% of installations in all regions.</t>
  </si>
  <si>
    <t>and Scotland has the highest proportion of biomass (16.8%).</t>
  </si>
  <si>
    <t xml:space="preserve">Chart showing a breakdown of heating technologies replaced under the scheme. Boiler (52.3%), first heating system (19.3%), storage heater (18.4%), </t>
  </si>
  <si>
    <t>unknown (4.3%), room heater (2.8%), heat pumps (2.2%), warm air (0.4%), electric ceiling heating (0.2%), community (shared heating) (0.1%).</t>
  </si>
  <si>
    <t xml:space="preserve">Pie chart showing the boiler fuel types replaced under the scheme. Oil (51.9%), gas (28.7%), LPG (7.6%), coal (7.5%), electricity (3.1%), biomass (0.9%) and unknown (0.3%). </t>
  </si>
  <si>
    <t>Registration numbers from SY4 to SY5 then rose averaging 197, whilst numbers between SY6 and SY8 saw a dramatic increase averaging 889.</t>
  </si>
  <si>
    <t>Registration numbers in SY9 decreased to 487 following the schemes closure to new applicants.</t>
  </si>
  <si>
    <t>Technology type</t>
  </si>
  <si>
    <t>9 April 2014 to 31 March 2015</t>
  </si>
  <si>
    <t>15 July 2009 to 8 April 2014</t>
  </si>
  <si>
    <t>Legacy Applications</t>
  </si>
  <si>
    <t xml:space="preserve">Cumulative Accrediations: </t>
  </si>
  <si>
    <t xml:space="preserve">Annual Accrediations: </t>
  </si>
  <si>
    <t>Percentage of accreditations by technology type:</t>
  </si>
  <si>
    <t xml:space="preserve">Number of accreditations by technology type: </t>
  </si>
  <si>
    <t>ASHP (%)</t>
  </si>
  <si>
    <t>Biomass (%)</t>
  </si>
  <si>
    <t>GSHP (%)</t>
  </si>
  <si>
    <t>Solar Thermal (%)</t>
  </si>
  <si>
    <t xml:space="preserve">Figure 2.7 shows the breakdown of accredited installations by region and technology type in Scheme Year 9. </t>
  </si>
  <si>
    <t xml:space="preserve">With Scotland divided into regions, the South West of England becomes the region with the highest number of accreditations totalling 912. </t>
  </si>
  <si>
    <t>In contrast, West Central Scotland has the lowest number of accredited installations at 35.</t>
  </si>
  <si>
    <t>Payments by scheme year and technology type since scheme launch:</t>
  </si>
  <si>
    <t>Evidence not provided (material)**</t>
  </si>
  <si>
    <t>Evidence not provided (non-material)***</t>
  </si>
  <si>
    <t xml:space="preserve">**A material non-compliance is one that could have a financial impact and lead to an error in payments or result in DRHI payments being recouped by Ofgem. </t>
  </si>
  <si>
    <t>***A non-material non-compliance is when there has been a contravention of scheme rules that does not have a financial impact but may affect eligibility to the DRHI scheme.</t>
  </si>
  <si>
    <t>-78.3 pp.</t>
  </si>
  <si>
    <t>-99.8 pp.</t>
  </si>
  <si>
    <t>-48.1 pp.</t>
  </si>
  <si>
    <t>-7.0 pp.</t>
  </si>
  <si>
    <t>-49.9 pp.</t>
  </si>
  <si>
    <t>-5.3 pp.</t>
  </si>
  <si>
    <t>-1.7 pp.</t>
  </si>
  <si>
    <t>-8.0 pp</t>
  </si>
  <si>
    <t>-2.2 pp</t>
  </si>
  <si>
    <t>Change 
percentage point (pp.)</t>
  </si>
  <si>
    <t>0.8 pp.</t>
  </si>
  <si>
    <t>SY1 (2014-15)</t>
  </si>
  <si>
    <t>SY2 (2015-16)</t>
  </si>
  <si>
    <t>SY3 (2016-17)</t>
  </si>
  <si>
    <t>SY4 (2017-18)</t>
  </si>
  <si>
    <t>SY5 (2018-19)</t>
  </si>
  <si>
    <t>SY6 (2019-20)</t>
  </si>
  <si>
    <t>SY7 (2020-21)</t>
  </si>
  <si>
    <t>SY8 (2021-22)</t>
  </si>
  <si>
    <t>SY9 (2022-23)</t>
  </si>
  <si>
    <t>Chart showing total RSL accreditations by technology type. ASHPs account for the majority of RSL accreditations at 92.1%</t>
  </si>
  <si>
    <t>followed by GSHP (4.2%), Solar Thermal (3.2%), and Biomass (0.5%).</t>
  </si>
  <si>
    <t>DRHI Scheme Years</t>
  </si>
  <si>
    <t>Pie chart data showing the percentage of accreditations by technology type since scheme launch. Air Source Heat Pump (ASHP) (68.5%),</t>
  </si>
  <si>
    <t>Ground Source Heat Pump (GSHP) (13.3%), Biomass (10.3%), Solar Thermal (7.9%).</t>
  </si>
  <si>
    <t>Payments and Heat Generation by Technology Type - SY9* (2022-23) and Lifetime</t>
  </si>
  <si>
    <t>Figure 2.1: Annual DRHI accreditations - scheme launch to SY9 (2022-23)*</t>
  </si>
  <si>
    <t>Figure 2.2: Applications receiving accreditations by month for SY8 (2021-22) and SY9 (2022-23)*</t>
  </si>
  <si>
    <t>Figure 2.3: Accreditations by technology type since scheme launch (%)</t>
  </si>
  <si>
    <t>Figure 2.4 (a-d): Annual and cumulative accreditations by technology type</t>
  </si>
  <si>
    <t>Figure 2.6: Geographic distribution of accreditations since scheme launch</t>
  </si>
  <si>
    <t>Figure 2.7: Accreditations by region and technology type in SY9 (2022-23)*</t>
  </si>
  <si>
    <t>Figure 2.8: Accreditations by country and technology type since scheme launch (%)</t>
  </si>
  <si>
    <t>Figure 2.9: Heating technology replaced since scheme launch</t>
  </si>
  <si>
    <t>Figure 2.11: Annual RSL accreditations since scheme launch</t>
  </si>
  <si>
    <t>Figure 2.10: Replaced boiler fuel types</t>
  </si>
  <si>
    <t xml:space="preserve">Column graph showing RSL and non-RSL accreditations per year from SY1 to SY9*. Overall RSL accreditations make up 21.6% of scheme accreditations. </t>
  </si>
  <si>
    <t>Figure 2.12 RSL accreditations by technology type since scheme launch</t>
  </si>
  <si>
    <t>Figure 2.13: Annual MMSP registrations since scheme launch</t>
  </si>
  <si>
    <t xml:space="preserve">Column graph data showing the number of MMSP registrations per year from SY1 to SY9*. Average registration numbers were low at 12 per year from SY1 to SY3. </t>
  </si>
  <si>
    <t>Figure 2.14: Assignment of Rights accredited installations</t>
  </si>
  <si>
    <t>Figure 3.1: DRHI payments made in Scheme Year 9 (2022-23)</t>
  </si>
  <si>
    <t>Figure 3.2: Lifetime DRHI payments made and heat output</t>
  </si>
  <si>
    <t>Figure 3.3(a-d): Annual payments and heat demand (GWh) by tehnology type</t>
  </si>
  <si>
    <t>Figure 4.1: DRHI Audit Results Scheme Year 9 (2022-23)</t>
  </si>
  <si>
    <t xml:space="preserve">Figure 4.2: Top five non-compliance reasons from statistical audits SY9 (2022-23)* </t>
  </si>
  <si>
    <t>Figure 4.3: Money protected from DRHI audits SY5 (2018-19) to SY9 (2022-23)*</t>
  </si>
  <si>
    <t>Figure 5.1: DRHI delivery performance SY8 (2021-22) to SY9 (2022-23)*</t>
  </si>
  <si>
    <t>Figure 2.5: Proportions of each technology type accredited since SY1 (2014-2015)*</t>
  </si>
  <si>
    <t>Figure 2.9: Heating technology replaced since scheme launch and Figure 2.10: Replaced boiler fuel types</t>
  </si>
  <si>
    <t xml:space="preserve">Combined line and column graphs showing annual and cumulative accreditations by technology type from SY1 to SY9*. By the end of SY9 ASHP totalled 75,919, </t>
  </si>
  <si>
    <t>Biomass went from a peak of 35.4% in SY2 to a low of 1.6% in SY8 and solar thermal from 19.7% in SY1 to 1.2% in SY8. GSHPs saw less variation with a high of 19.2% in SY1 and a low of 9.9% in SY8.</t>
  </si>
  <si>
    <t>Figure 2.14: Assignment of Rights (AoR) accredited installations</t>
  </si>
  <si>
    <t xml:space="preserve">A column chart showing the number of AoR installations accredited annually from SY5 to SY9*. </t>
  </si>
  <si>
    <t>Total Payments to Date (£)</t>
  </si>
  <si>
    <t>Payments Percentage (%)</t>
  </si>
  <si>
    <t>Estimated heat output (GWh)</t>
  </si>
  <si>
    <t>Estimated heat output Percentage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</si>
</sst>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(* #,##0.00_);_(* \(#,##0.00\);_(* &quot;-&quot;??_);_(@_)"/>
    <numFmt numFmtId="165" formatCode="0.0%"/>
    <numFmt numFmtId="166" formatCode="&quot;£&quot;#,##0.00"/>
    <numFmt numFmtId="167" formatCode="&quot;£&quot;#,##0"/>
    <numFmt numFmtId="168" formatCode="_-* #,##0_-;\-* #,##0_-;_-* &quot;-&quot;??_-;_-@_-"/>
    <numFmt numFmtId="169" formatCode="0.0"/>
    <numFmt numFmtId="170" formatCode="#,##0.0"/>
  </numFmts>
  <fonts count="40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6"/>
      <color theme="1"/>
      <name val="Verdana"/>
      <family val="2"/>
    </font>
    <font>
      <b/>
      <sz val="10"/>
      <name val="Verdana"/>
      <family val="2"/>
    </font>
    <font>
      <u/>
      <sz val="10"/>
      <color theme="10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i/>
      <sz val="10"/>
      <color rgb="FF000000"/>
      <name val="Verdana"/>
      <family val="2"/>
    </font>
    <font>
      <i/>
      <sz val="10"/>
      <color theme="1"/>
      <name val="Verdana"/>
      <family val="2"/>
    </font>
    <font>
      <i/>
      <sz val="10"/>
      <name val="Verdana"/>
      <family val="2"/>
    </font>
    <font>
      <sz val="11"/>
      <color theme="1"/>
      <name val="Calibri"/>
      <family val="2"/>
    </font>
    <font>
      <sz val="10"/>
      <name val="Verdan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Verdana"/>
      <family val="2"/>
    </font>
    <font>
      <b/>
      <u/>
      <sz val="10"/>
      <color theme="1"/>
      <name val="Verdana"/>
      <family val="2"/>
    </font>
    <font>
      <sz val="10"/>
      <color rgb="FFFF0000"/>
      <name val="Verdana"/>
      <family val="2"/>
    </font>
    <font>
      <sz val="11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A0B100"/>
        <bgColor rgb="FF000000"/>
      </patternFill>
    </fill>
    <fill>
      <patternFill patternType="solid">
        <fgColor rgb="FFA0B1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BF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1AE3C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0" applyNumberFormat="0" applyFill="0" applyBorder="0" applyAlignment="0" applyProtection="0"/>
    <xf numFmtId="0" fontId="24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8" borderId="0" applyNumberFormat="0" applyBorder="0" applyAlignment="0" applyProtection="0"/>
    <xf numFmtId="0" fontId="27" fillId="9" borderId="5" applyNumberFormat="0" applyAlignment="0" applyProtection="0"/>
    <xf numFmtId="0" fontId="28" fillId="10" borderId="6" applyNumberFormat="0" applyAlignment="0" applyProtection="0"/>
    <xf numFmtId="0" fontId="29" fillId="10" borderId="5" applyNumberFormat="0" applyAlignment="0" applyProtection="0"/>
    <xf numFmtId="0" fontId="30" fillId="0" borderId="7" applyNumberFormat="0" applyFill="0" applyAlignment="0" applyProtection="0"/>
    <xf numFmtId="0" fontId="31" fillId="11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0" applyNumberFormat="0" applyFill="0" applyAlignment="0" applyProtection="0"/>
    <xf numFmtId="0" fontId="3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233">
    <xf numFmtId="0" fontId="0" fillId="0" borderId="0" xfId="0"/>
    <xf numFmtId="0" fontId="5" fillId="4" borderId="0" xfId="0" applyFont="1" applyFill="1"/>
    <xf numFmtId="0" fontId="4" fillId="4" borderId="0" xfId="0" applyFont="1" applyFill="1"/>
    <xf numFmtId="0" fontId="0" fillId="0" borderId="0" xfId="0" applyBorder="1"/>
    <xf numFmtId="0" fontId="6" fillId="4" borderId="0" xfId="0" applyFont="1" applyFill="1"/>
    <xf numFmtId="0" fontId="0" fillId="4" borderId="0" xfId="0" applyFill="1"/>
    <xf numFmtId="0" fontId="4" fillId="0" borderId="0" xfId="0" applyFont="1"/>
    <xf numFmtId="17" fontId="0" fillId="0" borderId="0" xfId="0" applyNumberFormat="1"/>
    <xf numFmtId="0" fontId="9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/>
    <xf numFmtId="0" fontId="10" fillId="0" borderId="0" xfId="0" applyFont="1" applyBorder="1"/>
    <xf numFmtId="0" fontId="0" fillId="0" borderId="0" xfId="0" applyFont="1"/>
    <xf numFmtId="0" fontId="0" fillId="0" borderId="0" xfId="0" applyFont="1" applyBorder="1"/>
    <xf numFmtId="0" fontId="4" fillId="0" borderId="0" xfId="0" applyFont="1" applyBorder="1"/>
    <xf numFmtId="0" fontId="4" fillId="4" borderId="0" xfId="0" applyFont="1" applyFill="1" applyBorder="1"/>
    <xf numFmtId="0" fontId="10" fillId="0" borderId="0" xfId="0" applyFont="1" applyFill="1" applyBorder="1"/>
    <xf numFmtId="0" fontId="3" fillId="0" borderId="0" xfId="0" applyFont="1"/>
    <xf numFmtId="0" fontId="4" fillId="4" borderId="1" xfId="4" applyFont="1" applyFill="1" applyBorder="1"/>
    <xf numFmtId="0" fontId="3" fillId="4" borderId="1" xfId="4" applyFont="1" applyFill="1" applyBorder="1"/>
    <xf numFmtId="14" fontId="3" fillId="4" borderId="1" xfId="4" applyNumberFormat="1" applyFont="1" applyFill="1" applyBorder="1" applyAlignment="1">
      <alignment horizontal="left"/>
    </xf>
    <xf numFmtId="0" fontId="3" fillId="4" borderId="1" xfId="4" applyFont="1" applyFill="1" applyBorder="1" applyAlignment="1">
      <alignment horizontal="left"/>
    </xf>
    <xf numFmtId="0" fontId="3" fillId="4" borderId="1" xfId="4" applyFont="1" applyFill="1" applyBorder="1" applyAlignment="1">
      <alignment wrapText="1"/>
    </xf>
    <xf numFmtId="0" fontId="7" fillId="0" borderId="0" xfId="5" applyFill="1"/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10" fontId="0" fillId="0" borderId="0" xfId="0" applyNumberFormat="1"/>
    <xf numFmtId="166" fontId="0" fillId="0" borderId="0" xfId="0" applyNumberFormat="1"/>
    <xf numFmtId="0" fontId="0" fillId="0" borderId="0" xfId="0" applyFill="1" applyBorder="1"/>
    <xf numFmtId="165" fontId="0" fillId="0" borderId="0" xfId="0" applyNumberFormat="1" applyBorder="1"/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Fill="1" applyBorder="1"/>
    <xf numFmtId="166" fontId="4" fillId="0" borderId="0" xfId="0" applyNumberFormat="1" applyFont="1" applyFill="1" applyBorder="1"/>
    <xf numFmtId="10" fontId="4" fillId="0" borderId="0" xfId="0" applyNumberFormat="1" applyFont="1" applyFill="1" applyBorder="1"/>
    <xf numFmtId="167" fontId="0" fillId="0" borderId="0" xfId="0" applyNumberFormat="1" applyFill="1" applyBorder="1"/>
    <xf numFmtId="167" fontId="4" fillId="0" borderId="0" xfId="0" applyNumberFormat="1" applyFont="1" applyFill="1" applyBorder="1"/>
    <xf numFmtId="0" fontId="11" fillId="0" borderId="0" xfId="0" applyFont="1" applyAlignment="1">
      <alignment vertical="center"/>
    </xf>
    <xf numFmtId="165" fontId="4" fillId="0" borderId="0" xfId="0" applyNumberFormat="1" applyFont="1" applyBorder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center"/>
    </xf>
    <xf numFmtId="0" fontId="12" fillId="0" borderId="0" xfId="0" applyFont="1" applyAlignment="1"/>
    <xf numFmtId="0" fontId="4" fillId="4" borderId="0" xfId="0" applyFont="1" applyFill="1" applyAlignment="1"/>
    <xf numFmtId="0" fontId="18" fillId="0" borderId="0" xfId="0" applyFont="1" applyAlignment="1">
      <alignment vertical="center" wrapText="1"/>
    </xf>
    <xf numFmtId="0" fontId="3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left" vertical="center"/>
    </xf>
    <xf numFmtId="0" fontId="16" fillId="0" borderId="0" xfId="0" applyFont="1" applyBorder="1"/>
    <xf numFmtId="17" fontId="7" fillId="0" borderId="0" xfId="5" applyNumberFormat="1" applyFill="1" applyBorder="1"/>
    <xf numFmtId="0" fontId="19" fillId="0" borderId="0" xfId="5" applyFont="1" applyFill="1"/>
    <xf numFmtId="0" fontId="7" fillId="4" borderId="0" xfId="5" applyFill="1" applyAlignment="1"/>
    <xf numFmtId="0" fontId="0" fillId="0" borderId="0" xfId="0" applyBorder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ill="1"/>
    <xf numFmtId="0" fontId="16" fillId="0" borderId="0" xfId="0" applyFont="1" applyFill="1"/>
    <xf numFmtId="0" fontId="10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vertical="center"/>
    </xf>
    <xf numFmtId="0" fontId="4" fillId="0" borderId="0" xfId="0" applyFont="1" applyBorder="1"/>
    <xf numFmtId="0" fontId="0" fillId="0" borderId="1" xfId="0" applyBorder="1" applyAlignment="1">
      <alignment vertical="center"/>
    </xf>
    <xf numFmtId="0" fontId="4" fillId="0" borderId="1" xfId="0" applyFont="1" applyFill="1" applyBorder="1"/>
    <xf numFmtId="0" fontId="4" fillId="0" borderId="1" xfId="0" applyFont="1" applyBorder="1"/>
    <xf numFmtId="0" fontId="4" fillId="0" borderId="0" xfId="0" applyFont="1" applyFill="1" applyBorder="1" applyAlignment="1">
      <alignment horizontal="right" vertical="top" wrapText="1"/>
    </xf>
    <xf numFmtId="164" fontId="3" fillId="0" borderId="0" xfId="1" applyFont="1" applyFill="1" applyBorder="1"/>
    <xf numFmtId="165" fontId="3" fillId="0" borderId="0" xfId="2" applyNumberFormat="1" applyFont="1" applyFill="1" applyBorder="1"/>
    <xf numFmtId="0" fontId="0" fillId="0" borderId="1" xfId="0" applyNumberFormat="1" applyBorder="1" applyAlignment="1">
      <alignment vertical="center"/>
    </xf>
    <xf numFmtId="168" fontId="4" fillId="0" borderId="0" xfId="0" applyNumberFormat="1" applyFont="1" applyBorder="1"/>
    <xf numFmtId="3" fontId="0" fillId="0" borderId="0" xfId="0" applyNumberFormat="1" applyBorder="1"/>
    <xf numFmtId="3" fontId="4" fillId="0" borderId="0" xfId="1" applyNumberFormat="1" applyFont="1" applyFill="1" applyBorder="1"/>
    <xf numFmtId="3" fontId="4" fillId="0" borderId="0" xfId="0" applyNumberFormat="1" applyFont="1" applyFill="1" applyBorder="1"/>
    <xf numFmtId="3" fontId="4" fillId="0" borderId="0" xfId="0" applyNumberFormat="1" applyFont="1" applyBorder="1"/>
    <xf numFmtId="3" fontId="4" fillId="0" borderId="1" xfId="0" applyNumberFormat="1" applyFont="1" applyBorder="1"/>
    <xf numFmtId="3" fontId="0" fillId="0" borderId="1" xfId="0" applyNumberFormat="1" applyFont="1" applyFill="1" applyBorder="1" applyAlignment="1">
      <alignment horizontal="right" wrapText="1"/>
    </xf>
    <xf numFmtId="3" fontId="0" fillId="0" borderId="1" xfId="1" applyNumberFormat="1" applyFont="1" applyBorder="1"/>
    <xf numFmtId="0" fontId="12" fillId="0" borderId="0" xfId="0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0" fontId="16" fillId="4" borderId="0" xfId="0" applyFont="1" applyFill="1"/>
    <xf numFmtId="3" fontId="0" fillId="0" borderId="0" xfId="1" applyNumberFormat="1" applyFont="1" applyBorder="1"/>
    <xf numFmtId="3" fontId="4" fillId="0" borderId="0" xfId="1" applyNumberFormat="1" applyFont="1" applyBorder="1"/>
    <xf numFmtId="167" fontId="4" fillId="0" borderId="0" xfId="0" applyNumberFormat="1" applyFont="1" applyBorder="1"/>
    <xf numFmtId="0" fontId="0" fillId="3" borderId="1" xfId="0" applyFont="1" applyFill="1" applyBorder="1" applyAlignment="1">
      <alignment horizontal="right"/>
    </xf>
    <xf numFmtId="0" fontId="0" fillId="3" borderId="1" xfId="0" applyFont="1" applyFill="1" applyBorder="1" applyAlignment="1">
      <alignment horizontal="left" vertical="top"/>
    </xf>
    <xf numFmtId="0" fontId="0" fillId="3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66" fontId="4" fillId="0" borderId="0" xfId="0" applyNumberFormat="1" applyFont="1" applyBorder="1"/>
    <xf numFmtId="2" fontId="4" fillId="0" borderId="0" xfId="0" applyNumberFormat="1" applyFont="1" applyBorder="1"/>
    <xf numFmtId="0" fontId="15" fillId="0" borderId="0" xfId="0" applyFont="1" applyFill="1" applyBorder="1" applyAlignment="1">
      <alignment vertical="center"/>
    </xf>
    <xf numFmtId="166" fontId="0" fillId="0" borderId="0" xfId="0" applyNumberFormat="1" applyFont="1" applyBorder="1"/>
    <xf numFmtId="167" fontId="0" fillId="0" borderId="0" xfId="0" applyNumberFormat="1" applyFont="1" applyBorder="1" applyAlignment="1">
      <alignment horizontal="right"/>
    </xf>
    <xf numFmtId="165" fontId="0" fillId="0" borderId="0" xfId="2" applyNumberFormat="1" applyFont="1" applyBorder="1"/>
    <xf numFmtId="166" fontId="16" fillId="0" borderId="0" xfId="0" applyNumberFormat="1" applyFont="1" applyBorder="1"/>
    <xf numFmtId="0" fontId="36" fillId="4" borderId="0" xfId="0" applyFont="1" applyFill="1"/>
    <xf numFmtId="0" fontId="8" fillId="4" borderId="0" xfId="0" applyFont="1" applyFill="1"/>
    <xf numFmtId="0" fontId="6" fillId="0" borderId="0" xfId="5" applyFont="1" applyFill="1"/>
    <xf numFmtId="14" fontId="3" fillId="0" borderId="1" xfId="4" applyNumberFormat="1" applyFont="1" applyFill="1" applyBorder="1" applyAlignment="1">
      <alignment horizontal="left"/>
    </xf>
    <xf numFmtId="0" fontId="37" fillId="0" borderId="0" xfId="0" applyFont="1"/>
    <xf numFmtId="0" fontId="8" fillId="4" borderId="0" xfId="0" applyFont="1" applyFill="1" applyBorder="1"/>
    <xf numFmtId="0" fontId="0" fillId="4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right" wrapText="1"/>
    </xf>
    <xf numFmtId="3" fontId="0" fillId="0" borderId="0" xfId="0" applyNumberFormat="1" applyFill="1" applyBorder="1"/>
    <xf numFmtId="3" fontId="0" fillId="0" borderId="0" xfId="0" applyNumberForma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right" wrapText="1"/>
    </xf>
    <xf numFmtId="0" fontId="16" fillId="4" borderId="0" xfId="0" applyFont="1" applyFill="1" applyAlignment="1"/>
    <xf numFmtId="0" fontId="11" fillId="0" borderId="0" xfId="0" applyFont="1" applyBorder="1" applyAlignment="1">
      <alignment vertical="center"/>
    </xf>
    <xf numFmtId="10" fontId="11" fillId="0" borderId="0" xfId="0" applyNumberFormat="1" applyFont="1" applyBorder="1" applyAlignment="1">
      <alignment horizontal="right" vertical="center"/>
    </xf>
    <xf numFmtId="0" fontId="7" fillId="0" borderId="0" xfId="5"/>
    <xf numFmtId="3" fontId="4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3" fontId="0" fillId="0" borderId="1" xfId="0" applyNumberFormat="1" applyBorder="1" applyAlignment="1">
      <alignment horizontal="right"/>
    </xf>
    <xf numFmtId="9" fontId="4" fillId="0" borderId="1" xfId="0" applyNumberFormat="1" applyFont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4" fillId="0" borderId="1" xfId="1" applyNumberFormat="1" applyFont="1" applyFill="1" applyBorder="1" applyAlignment="1">
      <alignment horizontal="right"/>
    </xf>
    <xf numFmtId="0" fontId="38" fillId="0" borderId="0" xfId="0" applyFont="1" applyFill="1"/>
    <xf numFmtId="0" fontId="38" fillId="0" borderId="0" xfId="0" applyFont="1" applyBorder="1"/>
    <xf numFmtId="0" fontId="38" fillId="0" borderId="0" xfId="0" applyFont="1"/>
    <xf numFmtId="0" fontId="38" fillId="0" borderId="0" xfId="0" applyFont="1" applyFill="1" applyBorder="1"/>
    <xf numFmtId="165" fontId="38" fillId="0" borderId="0" xfId="0" applyNumberFormat="1" applyFont="1" applyBorder="1"/>
    <xf numFmtId="10" fontId="38" fillId="0" borderId="0" xfId="0" applyNumberFormat="1" applyFont="1" applyFill="1" applyBorder="1" applyAlignment="1">
      <alignment horizontal="left"/>
    </xf>
    <xf numFmtId="167" fontId="38" fillId="0" borderId="0" xfId="0" applyNumberFormat="1" applyFont="1" applyFill="1" applyBorder="1"/>
    <xf numFmtId="167" fontId="38" fillId="0" borderId="0" xfId="0" applyNumberFormat="1" applyFont="1" applyBorder="1"/>
    <xf numFmtId="0" fontId="16" fillId="0" borderId="0" xfId="0" applyFont="1" applyAlignment="1"/>
    <xf numFmtId="0" fontId="39" fillId="0" borderId="0" xfId="0" applyFont="1" applyAlignment="1">
      <alignment vertical="center" wrapText="1"/>
    </xf>
    <xf numFmtId="0" fontId="38" fillId="4" borderId="0" xfId="0" applyFont="1" applyFill="1"/>
    <xf numFmtId="165" fontId="0" fillId="0" borderId="0" xfId="0" applyNumberFormat="1"/>
    <xf numFmtId="0" fontId="0" fillId="0" borderId="1" xfId="0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11" fillId="37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3" fontId="0" fillId="0" borderId="0" xfId="0" applyNumberForma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0" fontId="0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167" fontId="0" fillId="0" borderId="0" xfId="0" applyNumberFormat="1" applyFont="1"/>
    <xf numFmtId="49" fontId="19" fillId="0" borderId="0" xfId="0" applyNumberFormat="1" applyFont="1"/>
    <xf numFmtId="166" fontId="12" fillId="0" borderId="0" xfId="0" applyNumberFormat="1" applyFont="1" applyBorder="1" applyAlignment="1">
      <alignment horizontal="left" vertical="center" wrapText="1"/>
    </xf>
    <xf numFmtId="9" fontId="12" fillId="0" borderId="0" xfId="2" applyFont="1" applyFill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left"/>
    </xf>
    <xf numFmtId="9" fontId="4" fillId="0" borderId="0" xfId="0" applyNumberFormat="1" applyFont="1" applyBorder="1" applyAlignment="1">
      <alignment horizontal="left"/>
    </xf>
    <xf numFmtId="165" fontId="0" fillId="0" borderId="0" xfId="2" applyNumberFormat="1" applyFont="1"/>
    <xf numFmtId="0" fontId="19" fillId="3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1" fillId="37" borderId="1" xfId="0" applyFont="1" applyFill="1" applyBorder="1" applyAlignment="1">
      <alignment horizontal="right" vertical="center" wrapText="1"/>
    </xf>
    <xf numFmtId="167" fontId="3" fillId="0" borderId="1" xfId="0" applyNumberFormat="1" applyFont="1" applyBorder="1" applyAlignment="1">
      <alignment horizontal="right" vertical="center" wrapText="1"/>
    </xf>
    <xf numFmtId="167" fontId="4" fillId="0" borderId="1" xfId="0" applyNumberFormat="1" applyFont="1" applyBorder="1" applyAlignment="1">
      <alignment horizontal="right" vertical="center" wrapText="1"/>
    </xf>
    <xf numFmtId="3" fontId="0" fillId="0" borderId="1" xfId="1" applyNumberFormat="1" applyFont="1" applyBorder="1" applyAlignment="1">
      <alignment horizontal="right"/>
    </xf>
    <xf numFmtId="0" fontId="0" fillId="3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wrapText="1"/>
    </xf>
    <xf numFmtId="0" fontId="0" fillId="3" borderId="1" xfId="0" applyFont="1" applyFill="1" applyBorder="1" applyAlignment="1">
      <alignment horizontal="right" vertical="top" wrapText="1"/>
    </xf>
    <xf numFmtId="3" fontId="3" fillId="0" borderId="1" xfId="1" applyNumberFormat="1" applyFont="1" applyBorder="1" applyAlignment="1">
      <alignment horizontal="right"/>
    </xf>
    <xf numFmtId="3" fontId="0" fillId="3" borderId="1" xfId="0" applyNumberFormat="1" applyFon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4" fillId="0" borderId="1" xfId="0" applyNumberFormat="1" applyFont="1" applyFill="1" applyBorder="1" applyAlignment="1">
      <alignment horizontal="right"/>
    </xf>
    <xf numFmtId="165" fontId="4" fillId="0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right"/>
    </xf>
    <xf numFmtId="3" fontId="12" fillId="5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0" fillId="3" borderId="1" xfId="0" applyFont="1" applyFill="1" applyBorder="1" applyAlignment="1">
      <alignment horizontal="right" vertical="top"/>
    </xf>
    <xf numFmtId="9" fontId="4" fillId="0" borderId="1" xfId="2" applyNumberFormat="1" applyFont="1" applyBorder="1" applyAlignment="1">
      <alignment horizontal="right"/>
    </xf>
    <xf numFmtId="165" fontId="3" fillId="0" borderId="1" xfId="2" applyNumberFormat="1" applyFont="1" applyBorder="1" applyAlignment="1">
      <alignment horizontal="right"/>
    </xf>
    <xf numFmtId="165" fontId="0" fillId="0" borderId="1" xfId="2" applyNumberFormat="1" applyFont="1" applyBorder="1" applyAlignment="1">
      <alignment horizontal="right"/>
    </xf>
    <xf numFmtId="166" fontId="0" fillId="3" borderId="1" xfId="0" applyNumberFormat="1" applyFont="1" applyFill="1" applyBorder="1" applyAlignment="1">
      <alignment horizontal="right"/>
    </xf>
    <xf numFmtId="10" fontId="0" fillId="3" borderId="1" xfId="0" applyNumberFormat="1" applyFont="1" applyFill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9" fontId="12" fillId="0" borderId="1" xfId="2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0" fontId="11" fillId="3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9" fontId="0" fillId="0" borderId="1" xfId="2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65" fontId="4" fillId="38" borderId="1" xfId="2" applyNumberFormat="1" applyFont="1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0" fontId="4" fillId="3" borderId="1" xfId="0" applyFont="1" applyFill="1" applyBorder="1" applyAlignment="1">
      <alignment horizontal="right" vertical="center"/>
    </xf>
    <xf numFmtId="167" fontId="0" fillId="0" borderId="1" xfId="0" applyNumberFormat="1" applyFont="1" applyBorder="1" applyAlignment="1">
      <alignment horizontal="right"/>
    </xf>
    <xf numFmtId="167" fontId="4" fillId="0" borderId="1" xfId="0" applyNumberFormat="1" applyFont="1" applyBorder="1" applyAlignment="1">
      <alignment horizontal="right"/>
    </xf>
    <xf numFmtId="0" fontId="11" fillId="3" borderId="1" xfId="0" applyFont="1" applyFill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/>
    </xf>
    <xf numFmtId="49" fontId="19" fillId="0" borderId="1" xfId="0" applyNumberFormat="1" applyFont="1" applyBorder="1" applyAlignment="1">
      <alignment horizontal="right"/>
    </xf>
    <xf numFmtId="169" fontId="3" fillId="0" borderId="1" xfId="0" applyNumberFormat="1" applyFont="1" applyBorder="1" applyAlignment="1">
      <alignment horizontal="right" vertical="center" wrapText="1"/>
    </xf>
    <xf numFmtId="169" fontId="4" fillId="0" borderId="1" xfId="0" applyNumberFormat="1" applyFont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left" vertical="center"/>
    </xf>
    <xf numFmtId="166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166" fontId="4" fillId="0" borderId="0" xfId="0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10" fontId="11" fillId="0" borderId="0" xfId="2" applyNumberFormat="1" applyFont="1" applyFill="1" applyBorder="1" applyAlignment="1">
      <alignment horizontal="right" vertical="center" wrapText="1"/>
    </xf>
    <xf numFmtId="9" fontId="12" fillId="0" borderId="0" xfId="2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 wrapText="1"/>
    </xf>
    <xf numFmtId="166" fontId="11" fillId="0" borderId="0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Border="1" applyAlignment="1">
      <alignment horizontal="right"/>
    </xf>
    <xf numFmtId="10" fontId="0" fillId="0" borderId="0" xfId="0" applyNumberFormat="1" applyFill="1" applyBorder="1" applyAlignment="1">
      <alignment horizontal="right"/>
    </xf>
    <xf numFmtId="0" fontId="12" fillId="0" borderId="0" xfId="0" applyFont="1" applyFill="1" applyBorder="1" applyAlignment="1">
      <alignment horizontal="left" vertical="center" wrapText="1"/>
    </xf>
    <xf numFmtId="166" fontId="12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0" fontId="12" fillId="3" borderId="1" xfId="0" applyFont="1" applyFill="1" applyBorder="1" applyAlignment="1">
      <alignment horizontal="right" vertical="top" wrapText="1"/>
    </xf>
    <xf numFmtId="0" fontId="11" fillId="37" borderId="11" xfId="0" applyFont="1" applyFill="1" applyBorder="1" applyAlignment="1">
      <alignment horizontal="right" vertical="center" wrapText="1"/>
    </xf>
    <xf numFmtId="0" fontId="11" fillId="37" borderId="12" xfId="0" applyFont="1" applyFill="1" applyBorder="1" applyAlignment="1">
      <alignment horizontal="right" vertical="center" wrapText="1"/>
    </xf>
    <xf numFmtId="165" fontId="11" fillId="0" borderId="1" xfId="2" applyNumberFormat="1" applyFont="1" applyFill="1" applyBorder="1" applyAlignment="1">
      <alignment horizontal="right" vertical="center" wrapText="1"/>
    </xf>
    <xf numFmtId="170" fontId="0" fillId="0" borderId="1" xfId="0" applyNumberFormat="1" applyBorder="1" applyAlignment="1">
      <alignment horizontal="right"/>
    </xf>
    <xf numFmtId="167" fontId="11" fillId="0" borderId="1" xfId="0" applyNumberFormat="1" applyFont="1" applyBorder="1" applyAlignment="1">
      <alignment horizontal="right" vertical="center" wrapText="1"/>
    </xf>
    <xf numFmtId="167" fontId="12" fillId="0" borderId="1" xfId="0" applyNumberFormat="1" applyFont="1" applyBorder="1" applyAlignment="1">
      <alignment horizontal="right" vertical="center" wrapText="1"/>
    </xf>
    <xf numFmtId="165" fontId="11" fillId="0" borderId="1" xfId="0" applyNumberFormat="1" applyFont="1" applyBorder="1" applyAlignment="1">
      <alignment horizontal="right" vertical="center"/>
    </xf>
  </cellXfs>
  <cellStyles count="54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51" xr:uid="{9DC03ED5-B7A6-4B14-A8C6-1AE2AAD254EF}"/>
    <cellStyle name="Comma 3" xfId="47" xr:uid="{1FCF7C73-4123-4DD7-9335-0BA1B72F731B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5" builtinId="8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3" xr:uid="{0F88640C-3F32-4DD4-A780-F7CD16A1324A}"/>
    <cellStyle name="Normal 2 2" xfId="53" xr:uid="{BBFC0A80-C204-482A-B680-0F6FB22E87F2}"/>
    <cellStyle name="Normal 2 2 3" xfId="4" xr:uid="{6A394E10-4570-4BAC-AC58-417EFB22EDD6}"/>
    <cellStyle name="Normal 3" xfId="50" xr:uid="{47503D0D-42A8-4CD9-BD62-99FE5BB6F4B4}"/>
    <cellStyle name="Normal 4" xfId="46" xr:uid="{0CDEF547-C854-46C0-85AA-1161CD03A5DE}"/>
    <cellStyle name="Note 2" xfId="49" xr:uid="{0DFA6CF6-393F-4FF4-9FB6-04E012929963}"/>
    <cellStyle name="Output" xfId="15" builtinId="21" customBuiltin="1"/>
    <cellStyle name="Percent" xfId="2" builtinId="5"/>
    <cellStyle name="Percent 2" xfId="52" xr:uid="{98FDAE44-9582-4BDD-8030-6311F9D33B10}"/>
    <cellStyle name="Percent 3" xfId="48" xr:uid="{85D533E0-FB61-45C7-AD58-34CCE6C63345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1" defaultTableStyle="TableStyleMedium2" defaultPivotStyle="PivotStyleLight16">
    <tableStyle name="Invisible" pivot="0" table="0" count="0" xr9:uid="{4726654B-A732-46EE-9B36-57DA7F756FBC}"/>
  </tableStyles>
  <colors>
    <mruColors>
      <color rgb="FFCD1F45"/>
      <color rgb="FF91AE3C"/>
      <color rgb="FFA0B100"/>
      <color rgb="FFA1ABB2"/>
      <color rgb="FF2363AF"/>
      <color rgb="FFE2C700"/>
      <color rgb="FFE86E1E"/>
      <color rgb="FF079448"/>
      <color rgb="FFD9D9D9"/>
      <color rgb="FF51C1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4677225777742"/>
          <c:y val="4.4226422834580059E-2"/>
          <c:w val="0.80550206871223617"/>
          <c:h val="0.662460701367220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79448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7.4991640941597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FF-4662-8FB1-CB351AF62562}"/>
                </c:ext>
              </c:extLst>
            </c:dLbl>
            <c:dLbl>
              <c:idx val="1"/>
              <c:layout>
                <c:manualLayout>
                  <c:x val="-1.7839301047757261E-3"/>
                  <c:y val="6.8742337529797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FF-4662-8FB1-CB351AF62562}"/>
                </c:ext>
              </c:extLst>
            </c:dLbl>
            <c:dLbl>
              <c:idx val="2"/>
              <c:layout>
                <c:manualLayout>
                  <c:x val="-1.7839301047756933E-3"/>
                  <c:y val="6.5617685823898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FF-4662-8FB1-CB351AF62562}"/>
                </c:ext>
              </c:extLst>
            </c:dLbl>
            <c:dLbl>
              <c:idx val="3"/>
              <c:layout>
                <c:manualLayout>
                  <c:x val="-1.7839301047757586E-3"/>
                  <c:y val="6.5617685823898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FF-4662-8FB1-CB351AF62562}"/>
                </c:ext>
              </c:extLst>
            </c:dLbl>
            <c:dLbl>
              <c:idx val="4"/>
              <c:layout>
                <c:manualLayout>
                  <c:x val="0"/>
                  <c:y val="6.5617685823898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FF-4662-8FB1-CB351AF62562}"/>
                </c:ext>
              </c:extLst>
            </c:dLbl>
            <c:dLbl>
              <c:idx val="5"/>
              <c:layout>
                <c:manualLayout>
                  <c:x val="-3.5678602095515172E-3"/>
                  <c:y val="6.5617685823898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FF-4662-8FB1-CB351AF62562}"/>
                </c:ext>
              </c:extLst>
            </c:dLbl>
            <c:dLbl>
              <c:idx val="6"/>
              <c:layout>
                <c:manualLayout>
                  <c:x val="-1.7839301047756933E-3"/>
                  <c:y val="6.5617685823898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FF-4662-8FB1-CB351AF62562}"/>
                </c:ext>
              </c:extLst>
            </c:dLbl>
            <c:dLbl>
              <c:idx val="7"/>
              <c:layout>
                <c:manualLayout>
                  <c:x val="-1.7839301047758241E-3"/>
                  <c:y val="6.5617685823898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FF-4662-8FB1-CB351AF62562}"/>
                </c:ext>
              </c:extLst>
            </c:dLbl>
            <c:dLbl>
              <c:idx val="8"/>
              <c:layout>
                <c:manualLayout>
                  <c:x val="-3.5678602095515172E-3"/>
                  <c:y val="6.5617685823898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FF-4662-8FB1-CB351AF6256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'Fig2.1 Annual Accreds. SY1-SY9'!$B$44:$B$52</c:f>
              <c:strCache>
                <c:ptCount val="9"/>
                <c:pt idx="0">
                  <c:v>SY1 (2014-15)</c:v>
                </c:pt>
                <c:pt idx="1">
                  <c:v>SY2 (2015-16)</c:v>
                </c:pt>
                <c:pt idx="2">
                  <c:v>SY3 (2016-17)</c:v>
                </c:pt>
                <c:pt idx="3">
                  <c:v>SY4 (2017-18)</c:v>
                </c:pt>
                <c:pt idx="4">
                  <c:v>SY5 (2018-19)</c:v>
                </c:pt>
                <c:pt idx="5">
                  <c:v>SY6 (2019-20)</c:v>
                </c:pt>
                <c:pt idx="6">
                  <c:v>SY7 (2020-21)</c:v>
                </c:pt>
                <c:pt idx="7">
                  <c:v>SY8 (2021-22)</c:v>
                </c:pt>
                <c:pt idx="8">
                  <c:v>SY9 (2022-23)</c:v>
                </c:pt>
              </c:strCache>
            </c:strRef>
          </c:cat>
          <c:val>
            <c:numRef>
              <c:f>'Fig2.1 Annual Accreds. SY1-SY9'!$C$44:$C$52</c:f>
              <c:numCache>
                <c:formatCode>#,##0</c:formatCode>
                <c:ptCount val="9"/>
                <c:pt idx="0">
                  <c:v>24896</c:v>
                </c:pt>
                <c:pt idx="1">
                  <c:v>14821</c:v>
                </c:pt>
                <c:pt idx="2">
                  <c:v>6541</c:v>
                </c:pt>
                <c:pt idx="3">
                  <c:v>6476</c:v>
                </c:pt>
                <c:pt idx="4">
                  <c:v>6464</c:v>
                </c:pt>
                <c:pt idx="5">
                  <c:v>11186</c:v>
                </c:pt>
                <c:pt idx="6">
                  <c:v>10617</c:v>
                </c:pt>
                <c:pt idx="7">
                  <c:v>24227</c:v>
                </c:pt>
                <c:pt idx="8">
                  <c:v>5602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19-479B-9A0F-11EB04E9C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-27"/>
        <c:axId val="31652432"/>
        <c:axId val="31651600"/>
      </c:barChart>
      <c:catAx>
        <c:axId val="31652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 b="1">
                    <a:solidFill>
                      <a:sysClr val="windowText" lastClr="000000"/>
                    </a:solidFill>
                  </a:rPr>
                  <a:t>Scheme</a:t>
                </a:r>
                <a:r>
                  <a:rPr lang="en-GB" b="1"/>
                  <a:t> Years</a:t>
                </a:r>
              </a:p>
            </c:rich>
          </c:tx>
          <c:layout>
            <c:manualLayout>
              <c:xMode val="edge"/>
              <c:yMode val="edge"/>
              <c:x val="0.44551708224450021"/>
              <c:y val="0.952744273824343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31651600"/>
        <c:crosses val="autoZero"/>
        <c:auto val="1"/>
        <c:lblAlgn val="ctr"/>
        <c:lblOffset val="100"/>
        <c:noMultiLvlLbl val="0"/>
      </c:catAx>
      <c:valAx>
        <c:axId val="31651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 sz="900" b="1"/>
                  <a:t>Accreditations</a:t>
                </a:r>
              </a:p>
            </c:rich>
          </c:tx>
          <c:layout>
            <c:manualLayout>
              <c:xMode val="edge"/>
              <c:yMode val="edge"/>
              <c:x val="1.6942418571105216E-2"/>
              <c:y val="3.73204110019293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31652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GB" sz="1000"/>
              <a:t>Scotland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30939573090173"/>
          <c:y val="0.12877409152307842"/>
          <c:w val="0.75656204770932856"/>
          <c:h val="0.75867206975697088"/>
        </c:manualLayout>
      </c:layout>
      <c:pieChart>
        <c:varyColors val="1"/>
        <c:ser>
          <c:idx val="0"/>
          <c:order val="0"/>
          <c:tx>
            <c:strRef>
              <c:f>'Fig2.8 Total by Tech &amp; Country'!$B$33</c:f>
              <c:strCache>
                <c:ptCount val="1"/>
                <c:pt idx="0">
                  <c:v>Scotland</c:v>
                </c:pt>
              </c:strCache>
            </c:strRef>
          </c:tx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2363AF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71-4DFE-8BB0-FDCDDB1B33CC}"/>
              </c:ext>
            </c:extLst>
          </c:dPt>
          <c:dPt>
            <c:idx val="1"/>
            <c:bubble3D val="0"/>
            <c:spPr>
              <a:solidFill>
                <a:srgbClr val="CD1F4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71-4DFE-8BB0-FDCDDB1B33CC}"/>
              </c:ext>
            </c:extLst>
          </c:dPt>
          <c:dPt>
            <c:idx val="2"/>
            <c:bubble3D val="0"/>
            <c:spPr>
              <a:solidFill>
                <a:srgbClr val="91AE3C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71-4DFE-8BB0-FDCDDB1B33CC}"/>
              </c:ext>
            </c:extLst>
          </c:dPt>
          <c:dPt>
            <c:idx val="3"/>
            <c:bubble3D val="0"/>
            <c:spPr>
              <a:solidFill>
                <a:srgbClr val="A1ABB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71-4DFE-8BB0-FDCDDB1B33CC}"/>
              </c:ext>
            </c:extLst>
          </c:dPt>
          <c:dLbls>
            <c:dLbl>
              <c:idx val="0"/>
              <c:layout>
                <c:manualLayout>
                  <c:x val="-0.15200543399411756"/>
                  <c:y val="-0.13289069958692137"/>
                </c:manualLayout>
              </c:layout>
              <c:tx>
                <c:rich>
                  <a:bodyPr/>
                  <a:lstStyle/>
                  <a:p>
                    <a:fld id="{1742901B-A321-4CA9-B1CF-C4FC5A34AB21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9661A0DD-8360-498E-95F9-DA72008FAE0E}" type="PERCENTAGE">
                      <a:rPr lang="en-US" baseline="0">
                        <a:solidFill>
                          <a:schemeClr val="bg1"/>
                        </a:solidFill>
                      </a:rPr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D71-4DFE-8BB0-FDCDDB1B33CC}"/>
                </c:ext>
              </c:extLst>
            </c:dLbl>
            <c:dLbl>
              <c:idx val="1"/>
              <c:layout>
                <c:manualLayout>
                  <c:x val="0.17881863385167307"/>
                  <c:y val="9.1430996275166203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53396524486569"/>
                      <c:h val="0.169821428571428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D71-4DFE-8BB0-FDCDDB1B33CC}"/>
                </c:ext>
              </c:extLst>
            </c:dLbl>
            <c:dLbl>
              <c:idx val="2"/>
              <c:layout>
                <c:manualLayout>
                  <c:x val="0.10048589403711465"/>
                  <c:y val="0.136864572600693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71-4DFE-8BB0-FDCDDB1B33CC}"/>
                </c:ext>
              </c:extLst>
            </c:dLbl>
            <c:dLbl>
              <c:idx val="3"/>
              <c:layout>
                <c:manualLayout>
                  <c:x val="-0.15856764135638823"/>
                  <c:y val="5.7485029940119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36552842954931"/>
                      <c:h val="0.142103446650007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D71-4DFE-8BB0-FDCDDB1B33C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'Fig2.8 Total by Tech &amp; Country'!$C$31:$F$31</c:f>
              <c:strCache>
                <c:ptCount val="4"/>
                <c:pt idx="0">
                  <c:v>ASHP</c:v>
                </c:pt>
                <c:pt idx="1">
                  <c:v>Biomass</c:v>
                </c:pt>
                <c:pt idx="2">
                  <c:v>GSHP</c:v>
                </c:pt>
                <c:pt idx="3">
                  <c:v>Solar thermal</c:v>
                </c:pt>
              </c:strCache>
            </c:strRef>
          </c:cat>
          <c:val>
            <c:numRef>
              <c:f>'Fig2.8 Total by Tech &amp; Country'!$C$33:$F$33</c:f>
              <c:numCache>
                <c:formatCode>#,##0</c:formatCode>
                <c:ptCount val="4"/>
                <c:pt idx="0">
                  <c:v>13722</c:v>
                </c:pt>
                <c:pt idx="1">
                  <c:v>3388</c:v>
                </c:pt>
                <c:pt idx="2">
                  <c:v>1843</c:v>
                </c:pt>
                <c:pt idx="3">
                  <c:v>1239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71-4DFE-8BB0-FDCDDB1B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GB"/>
              <a:t>Wales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30939573090173"/>
          <c:y val="0.12877409152307842"/>
          <c:w val="0.75656204770932856"/>
          <c:h val="0.75867206975697088"/>
        </c:manualLayout>
      </c:layout>
      <c:pieChart>
        <c:varyColors val="1"/>
        <c:ser>
          <c:idx val="0"/>
          <c:order val="0"/>
          <c:tx>
            <c:strRef>
              <c:f>'Fig2.8 Total by Tech &amp; Country'!$B$34</c:f>
              <c:strCache>
                <c:ptCount val="1"/>
                <c:pt idx="0">
                  <c:v>Wales</c:v>
                </c:pt>
              </c:strCache>
            </c:strRef>
          </c:tx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2363AF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71-4DFE-8BB0-FDCDDB1B33CC}"/>
              </c:ext>
            </c:extLst>
          </c:dPt>
          <c:dPt>
            <c:idx val="1"/>
            <c:bubble3D val="0"/>
            <c:spPr>
              <a:solidFill>
                <a:srgbClr val="CD1F4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71-4DFE-8BB0-FDCDDB1B33CC}"/>
              </c:ext>
            </c:extLst>
          </c:dPt>
          <c:dPt>
            <c:idx val="2"/>
            <c:bubble3D val="0"/>
            <c:spPr>
              <a:solidFill>
                <a:srgbClr val="91AE3C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71-4DFE-8BB0-FDCDDB1B33CC}"/>
              </c:ext>
            </c:extLst>
          </c:dPt>
          <c:dPt>
            <c:idx val="3"/>
            <c:bubble3D val="0"/>
            <c:spPr>
              <a:solidFill>
                <a:srgbClr val="A1ABB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71-4DFE-8BB0-FDCDDB1B33CC}"/>
              </c:ext>
            </c:extLst>
          </c:dPt>
          <c:dLbls>
            <c:dLbl>
              <c:idx val="0"/>
              <c:layout>
                <c:manualLayout>
                  <c:x val="-0.1859047000568228"/>
                  <c:y val="3.07032296427992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71-4DFE-8BB0-FDCDDB1B33CC}"/>
                </c:ext>
              </c:extLst>
            </c:dLbl>
            <c:dLbl>
              <c:idx val="1"/>
              <c:layout>
                <c:manualLayout>
                  <c:x val="0.21484184322320532"/>
                  <c:y val="-0.205362291202421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53396524486569"/>
                      <c:h val="0.169821428571428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D71-4DFE-8BB0-FDCDDB1B33CC}"/>
                </c:ext>
              </c:extLst>
            </c:dLbl>
            <c:dLbl>
              <c:idx val="2"/>
              <c:layout>
                <c:manualLayout>
                  <c:x val="0.17010769272397649"/>
                  <c:y val="5.282368504826144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71-4DFE-8BB0-FDCDDB1B33CC}"/>
                </c:ext>
              </c:extLst>
            </c:dLbl>
            <c:dLbl>
              <c:idx val="3"/>
              <c:layout>
                <c:manualLayout>
                  <c:x val="-4.4544605893335497E-2"/>
                  <c:y val="1.038844908672644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121642969984203"/>
                      <c:h val="0.218749999999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D71-4DFE-8BB0-FDCDDB1B33C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'Fig2.8 Total by Tech &amp; Country'!$C$31:$F$31</c:f>
              <c:strCache>
                <c:ptCount val="4"/>
                <c:pt idx="0">
                  <c:v>ASHP</c:v>
                </c:pt>
                <c:pt idx="1">
                  <c:v>Biomass</c:v>
                </c:pt>
                <c:pt idx="2">
                  <c:v>GSHP</c:v>
                </c:pt>
                <c:pt idx="3">
                  <c:v>Solar thermal</c:v>
                </c:pt>
              </c:strCache>
            </c:strRef>
          </c:cat>
          <c:val>
            <c:numRef>
              <c:f>'Fig2.8 Total by Tech &amp; Country'!$C$34:$F$34</c:f>
              <c:numCache>
                <c:formatCode>#,##0</c:formatCode>
                <c:ptCount val="4"/>
                <c:pt idx="0">
                  <c:v>4233</c:v>
                </c:pt>
                <c:pt idx="1">
                  <c:v>1164</c:v>
                </c:pt>
                <c:pt idx="2">
                  <c:v>1497</c:v>
                </c:pt>
                <c:pt idx="3">
                  <c:v>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71-4DFE-8BB0-FDCDDB1B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6738982740069439"/>
          <c:y val="0.17844811391149387"/>
          <c:w val="0.46522034519861127"/>
          <c:h val="0.77689008278247429"/>
        </c:manualLayout>
      </c:layout>
      <c:pieChart>
        <c:varyColors val="1"/>
        <c:ser>
          <c:idx val="0"/>
          <c:order val="0"/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79448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85D-40F8-920C-90461E213F27}"/>
              </c:ext>
            </c:extLst>
          </c:dPt>
          <c:dPt>
            <c:idx val="1"/>
            <c:bubble3D val="0"/>
            <c:spPr>
              <a:solidFill>
                <a:srgbClr val="91AE3C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85D-40F8-920C-90461E213F27}"/>
              </c:ext>
            </c:extLst>
          </c:dPt>
          <c:dPt>
            <c:idx val="2"/>
            <c:bubble3D val="0"/>
            <c:spPr>
              <a:solidFill>
                <a:srgbClr val="109DC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85D-40F8-920C-90461E213F27}"/>
              </c:ext>
            </c:extLst>
          </c:dPt>
          <c:dPt>
            <c:idx val="3"/>
            <c:bubble3D val="0"/>
            <c:spPr>
              <a:solidFill>
                <a:srgbClr val="51C1B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85D-40F8-920C-90461E213F27}"/>
              </c:ext>
            </c:extLst>
          </c:dPt>
          <c:dPt>
            <c:idx val="4"/>
            <c:bubble3D val="0"/>
            <c:spPr>
              <a:solidFill>
                <a:srgbClr val="2363AF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85D-40F8-920C-90461E213F27}"/>
              </c:ext>
            </c:extLst>
          </c:dPt>
          <c:dPt>
            <c:idx val="5"/>
            <c:bubble3D val="0"/>
            <c:spPr>
              <a:solidFill>
                <a:srgbClr val="45286F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85D-40F8-920C-90461E213F27}"/>
              </c:ext>
            </c:extLst>
          </c:dPt>
          <c:dPt>
            <c:idx val="6"/>
            <c:bubble3D val="0"/>
            <c:spPr>
              <a:solidFill>
                <a:srgbClr val="A1ABB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85D-40F8-920C-90461E213F27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2D3F0238-EFA2-477D-975E-9E93ACA5BEDD}" type="CATEGORYNAME">
                      <a:rPr lang="en-US" sz="900"/>
                      <a:pPr>
                        <a:defRPr b="1">
                          <a:solidFill>
                            <a:sysClr val="windowText" lastClr="000000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900" baseline="0"/>
                      <a:t> </a:t>
                    </a:r>
                  </a:p>
                  <a:p>
                    <a:pPr>
                      <a:defRPr b="1">
                        <a:solidFill>
                          <a:sysClr val="windowText" lastClr="000000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defRPr>
                    </a:pPr>
                    <a:fld id="{AF850D9A-90AB-4407-9074-44E7906F15B5}" type="PERCENTAGE">
                      <a:rPr lang="en-US" sz="900" baseline="0"/>
                      <a:pPr>
                        <a:defRPr b="1">
                          <a:solidFill>
                            <a:sysClr val="windowText" lastClr="000000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[PERCENTAGE]</a:t>
                    </a:fld>
                    <a:endParaRPr lang="en-GB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85D-40F8-920C-90461E213F27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ED3E80E4-1312-4102-ABE1-F2E6825FA77A}" type="CATEGORYNAME">
                      <a:rPr lang="en-US" sz="900"/>
                      <a:pPr>
                        <a:defRPr b="1">
                          <a:solidFill>
                            <a:sysClr val="windowText" lastClr="000000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900" baseline="0"/>
                      <a:t> </a:t>
                    </a:r>
                  </a:p>
                  <a:p>
                    <a:pPr>
                      <a:defRPr b="1">
                        <a:solidFill>
                          <a:sysClr val="windowText" lastClr="000000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defRPr>
                    </a:pPr>
                    <a:fld id="{17A3C7D0-AE41-49B9-94B1-7A510D3DDE22}" type="PERCENTAGE">
                      <a:rPr lang="en-US" sz="900" baseline="0"/>
                      <a:pPr>
                        <a:defRPr b="1">
                          <a:solidFill>
                            <a:sysClr val="windowText" lastClr="000000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[PERCENTAGE]</a:t>
                    </a:fld>
                    <a:endParaRPr lang="en-GB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85D-40F8-920C-90461E213F27}"/>
                </c:ext>
              </c:extLst>
            </c:dLbl>
            <c:dLbl>
              <c:idx val="2"/>
              <c:layout>
                <c:manualLayout>
                  <c:x val="-3.2810368894662663E-2"/>
                  <c:y val="4.355399233555563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LPG 7.6%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85D-40F8-920C-90461E213F27}"/>
                </c:ext>
              </c:extLst>
            </c:dLbl>
            <c:dLbl>
              <c:idx val="3"/>
              <c:layout>
                <c:manualLayout>
                  <c:x val="-9.6881192764599527E-2"/>
                  <c:y val="8.703658984723607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5D-40F8-920C-90461E213F27}"/>
                </c:ext>
              </c:extLst>
            </c:dLbl>
            <c:dLbl>
              <c:idx val="4"/>
              <c:layout>
                <c:manualLayout>
                  <c:x val="-0.14013992060469793"/>
                  <c:y val="4.746218605426948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5D-40F8-920C-90461E213F27}"/>
                </c:ext>
              </c:extLst>
            </c:dLbl>
            <c:dLbl>
              <c:idx val="5"/>
              <c:layout>
                <c:manualLayout>
                  <c:x val="-4.7351839278238286E-2"/>
                  <c:y val="-4.317891724386154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5D-40F8-920C-90461E213F27}"/>
                </c:ext>
              </c:extLst>
            </c:dLbl>
            <c:dLbl>
              <c:idx val="6"/>
              <c:layout>
                <c:manualLayout>
                  <c:x val="9.9515906921740394E-2"/>
                  <c:y val="-2.713368974568310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85D-40F8-920C-90461E213F2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'Fig2.9 &amp; Fig2.10 Tech, Fuel Typ'!$B$65:$B$71</c:f>
              <c:strCache>
                <c:ptCount val="7"/>
                <c:pt idx="0">
                  <c:v>Oil</c:v>
                </c:pt>
                <c:pt idx="1">
                  <c:v>Gas</c:v>
                </c:pt>
                <c:pt idx="2">
                  <c:v>LPG</c:v>
                </c:pt>
                <c:pt idx="3">
                  <c:v>Coal</c:v>
                </c:pt>
                <c:pt idx="4">
                  <c:v>Electricity</c:v>
                </c:pt>
                <c:pt idx="5">
                  <c:v>Biomass</c:v>
                </c:pt>
                <c:pt idx="6">
                  <c:v>Unknown</c:v>
                </c:pt>
              </c:strCache>
            </c:strRef>
          </c:cat>
          <c:val>
            <c:numRef>
              <c:f>'Fig2.9 &amp; Fig2.10 Tech, Fuel Typ'!$C$65:$C$71</c:f>
              <c:numCache>
                <c:formatCode>#,##0</c:formatCode>
                <c:ptCount val="7"/>
                <c:pt idx="0">
                  <c:v>30043</c:v>
                </c:pt>
                <c:pt idx="1">
                  <c:v>16648</c:v>
                </c:pt>
                <c:pt idx="2">
                  <c:v>4413</c:v>
                </c:pt>
                <c:pt idx="3">
                  <c:v>4341</c:v>
                </c:pt>
                <c:pt idx="4">
                  <c:v>1788</c:v>
                </c:pt>
                <c:pt idx="5">
                  <c:v>540</c:v>
                </c:pt>
                <c:pt idx="6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5D-40F8-920C-90461E213F2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D85D-40F8-920C-90461E213F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D85D-40F8-920C-90461E213F2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D85D-40F8-920C-90461E213F2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D85D-40F8-920C-90461E213F2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D85D-40F8-920C-90461E213F2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D85D-40F8-920C-90461E213F2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D85D-40F8-920C-90461E213F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'Fig2.9 &amp; Fig2.10 Tech, Fuel Typ'!$B$65:$B$71</c:f>
              <c:strCache>
                <c:ptCount val="7"/>
                <c:pt idx="0">
                  <c:v>Oil</c:v>
                </c:pt>
                <c:pt idx="1">
                  <c:v>Gas</c:v>
                </c:pt>
                <c:pt idx="2">
                  <c:v>LPG</c:v>
                </c:pt>
                <c:pt idx="3">
                  <c:v>Coal</c:v>
                </c:pt>
                <c:pt idx="4">
                  <c:v>Electricity</c:v>
                </c:pt>
                <c:pt idx="5">
                  <c:v>Biomass</c:v>
                </c:pt>
                <c:pt idx="6">
                  <c:v>Unknown</c:v>
                </c:pt>
              </c:strCache>
            </c:strRef>
          </c:cat>
          <c:val>
            <c:numRef>
              <c:f>'Fig2.9 &amp; Fig2.10 Tech, Fuel Typ'!$D$65:$D$71</c:f>
              <c:numCache>
                <c:formatCode>0.0%</c:formatCode>
                <c:ptCount val="7"/>
                <c:pt idx="0">
                  <c:v>0.51851915774939594</c:v>
                </c:pt>
                <c:pt idx="1">
                  <c:v>0.28733172247152228</c:v>
                </c:pt>
                <c:pt idx="2">
                  <c:v>7.6164998274076634E-2</c:v>
                </c:pt>
                <c:pt idx="3">
                  <c:v>7.4922333448394884E-2</c:v>
                </c:pt>
                <c:pt idx="4">
                  <c:v>3.0859509837763203E-2</c:v>
                </c:pt>
                <c:pt idx="5">
                  <c:v>9.3199861926130476E-3</c:v>
                </c:pt>
                <c:pt idx="6">
                  <c:v>2.8822920262340352E-3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85D-40F8-920C-90461E213F2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7218015171315475E-2"/>
          <c:y val="4.0846944803827896E-2"/>
          <c:w val="0.96763092889339319"/>
          <c:h val="0.92921123828633057"/>
        </c:manualLayout>
      </c:layout>
      <c:ofPieChart>
        <c:ofPieType val="pie"/>
        <c:varyColors val="1"/>
        <c:ser>
          <c:idx val="0"/>
          <c:order val="0"/>
          <c:tx>
            <c:strRef>
              <c:f>'Fig2.9 &amp; Fig2.10 Tech, Fuel Typ'!$C$33</c:f>
              <c:strCache>
                <c:ptCount val="1"/>
                <c:pt idx="0">
                  <c:v>Number replaced</c:v>
                </c:pt>
              </c:strCache>
            </c:strRef>
          </c:tx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79448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00-49F2-B614-276676C52459}"/>
              </c:ext>
            </c:extLst>
          </c:dPt>
          <c:dPt>
            <c:idx val="1"/>
            <c:bubble3D val="0"/>
            <c:spPr>
              <a:solidFill>
                <a:srgbClr val="91AE3C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00-49F2-B614-276676C52459}"/>
              </c:ext>
            </c:extLst>
          </c:dPt>
          <c:dPt>
            <c:idx val="2"/>
            <c:bubble3D val="0"/>
            <c:spPr>
              <a:solidFill>
                <a:srgbClr val="51C1B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00-49F2-B614-276676C52459}"/>
              </c:ext>
            </c:extLst>
          </c:dPt>
          <c:dPt>
            <c:idx val="3"/>
            <c:bubble3D val="0"/>
            <c:spPr>
              <a:solidFill>
                <a:srgbClr val="109DC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00-49F2-B614-276676C52459}"/>
              </c:ext>
            </c:extLst>
          </c:dPt>
          <c:dPt>
            <c:idx val="4"/>
            <c:bubble3D val="0"/>
            <c:spPr>
              <a:solidFill>
                <a:srgbClr val="2363AF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00-49F2-B614-276676C52459}"/>
              </c:ext>
            </c:extLst>
          </c:dPt>
          <c:dPt>
            <c:idx val="5"/>
            <c:bubble3D val="0"/>
            <c:spPr>
              <a:solidFill>
                <a:srgbClr val="45286F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00-49F2-B614-276676C52459}"/>
              </c:ext>
            </c:extLst>
          </c:dPt>
          <c:dPt>
            <c:idx val="6"/>
            <c:bubble3D val="0"/>
            <c:spPr>
              <a:solidFill>
                <a:srgbClr val="CD1F4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00-49F2-B614-276676C52459}"/>
              </c:ext>
            </c:extLst>
          </c:dPt>
          <c:dPt>
            <c:idx val="7"/>
            <c:bubble3D val="0"/>
            <c:spPr>
              <a:solidFill>
                <a:srgbClr val="9E712A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A00-49F2-B614-276676C52459}"/>
              </c:ext>
            </c:extLst>
          </c:dPt>
          <c:dPt>
            <c:idx val="8"/>
            <c:bubble3D val="0"/>
            <c:spPr>
              <a:solidFill>
                <a:schemeClr val="tx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A00-49F2-B614-276676C52459}"/>
              </c:ext>
            </c:extLst>
          </c:dPt>
          <c:dPt>
            <c:idx val="9"/>
            <c:bubble3D val="0"/>
            <c:spPr>
              <a:solidFill>
                <a:srgbClr val="A1ABB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A00-49F2-B614-276676C52459}"/>
              </c:ext>
            </c:extLst>
          </c:dPt>
          <c:dPt>
            <c:idx val="10"/>
            <c:bubble3D val="0"/>
            <c:spPr>
              <a:solidFill>
                <a:srgbClr val="A1ABB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A00-49F2-B614-276676C52459}"/>
              </c:ext>
            </c:extLst>
          </c:dPt>
          <c:dLbls>
            <c:dLbl>
              <c:idx val="3"/>
              <c:layout>
                <c:manualLayout>
                  <c:x val="-3.3851583153334079E-2"/>
                  <c:y val="-0.188843522068043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00-49F2-B614-276676C52459}"/>
                </c:ext>
              </c:extLst>
            </c:dLbl>
            <c:dLbl>
              <c:idx val="5"/>
              <c:layout>
                <c:manualLayout>
                  <c:x val="5.2082449390006454E-2"/>
                  <c:y val="-0.162717506329841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00-49F2-B614-276676C52459}"/>
                </c:ext>
              </c:extLst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ani" panose="02040502050405020303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7A00-49F2-B614-276676C52459}"/>
                </c:ext>
              </c:extLst>
            </c:dLbl>
            <c:dLbl>
              <c:idx val="7"/>
              <c:layout>
                <c:manualLayout>
                  <c:x val="0.10630617868946064"/>
                  <c:y val="0.2056432982913096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ani" panose="02040502050405020303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252774543904"/>
                      <c:h val="0.131076595107105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A00-49F2-B614-276676C52459}"/>
                </c:ext>
              </c:extLst>
            </c:dLbl>
            <c:dLbl>
              <c:idx val="8"/>
              <c:layout>
                <c:manualLayout>
                  <c:x val="0"/>
                  <c:y val="-0.180620809527146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00-49F2-B614-276676C52459}"/>
                </c:ext>
              </c:extLst>
            </c:dLbl>
            <c:dLbl>
              <c:idx val="9"/>
              <c:layout>
                <c:manualLayout>
                  <c:x val="1.0407669818832788E-2"/>
                  <c:y val="0.170516470075941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A00-49F2-B614-276676C5245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ani" panose="02040502050405020303" pitchFamily="18" charset="0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'Fig2.9 &amp; Fig2.10 Tech, Fuel Typ'!$B$34:$B$42</c:f>
              <c:strCache>
                <c:ptCount val="9"/>
                <c:pt idx="0">
                  <c:v>Boiler</c:v>
                </c:pt>
                <c:pt idx="1">
                  <c:v>First heating system</c:v>
                </c:pt>
                <c:pt idx="2">
                  <c:v>Storage heater</c:v>
                </c:pt>
                <c:pt idx="3">
                  <c:v>Unknown</c:v>
                </c:pt>
                <c:pt idx="4">
                  <c:v>Room heater</c:v>
                </c:pt>
                <c:pt idx="5">
                  <c:v>Heat Pumps</c:v>
                </c:pt>
                <c:pt idx="6">
                  <c:v>Warm Air</c:v>
                </c:pt>
                <c:pt idx="7">
                  <c:v>Electric ceiling heating</c:v>
                </c:pt>
                <c:pt idx="8">
                  <c:v>Community (shared heating)</c:v>
                </c:pt>
              </c:strCache>
            </c:strRef>
          </c:cat>
          <c:val>
            <c:numRef>
              <c:f>'Fig2.9 &amp; Fig2.10 Tech, Fuel Typ'!$C$34:$C$42</c:f>
              <c:numCache>
                <c:formatCode>#,##0</c:formatCode>
                <c:ptCount val="9"/>
                <c:pt idx="0">
                  <c:v>57940</c:v>
                </c:pt>
                <c:pt idx="1">
                  <c:v>21381</c:v>
                </c:pt>
                <c:pt idx="2">
                  <c:v>20341</c:v>
                </c:pt>
                <c:pt idx="3">
                  <c:v>4732</c:v>
                </c:pt>
                <c:pt idx="4">
                  <c:v>3108</c:v>
                </c:pt>
                <c:pt idx="5">
                  <c:v>2455</c:v>
                </c:pt>
                <c:pt idx="6">
                  <c:v>484</c:v>
                </c:pt>
                <c:pt idx="7">
                  <c:v>237</c:v>
                </c:pt>
                <c:pt idx="8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A00-49F2-B614-276676C524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5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580380924780877"/>
          <c:y val="3.9927404718693285E-2"/>
          <c:w val="0.80445917588253135"/>
          <c:h val="0.676447143453473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'Fig2.11 Annual RSL &amp; non-RSL'!$C$39</c:f>
              <c:strCache>
                <c:ptCount val="1"/>
                <c:pt idx="0">
                  <c:v>RSL</c:v>
                </c:pt>
              </c:strCache>
            </c:strRef>
          </c:tx>
          <c:spPr>
            <a:solidFill>
              <a:srgbClr val="079448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8"/>
              <c:layout>
                <c:manualLayout>
                  <c:x val="8.0503125518001165E-2"/>
                  <c:y val="-4.7229791099000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06-4B0B-B474-05B3C649FC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'Fig2.11 Annual RSL &amp; non-RSL'!$B$40:$B$48</c:f>
              <c:strCache>
                <c:ptCount val="9"/>
                <c:pt idx="0">
                  <c:v>SY1 (2014-15)</c:v>
                </c:pt>
                <c:pt idx="1">
                  <c:v>SY2 (2015-16)</c:v>
                </c:pt>
                <c:pt idx="2">
                  <c:v>SY3 (2016-17)</c:v>
                </c:pt>
                <c:pt idx="3">
                  <c:v>SY4 (2017-18)</c:v>
                </c:pt>
                <c:pt idx="4">
                  <c:v>SY5 (2018-19)</c:v>
                </c:pt>
                <c:pt idx="5">
                  <c:v>SY6 (2019-20)</c:v>
                </c:pt>
                <c:pt idx="6">
                  <c:v>SY7 (2020-21)</c:v>
                </c:pt>
                <c:pt idx="7">
                  <c:v>SY8 (2021-22)</c:v>
                </c:pt>
                <c:pt idx="8">
                  <c:v>SY9 (2022-23)</c:v>
                </c:pt>
              </c:strCache>
            </c:strRef>
          </c:cat>
          <c:val>
            <c:numRef>
              <c:f>'Fig2.11 Annual RSL &amp; non-RSL'!$C$40:$C$48</c:f>
              <c:numCache>
                <c:formatCode>#,##0</c:formatCode>
                <c:ptCount val="9"/>
                <c:pt idx="0">
                  <c:v>4822</c:v>
                </c:pt>
                <c:pt idx="1">
                  <c:v>5313</c:v>
                </c:pt>
                <c:pt idx="2">
                  <c:v>1585</c:v>
                </c:pt>
                <c:pt idx="3">
                  <c:v>1329</c:v>
                </c:pt>
                <c:pt idx="4">
                  <c:v>1418</c:v>
                </c:pt>
                <c:pt idx="5">
                  <c:v>2827</c:v>
                </c:pt>
                <c:pt idx="6">
                  <c:v>1991</c:v>
                </c:pt>
                <c:pt idx="7">
                  <c:v>4187</c:v>
                </c:pt>
                <c:pt idx="8">
                  <c:v>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2-4F45-9453-B336571C2E49}"/>
            </c:ext>
          </c:extLst>
        </c:ser>
        <c:ser>
          <c:idx val="1"/>
          <c:order val="1"/>
          <c:tx>
            <c:strRef>
              <c:f>'Fig2.11 Annual RSL &amp; non-RSL'!$D$39</c:f>
              <c:strCache>
                <c:ptCount val="1"/>
                <c:pt idx="0">
                  <c:v>Non-RSL</c:v>
                </c:pt>
              </c:strCache>
            </c:strRef>
          </c:tx>
          <c:spPr>
            <a:solidFill>
              <a:srgbClr val="A1ABB2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8448419813488649E-17"/>
                  <c:y val="-0.199826165520159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06-4B0B-B474-05B3C649FCF9}"/>
                </c:ext>
              </c:extLst>
            </c:dLbl>
            <c:dLbl>
              <c:idx val="1"/>
              <c:layout>
                <c:manualLayout>
                  <c:x val="0"/>
                  <c:y val="-8.3560399636693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06-4B0B-B474-05B3C649FCF9}"/>
                </c:ext>
              </c:extLst>
            </c:dLbl>
            <c:dLbl>
              <c:idx val="2"/>
              <c:layout>
                <c:manualLayout>
                  <c:x val="0"/>
                  <c:y val="-2.5431425976385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06-4B0B-B474-05B3C649FCF9}"/>
                </c:ext>
              </c:extLst>
            </c:dLbl>
            <c:dLbl>
              <c:idx val="3"/>
              <c:layout>
                <c:manualLayout>
                  <c:x val="0"/>
                  <c:y val="-2.9064486830154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06-4B0B-B474-05B3C649FCF9}"/>
                </c:ext>
              </c:extLst>
            </c:dLbl>
            <c:dLbl>
              <c:idx val="4"/>
              <c:layout>
                <c:manualLayout>
                  <c:x val="7.8283939179189173E-17"/>
                  <c:y val="-2.9064486830154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06-4B0B-B474-05B3C649FCF9}"/>
                </c:ext>
              </c:extLst>
            </c:dLbl>
            <c:dLbl>
              <c:idx val="5"/>
              <c:layout>
                <c:manualLayout>
                  <c:x val="0"/>
                  <c:y val="-6.539509536784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06-4B0B-B474-05B3C649FCF9}"/>
                </c:ext>
              </c:extLst>
            </c:dLbl>
            <c:dLbl>
              <c:idx val="6"/>
              <c:layout>
                <c:manualLayout>
                  <c:x val="0"/>
                  <c:y val="-7.2661217075386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06-4B0B-B474-05B3C649FCF9}"/>
                </c:ext>
              </c:extLst>
            </c:dLbl>
            <c:dLbl>
              <c:idx val="7"/>
              <c:layout>
                <c:manualLayout>
                  <c:x val="0"/>
                  <c:y val="-0.19837784982759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06-4B0B-B474-05B3C649FCF9}"/>
                </c:ext>
              </c:extLst>
            </c:dLbl>
            <c:dLbl>
              <c:idx val="8"/>
              <c:layout>
                <c:manualLayout>
                  <c:x val="0"/>
                  <c:y val="-2.9064486830154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06-4B0B-B474-05B3C649FC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'Fig2.11 Annual RSL &amp; non-RSL'!$B$40:$B$48</c:f>
              <c:strCache>
                <c:ptCount val="9"/>
                <c:pt idx="0">
                  <c:v>SY1 (2014-15)</c:v>
                </c:pt>
                <c:pt idx="1">
                  <c:v>SY2 (2015-16)</c:v>
                </c:pt>
                <c:pt idx="2">
                  <c:v>SY3 (2016-17)</c:v>
                </c:pt>
                <c:pt idx="3">
                  <c:v>SY4 (2017-18)</c:v>
                </c:pt>
                <c:pt idx="4">
                  <c:v>SY5 (2018-19)</c:v>
                </c:pt>
                <c:pt idx="5">
                  <c:v>SY6 (2019-20)</c:v>
                </c:pt>
                <c:pt idx="6">
                  <c:v>SY7 (2020-21)</c:v>
                </c:pt>
                <c:pt idx="7">
                  <c:v>SY8 (2021-22)</c:v>
                </c:pt>
                <c:pt idx="8">
                  <c:v>SY9 (2022-23)</c:v>
                </c:pt>
              </c:strCache>
            </c:strRef>
          </c:cat>
          <c:val>
            <c:numRef>
              <c:f>'Fig2.11 Annual RSL &amp; non-RSL'!$D$40:$D$48</c:f>
              <c:numCache>
                <c:formatCode>#,##0</c:formatCode>
                <c:ptCount val="9"/>
                <c:pt idx="0">
                  <c:v>20074</c:v>
                </c:pt>
                <c:pt idx="1">
                  <c:v>9606</c:v>
                </c:pt>
                <c:pt idx="2">
                  <c:v>4956</c:v>
                </c:pt>
                <c:pt idx="3">
                  <c:v>5147</c:v>
                </c:pt>
                <c:pt idx="4">
                  <c:v>5046</c:v>
                </c:pt>
                <c:pt idx="5">
                  <c:v>8359</c:v>
                </c:pt>
                <c:pt idx="6">
                  <c:v>8626</c:v>
                </c:pt>
                <c:pt idx="7">
                  <c:v>20040</c:v>
                </c:pt>
                <c:pt idx="8">
                  <c:v>5046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A2-4F45-9453-B336571C2E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3"/>
        <c:overlap val="100"/>
        <c:axId val="1565846399"/>
        <c:axId val="1564930703"/>
      </c:barChart>
      <c:catAx>
        <c:axId val="1565846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564930703"/>
        <c:crosses val="autoZero"/>
        <c:auto val="1"/>
        <c:lblAlgn val="ctr"/>
        <c:lblOffset val="100"/>
        <c:noMultiLvlLbl val="0"/>
      </c:catAx>
      <c:valAx>
        <c:axId val="1564930703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/>
                  <a:t>Accreditations</a:t>
                </a:r>
              </a:p>
            </c:rich>
          </c:tx>
          <c:layout>
            <c:manualLayout>
              <c:xMode val="edge"/>
              <c:yMode val="edge"/>
              <c:x val="6.4934223469386553E-3"/>
              <c:y val="5.4357288823470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565846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30242552113887"/>
          <c:y val="0.95110951000406008"/>
          <c:w val="0.19939514895772223"/>
          <c:h val="4.8890489995940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68626021215742"/>
          <c:y val="0.17777458717975389"/>
          <c:w val="0.66442490982258773"/>
          <c:h val="0.75258621573749451"/>
        </c:manualLayout>
      </c:layout>
      <c:pieChart>
        <c:varyColors val="1"/>
        <c:ser>
          <c:idx val="0"/>
          <c:order val="0"/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2363AF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D1C-48A0-A9FE-AA5DB3151520}"/>
              </c:ext>
            </c:extLst>
          </c:dPt>
          <c:dPt>
            <c:idx val="1"/>
            <c:bubble3D val="0"/>
            <c:spPr>
              <a:solidFill>
                <a:srgbClr val="E2C700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D1C-48A0-A9FE-AA5DB3151520}"/>
              </c:ext>
            </c:extLst>
          </c:dPt>
          <c:dPt>
            <c:idx val="2"/>
            <c:bubble3D val="0"/>
            <c:spPr>
              <a:solidFill>
                <a:srgbClr val="CD1F45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D1C-48A0-A9FE-AA5DB3151520}"/>
              </c:ext>
            </c:extLst>
          </c:dPt>
          <c:dPt>
            <c:idx val="3"/>
            <c:bubble3D val="0"/>
            <c:spPr>
              <a:solidFill>
                <a:srgbClr val="A0B100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D1C-48A0-A9FE-AA5DB3151520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1C-48A0-A9FE-AA5DB3151520}"/>
                </c:ext>
              </c:extLst>
            </c:dLbl>
            <c:dLbl>
              <c:idx val="1"/>
              <c:layout>
                <c:manualLayout>
                  <c:x val="-6.3333435393122695E-2"/>
                  <c:y val="2.71954300892505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1C-48A0-A9FE-AA5DB3151520}"/>
                </c:ext>
              </c:extLst>
            </c:dLbl>
            <c:dLbl>
              <c:idx val="2"/>
              <c:layout>
                <c:manualLayout>
                  <c:x val="1.0882359369920693E-3"/>
                  <c:y val="-6.0156639137245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1C-48A0-A9FE-AA5DB3151520}"/>
                </c:ext>
              </c:extLst>
            </c:dLbl>
            <c:dLbl>
              <c:idx val="3"/>
              <c:layout>
                <c:manualLayout>
                  <c:x val="0.16465449237336285"/>
                  <c:y val="-3.859784440017681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215052260479272"/>
                      <c:h val="0.101410484779863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D1C-48A0-A9FE-AA5DB315152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'Fig2.12 RSL Acc. by Tech Type'!$C$38:$F$38</c:f>
              <c:strCache>
                <c:ptCount val="4"/>
                <c:pt idx="0">
                  <c:v>ASHP</c:v>
                </c:pt>
                <c:pt idx="1">
                  <c:v>GSHP</c:v>
                </c:pt>
                <c:pt idx="2">
                  <c:v>Solar Thermal</c:v>
                </c:pt>
                <c:pt idx="3">
                  <c:v>Biomass</c:v>
                </c:pt>
              </c:strCache>
            </c:strRef>
          </c:cat>
          <c:val>
            <c:numRef>
              <c:f>'Fig2.12 RSL Acc. by Tech Type'!$C$48:$F$48</c:f>
              <c:numCache>
                <c:formatCode>#,##0</c:formatCode>
                <c:ptCount val="4"/>
                <c:pt idx="0">
                  <c:v>22049</c:v>
                </c:pt>
                <c:pt idx="1">
                  <c:v>1003</c:v>
                </c:pt>
                <c:pt idx="2">
                  <c:v>757</c:v>
                </c:pt>
                <c:pt idx="3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1C-48A0-A9FE-AA5DB3151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1"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'Fig2.13 Annual MMSP Regs.'!$C$40</c:f>
              <c:strCache>
                <c:ptCount val="1"/>
                <c:pt idx="0">
                  <c:v>MMSP Registrations</c:v>
                </c:pt>
              </c:strCache>
            </c:strRef>
          </c:tx>
          <c:spPr>
            <a:solidFill>
              <a:srgbClr val="079448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7E8-4B1F-8705-0F90A9D4927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7E8-4B1F-8705-0F90A9D4927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AE4CA84-8F8A-43D6-9287-12789986094E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C66-4DC7-90B3-61D3FA50F9AD}"/>
                </c:ext>
              </c:extLst>
            </c:dLbl>
            <c:dLbl>
              <c:idx val="3"/>
              <c:layout>
                <c:manualLayout>
                  <c:x val="0"/>
                  <c:y val="6.28878343849401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9E-4C1E-985C-678B4EAB7EDE}"/>
                </c:ext>
              </c:extLst>
            </c:dLbl>
            <c:dLbl>
              <c:idx val="4"/>
              <c:layout>
                <c:manualLayout>
                  <c:x val="0"/>
                  <c:y val="6.27850326656187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9E-4C1E-985C-678B4EAB7EDE}"/>
                </c:ext>
              </c:extLst>
            </c:dLbl>
            <c:dLbl>
              <c:idx val="5"/>
              <c:layout>
                <c:manualLayout>
                  <c:x val="7.9299789073930548E-17"/>
                  <c:y val="6.96372887163938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9E-4C1E-985C-678B4EAB7EDE}"/>
                </c:ext>
              </c:extLst>
            </c:dLbl>
            <c:dLbl>
              <c:idx val="6"/>
              <c:layout>
                <c:manualLayout>
                  <c:x val="0"/>
                  <c:y val="6.68854803745557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9E-4C1E-985C-678B4EAB7EDE}"/>
                </c:ext>
              </c:extLst>
            </c:dLbl>
            <c:dLbl>
              <c:idx val="7"/>
              <c:layout>
                <c:manualLayout>
                  <c:x val="0"/>
                  <c:y val="6.48818897637794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9E-4C1E-985C-678B4EAB7EDE}"/>
                </c:ext>
              </c:extLst>
            </c:dLbl>
            <c:dLbl>
              <c:idx val="8"/>
              <c:layout>
                <c:manualLayout>
                  <c:x val="0"/>
                  <c:y val="6.89951504406319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18-404D-8180-A986FA23F8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'Fig2.13 Annual MMSP Regs.'!$B$41:$B$49</c:f>
              <c:strCache>
                <c:ptCount val="9"/>
                <c:pt idx="0">
                  <c:v>SY1 (2014-15)</c:v>
                </c:pt>
                <c:pt idx="1">
                  <c:v>SY2 (2015-16)</c:v>
                </c:pt>
                <c:pt idx="2">
                  <c:v>SY3 (2016-17)</c:v>
                </c:pt>
                <c:pt idx="3">
                  <c:v>SY4 (2017-18)</c:v>
                </c:pt>
                <c:pt idx="4">
                  <c:v>SY5 (2018-19)</c:v>
                </c:pt>
                <c:pt idx="5">
                  <c:v>SY6 (2019-20)</c:v>
                </c:pt>
                <c:pt idx="6">
                  <c:v>SY7 (2020-21)</c:v>
                </c:pt>
                <c:pt idx="7">
                  <c:v>SY8 (2021-22)</c:v>
                </c:pt>
                <c:pt idx="8">
                  <c:v>SY9 (2022-23)</c:v>
                </c:pt>
              </c:strCache>
            </c:strRef>
          </c:cat>
          <c:val>
            <c:numRef>
              <c:f>'Fig2.13 Annual MMSP Regs.'!$C$41:$C$49</c:f>
              <c:numCache>
                <c:formatCode>#,##0</c:formatCode>
                <c:ptCount val="9"/>
                <c:pt idx="0">
                  <c:v>1</c:v>
                </c:pt>
                <c:pt idx="1">
                  <c:v>13</c:v>
                </c:pt>
                <c:pt idx="2">
                  <c:v>23</c:v>
                </c:pt>
                <c:pt idx="3">
                  <c:v>202</c:v>
                </c:pt>
                <c:pt idx="4">
                  <c:v>191</c:v>
                </c:pt>
                <c:pt idx="5">
                  <c:v>960</c:v>
                </c:pt>
                <c:pt idx="6">
                  <c:v>813</c:v>
                </c:pt>
                <c:pt idx="7">
                  <c:v>893</c:v>
                </c:pt>
                <c:pt idx="8">
                  <c:v>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1-4834-AD06-C76028755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565846399"/>
        <c:axId val="1564930703"/>
      </c:barChart>
      <c:catAx>
        <c:axId val="1565846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564930703"/>
        <c:crosses val="autoZero"/>
        <c:auto val="1"/>
        <c:lblAlgn val="ctr"/>
        <c:lblOffset val="100"/>
        <c:noMultiLvlLbl val="0"/>
      </c:catAx>
      <c:valAx>
        <c:axId val="1564930703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/>
                  <a:t>MMSP</a:t>
                </a:r>
                <a:r>
                  <a:rPr lang="en-GB" baseline="0"/>
                  <a:t> Registrations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4453239474221211E-3"/>
              <c:y val="2.921833446315899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565846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69856179738206"/>
          <c:y val="5.0925780874249357E-2"/>
          <c:w val="0.77603477519815189"/>
          <c:h val="0.67854807386744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'Fig2.14 AoR Accreds.'!$C$39</c:f>
              <c:strCache>
                <c:ptCount val="1"/>
                <c:pt idx="0">
                  <c:v>Installations</c:v>
                </c:pt>
              </c:strCache>
            </c:strRef>
          </c:tx>
          <c:spPr>
            <a:solidFill>
              <a:srgbClr val="079448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8.7983718008719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01-4F19-8AD1-67ACC0BB6594}"/>
                </c:ext>
              </c:extLst>
            </c:dLbl>
            <c:dLbl>
              <c:idx val="1"/>
              <c:layout>
                <c:manualLayout>
                  <c:x val="-4.5332257220834367E-17"/>
                  <c:y val="9.287170234253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01-4F19-8AD1-67ACC0BB6594}"/>
                </c:ext>
              </c:extLst>
            </c:dLbl>
            <c:dLbl>
              <c:idx val="2"/>
              <c:layout>
                <c:manualLayout>
                  <c:x val="0"/>
                  <c:y val="8.7983718008719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01-4F19-8AD1-67ACC0BB6594}"/>
                </c:ext>
              </c:extLst>
            </c:dLbl>
            <c:dLbl>
              <c:idx val="3"/>
              <c:layout>
                <c:manualLayout>
                  <c:x val="0"/>
                  <c:y val="8.7983718008719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01-4F19-8AD1-67ACC0BB659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F01-4F19-8AD1-67ACC0BB65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'Fig2.14 AoR Accreds.'!$B$40:$B$44</c:f>
              <c:strCache>
                <c:ptCount val="5"/>
                <c:pt idx="0">
                  <c:v>SY5 (2018-19)</c:v>
                </c:pt>
                <c:pt idx="1">
                  <c:v>SY6 (2019-20)</c:v>
                </c:pt>
                <c:pt idx="2">
                  <c:v>SY7 (2020-21)</c:v>
                </c:pt>
                <c:pt idx="3">
                  <c:v>SY8 (2021-22)</c:v>
                </c:pt>
                <c:pt idx="4">
                  <c:v>SY9 (2022-23)</c:v>
                </c:pt>
              </c:strCache>
            </c:strRef>
          </c:cat>
          <c:val>
            <c:numRef>
              <c:f>'Fig2.14 AoR Accreds.'!$C$40:$C$44</c:f>
              <c:numCache>
                <c:formatCode>#,##0</c:formatCode>
                <c:ptCount val="5"/>
                <c:pt idx="0">
                  <c:v>86</c:v>
                </c:pt>
                <c:pt idx="1">
                  <c:v>420</c:v>
                </c:pt>
                <c:pt idx="2">
                  <c:v>443</c:v>
                </c:pt>
                <c:pt idx="3">
                  <c:v>375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01-4F19-8AD1-67ACC0BB6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42776320"/>
        <c:axId val="42776736"/>
      </c:barChart>
      <c:catAx>
        <c:axId val="4277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2776736"/>
        <c:crosses val="autoZero"/>
        <c:auto val="1"/>
        <c:lblAlgn val="ctr"/>
        <c:lblOffset val="100"/>
        <c:noMultiLvlLbl val="0"/>
      </c:catAx>
      <c:valAx>
        <c:axId val="4277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/>
                  <a:t>AoR</a:t>
                </a:r>
                <a:r>
                  <a:rPr lang="en-GB" baseline="0"/>
                  <a:t> </a:t>
                </a:r>
                <a:r>
                  <a:rPr lang="en-GB"/>
                  <a:t> Accreditations</a:t>
                </a:r>
              </a:p>
            </c:rich>
          </c:tx>
          <c:layout>
            <c:manualLayout>
              <c:xMode val="edge"/>
              <c:yMode val="edge"/>
              <c:x val="8.1608740653399542E-3"/>
              <c:y val="0.183013446190605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2776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2363AF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D1F4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CE2-42D8-83C1-73AC7D546F54}"/>
              </c:ext>
            </c:extLst>
          </c:dPt>
          <c:dPt>
            <c:idx val="2"/>
            <c:invertIfNegative val="0"/>
            <c:bubble3D val="0"/>
            <c:spPr>
              <a:solidFill>
                <a:srgbClr val="079448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CE2-42D8-83C1-73AC7D546F54}"/>
              </c:ext>
            </c:extLst>
          </c:dPt>
          <c:dPt>
            <c:idx val="3"/>
            <c:invertIfNegative val="0"/>
            <c:bubble3D val="0"/>
            <c:spPr>
              <a:solidFill>
                <a:srgbClr val="A1ABB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7C0-4D9E-8453-74A78D6E1256}"/>
              </c:ext>
            </c:extLst>
          </c:dPt>
          <c:dLbls>
            <c:dLbl>
              <c:idx val="0"/>
              <c:layout>
                <c:manualLayout>
                  <c:x val="0"/>
                  <c:y val="-2.11816524421094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E2-42D8-83C1-73AC7D546F54}"/>
                </c:ext>
              </c:extLst>
            </c:dLbl>
            <c:dLbl>
              <c:idx val="1"/>
              <c:layout>
                <c:manualLayout>
                  <c:x val="-5.5993246981017981E-17"/>
                  <c:y val="-5.27743818482974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E2-42D8-83C1-73AC7D546F54}"/>
                </c:ext>
              </c:extLst>
            </c:dLbl>
            <c:dLbl>
              <c:idx val="2"/>
              <c:layout>
                <c:manualLayout>
                  <c:x val="0"/>
                  <c:y val="-8.98695181867614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E2-42D8-83C1-73AC7D546F54}"/>
                </c:ext>
              </c:extLst>
            </c:dLbl>
            <c:numFmt formatCode="&quot;£&quot;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'Fig3.1 Payments made SY9'!$C$31:$F$31</c:f>
              <c:strCache>
                <c:ptCount val="4"/>
                <c:pt idx="0">
                  <c:v>ASHP</c:v>
                </c:pt>
                <c:pt idx="1">
                  <c:v>GSHP</c:v>
                </c:pt>
                <c:pt idx="2">
                  <c:v>Biomass</c:v>
                </c:pt>
                <c:pt idx="3">
                  <c:v>Solar Thermal</c:v>
                </c:pt>
              </c:strCache>
            </c:strRef>
          </c:cat>
          <c:val>
            <c:numRef>
              <c:f>'Fig3.1 Payments made SY9'!$C$40:$F$40</c:f>
              <c:numCache>
                <c:formatCode>"£"#,##0.00</c:formatCode>
                <c:ptCount val="4"/>
                <c:pt idx="0">
                  <c:v>73246137.599982589</c:v>
                </c:pt>
                <c:pt idx="1">
                  <c:v>40520165.089999676</c:v>
                </c:pt>
                <c:pt idx="2">
                  <c:v>9172669.3700004369</c:v>
                </c:pt>
                <c:pt idx="3">
                  <c:v>1223853.0400000059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0-4D9E-8453-74A78D6E1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2103127455"/>
        <c:axId val="2103127039"/>
      </c:barChart>
      <c:catAx>
        <c:axId val="21031274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2103127039"/>
        <c:crosses val="autoZero"/>
        <c:auto val="1"/>
        <c:lblAlgn val="ctr"/>
        <c:lblOffset val="100"/>
        <c:noMultiLvlLbl val="0"/>
      </c:catAx>
      <c:valAx>
        <c:axId val="2103127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dash"/>
              <a:round/>
            </a:ln>
            <a:effectLst/>
          </c:spPr>
        </c:majorGridlines>
        <c:numFmt formatCode="&quot;£&quot;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2103127455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"/>
                <c:y val="3.348129493282051E-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GB"/>
              <a:t>a) ASHP</a:t>
            </a:r>
          </a:p>
        </c:rich>
      </c:tx>
      <c:layout>
        <c:manualLayout>
          <c:xMode val="edge"/>
          <c:yMode val="edge"/>
          <c:x val="0.15026782920230106"/>
          <c:y val="0.143655192581114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'Fig3.3 Annual heat gen. by tech'!$C$36</c:f>
              <c:strCache>
                <c:ptCount val="1"/>
                <c:pt idx="0">
                  <c:v>ASHP Payments</c:v>
                </c:pt>
              </c:strCache>
            </c:strRef>
          </c:tx>
          <c:spPr>
            <a:solidFill>
              <a:srgbClr val="079448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'Fig3.3 Annual heat gen. by tech'!$B$37:$B$45</c:f>
              <c:strCache>
                <c:ptCount val="9"/>
                <c:pt idx="0">
                  <c:v>SY1 (2014-15)</c:v>
                </c:pt>
                <c:pt idx="1">
                  <c:v>SY2 (2015-16)</c:v>
                </c:pt>
                <c:pt idx="2">
                  <c:v>SY3 (2016-17)</c:v>
                </c:pt>
                <c:pt idx="3">
                  <c:v>SY4 (2017-18)</c:v>
                </c:pt>
                <c:pt idx="4">
                  <c:v>SY5 (2018-19)</c:v>
                </c:pt>
                <c:pt idx="5">
                  <c:v>SY6 (2019-20)</c:v>
                </c:pt>
                <c:pt idx="6">
                  <c:v>SY7 (2020-21)</c:v>
                </c:pt>
                <c:pt idx="7">
                  <c:v>SY8 (2021-22)</c:v>
                </c:pt>
                <c:pt idx="8">
                  <c:v>SY9 (2022-23)</c:v>
                </c:pt>
              </c:strCache>
            </c:strRef>
          </c:cat>
          <c:val>
            <c:numRef>
              <c:f>'Fig3.3 Annual heat gen. by tech'!$C$37:$C$45</c:f>
              <c:numCache>
                <c:formatCode>"£"#,##0.00</c:formatCode>
                <c:ptCount val="9"/>
                <c:pt idx="0">
                  <c:v>2527964.9799999907</c:v>
                </c:pt>
                <c:pt idx="1">
                  <c:v>11944976.390000053</c:v>
                </c:pt>
                <c:pt idx="2">
                  <c:v>16518556.200000109</c:v>
                </c:pt>
                <c:pt idx="3">
                  <c:v>21561528.949999869</c:v>
                </c:pt>
                <c:pt idx="4">
                  <c:v>28479437.239999156</c:v>
                </c:pt>
                <c:pt idx="5">
                  <c:v>38223073.569997333</c:v>
                </c:pt>
                <c:pt idx="6">
                  <c:v>48270624.329996437</c:v>
                </c:pt>
                <c:pt idx="7">
                  <c:v>58493629.699994035</c:v>
                </c:pt>
                <c:pt idx="8">
                  <c:v>73246137.599982589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7F-4546-A288-59A4AFE69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1752550447"/>
        <c:axId val="1752549199"/>
      </c:barChart>
      <c:lineChart>
        <c:grouping val="standard"/>
        <c:varyColors val="0"/>
        <c:ser>
          <c:idx val="1"/>
          <c:order val="1"/>
          <c:tx>
            <c:strRef>
              <c:f>'Fig3.3 Annual heat gen. by tech'!$D$36</c:f>
              <c:strCache>
                <c:ptCount val="1"/>
                <c:pt idx="0">
                  <c:v>ASHP Heat Demand (GWh)</c:v>
                </c:pt>
              </c:strCache>
            </c:strRef>
          </c:tx>
          <c:spPr>
            <a:ln w="28575" cap="rnd">
              <a:solidFill>
                <a:srgbClr val="A1ABB2"/>
              </a:solidFill>
              <a:round/>
            </a:ln>
            <a:effectLst/>
          </c:spPr>
          <c:marker>
            <c:symbol val="none"/>
          </c:marker>
          <c:cat>
            <c:strRef>
              <c:f>'Fig3.3 Annual heat gen. by tech'!$B$37:$B$45</c:f>
              <c:strCache>
                <c:ptCount val="9"/>
                <c:pt idx="0">
                  <c:v>SY1 (2014-15)</c:v>
                </c:pt>
                <c:pt idx="1">
                  <c:v>SY2 (2015-16)</c:v>
                </c:pt>
                <c:pt idx="2">
                  <c:v>SY3 (2016-17)</c:v>
                </c:pt>
                <c:pt idx="3">
                  <c:v>SY4 (2017-18)</c:v>
                </c:pt>
                <c:pt idx="4">
                  <c:v>SY5 (2018-19)</c:v>
                </c:pt>
                <c:pt idx="5">
                  <c:v>SY6 (2019-20)</c:v>
                </c:pt>
                <c:pt idx="6">
                  <c:v>SY7 (2020-21)</c:v>
                </c:pt>
                <c:pt idx="7">
                  <c:v>SY8 (2021-22)</c:v>
                </c:pt>
                <c:pt idx="8">
                  <c:v>SY9 (2022-23)</c:v>
                </c:pt>
              </c:strCache>
            </c:strRef>
          </c:cat>
          <c:val>
            <c:numRef>
              <c:f>'Fig3.3 Annual heat gen. by tech'!$D$37:$D$45</c:f>
              <c:numCache>
                <c:formatCode>0.00</c:formatCode>
                <c:ptCount val="9"/>
                <c:pt idx="0">
                  <c:v>37.584902152499346</c:v>
                </c:pt>
                <c:pt idx="1">
                  <c:v>180.67892524501124</c:v>
                </c:pt>
                <c:pt idx="2">
                  <c:v>242.57855912752424</c:v>
                </c:pt>
                <c:pt idx="3">
                  <c:v>295.97370136253079</c:v>
                </c:pt>
                <c:pt idx="4">
                  <c:v>351.11887469505183</c:v>
                </c:pt>
                <c:pt idx="5">
                  <c:v>430.53579071007141</c:v>
                </c:pt>
                <c:pt idx="6">
                  <c:v>512.94752556757305</c:v>
                </c:pt>
                <c:pt idx="7">
                  <c:v>597.64219748756227</c:v>
                </c:pt>
                <c:pt idx="8">
                  <c:v>682.76099633754279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7F-4546-A288-59A4AFE69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543791"/>
        <c:axId val="1752550863"/>
      </c:lineChart>
      <c:catAx>
        <c:axId val="1752550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52549199"/>
        <c:crosses val="autoZero"/>
        <c:auto val="1"/>
        <c:lblAlgn val="ctr"/>
        <c:lblOffset val="100"/>
        <c:noMultiLvlLbl val="0"/>
      </c:catAx>
      <c:valAx>
        <c:axId val="1752549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&quot;£&quot;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52550447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175255086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/>
                  <a:t>Heat Demand (GWh)</a:t>
                </a:r>
              </a:p>
            </c:rich>
          </c:tx>
          <c:layout>
            <c:manualLayout>
              <c:xMode val="edge"/>
              <c:yMode val="edge"/>
              <c:x val="0.9678753026147523"/>
              <c:y val="0.255318735842951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52543791"/>
        <c:crosses val="max"/>
        <c:crossBetween val="between"/>
      </c:valAx>
      <c:catAx>
        <c:axId val="17525437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25508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1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'Fig2.2 Monthly Accreds. SY8-SY9'!$C$39</c:f>
              <c:strCache>
                <c:ptCount val="1"/>
                <c:pt idx="0">
                  <c:v>SY8 (2021-22)</c:v>
                </c:pt>
              </c:strCache>
            </c:strRef>
          </c:tx>
          <c:spPr>
            <a:solidFill>
              <a:srgbClr val="079448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0.1168276135294408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9-4BC9-9FAD-0393E174AB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'Fig2.2 Monthly Accreds. SY8-SY9'!$B$40:$B$51</c:f>
              <c:strCache>
                <c:ptCount val="12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'Fig2.2 Monthly Accreds. SY8-SY9'!$C$40:$C$51</c:f>
              <c:numCache>
                <c:formatCode>#,##0</c:formatCode>
                <c:ptCount val="12"/>
                <c:pt idx="0">
                  <c:v>1202</c:v>
                </c:pt>
                <c:pt idx="1">
                  <c:v>1048</c:v>
                </c:pt>
                <c:pt idx="2">
                  <c:v>1220</c:v>
                </c:pt>
                <c:pt idx="3">
                  <c:v>1247</c:v>
                </c:pt>
                <c:pt idx="4">
                  <c:v>1263</c:v>
                </c:pt>
                <c:pt idx="5">
                  <c:v>1253</c:v>
                </c:pt>
                <c:pt idx="6">
                  <c:v>1526</c:v>
                </c:pt>
                <c:pt idx="7">
                  <c:v>1621</c:v>
                </c:pt>
                <c:pt idx="8">
                  <c:v>1674</c:v>
                </c:pt>
                <c:pt idx="9">
                  <c:v>2055</c:v>
                </c:pt>
                <c:pt idx="10">
                  <c:v>2676</c:v>
                </c:pt>
                <c:pt idx="11">
                  <c:v>7442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8A9-4BC9-9FAD-0393E174AB76}"/>
            </c:ext>
          </c:extLst>
        </c:ser>
        <c:ser>
          <c:idx val="1"/>
          <c:order val="1"/>
          <c:tx>
            <c:strRef>
              <c:f>'Fig2.2 Monthly Accreds. SY8-SY9'!$D$39</c:f>
              <c:strCache>
                <c:ptCount val="1"/>
                <c:pt idx="0">
                  <c:v>SY9 (2022-23)</c:v>
                </c:pt>
              </c:strCache>
            </c:strRef>
          </c:tx>
          <c:spPr>
            <a:solidFill>
              <a:srgbClr val="2363AF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22641509433962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9-4BC9-9FAD-0393E174AB76}"/>
                </c:ext>
              </c:extLst>
            </c:dLbl>
            <c:dLbl>
              <c:idx val="1"/>
              <c:layout>
                <c:manualLayout>
                  <c:x val="-3.3638755133117047E-17"/>
                  <c:y val="0.122641509433962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9-4BC9-9FAD-0393E174AB7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18A9-4BC9-9FAD-0393E174AB76}"/>
                </c:ext>
              </c:extLst>
            </c:dLbl>
            <c:dLbl>
              <c:idx val="3"/>
              <c:layout>
                <c:manualLayout>
                  <c:x val="-6.7277510266234095E-17"/>
                  <c:y val="8.49056603773584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9-4BC9-9FAD-0393E174AB7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18A9-4BC9-9FAD-0393E174AB7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18A9-4BC9-9FAD-0393E174AB76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18A9-4BC9-9FAD-0393E174AB76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18A9-4BC9-9FAD-0393E174AB76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18A9-4BC9-9FAD-0393E174AB76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18A9-4BC9-9FAD-0393E174AB76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18A9-4BC9-9FAD-0393E174AB76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18A9-4BC9-9FAD-0393E174AB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'Fig2.2 Monthly Accreds. SY8-SY9'!$B$40:$B$51</c:f>
              <c:strCache>
                <c:ptCount val="12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'Fig2.2 Monthly Accreds. SY8-SY9'!$D$40:$D$51</c:f>
              <c:numCache>
                <c:formatCode>#,##0</c:formatCode>
                <c:ptCount val="12"/>
                <c:pt idx="0">
                  <c:v>1243</c:v>
                </c:pt>
                <c:pt idx="1">
                  <c:v>1275</c:v>
                </c:pt>
                <c:pt idx="2">
                  <c:v>299</c:v>
                </c:pt>
                <c:pt idx="3">
                  <c:v>740</c:v>
                </c:pt>
                <c:pt idx="4">
                  <c:v>577</c:v>
                </c:pt>
                <c:pt idx="5">
                  <c:v>555</c:v>
                </c:pt>
                <c:pt idx="6">
                  <c:v>411</c:v>
                </c:pt>
                <c:pt idx="7">
                  <c:v>262</c:v>
                </c:pt>
                <c:pt idx="8">
                  <c:v>89</c:v>
                </c:pt>
                <c:pt idx="9">
                  <c:v>105</c:v>
                </c:pt>
                <c:pt idx="10">
                  <c:v>32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8A9-4BC9-9FAD-0393E174A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6855616"/>
        <c:axId val="126856448"/>
      </c:barChart>
      <c:catAx>
        <c:axId val="12685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26856448"/>
        <c:crosses val="autoZero"/>
        <c:auto val="1"/>
        <c:lblAlgn val="ctr"/>
        <c:lblOffset val="100"/>
        <c:noMultiLvlLbl val="0"/>
      </c:catAx>
      <c:valAx>
        <c:axId val="12685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2685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GB"/>
              <a:t>d) Solar thermal</a:t>
            </a:r>
          </a:p>
        </c:rich>
      </c:tx>
      <c:layout>
        <c:manualLayout>
          <c:xMode val="edge"/>
          <c:yMode val="edge"/>
          <c:x val="0.12108761713439457"/>
          <c:y val="0.136722960884532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'Fig3.3 Annual heat gen. by tech'!$I$36</c:f>
              <c:strCache>
                <c:ptCount val="1"/>
                <c:pt idx="0">
                  <c:v>Solar Thermal Payments</c:v>
                </c:pt>
              </c:strCache>
            </c:strRef>
          </c:tx>
          <c:spPr>
            <a:solidFill>
              <a:srgbClr val="079448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'Fig3.3 Annual heat gen. by tech'!$B$37:$B$45</c:f>
              <c:strCache>
                <c:ptCount val="9"/>
                <c:pt idx="0">
                  <c:v>SY1 (2014-15)</c:v>
                </c:pt>
                <c:pt idx="1">
                  <c:v>SY2 (2015-16)</c:v>
                </c:pt>
                <c:pt idx="2">
                  <c:v>SY3 (2016-17)</c:v>
                </c:pt>
                <c:pt idx="3">
                  <c:v>SY4 (2017-18)</c:v>
                </c:pt>
                <c:pt idx="4">
                  <c:v>SY5 (2018-19)</c:v>
                </c:pt>
                <c:pt idx="5">
                  <c:v>SY6 (2019-20)</c:v>
                </c:pt>
                <c:pt idx="6">
                  <c:v>SY7 (2020-21)</c:v>
                </c:pt>
                <c:pt idx="7">
                  <c:v>SY8 (2021-22)</c:v>
                </c:pt>
                <c:pt idx="8">
                  <c:v>SY9 (2022-23)</c:v>
                </c:pt>
              </c:strCache>
            </c:strRef>
          </c:cat>
          <c:val>
            <c:numRef>
              <c:f>'Fig3.3 Annual heat gen. by tech'!$I$37:$I$45</c:f>
              <c:numCache>
                <c:formatCode>"£"#,##0.00</c:formatCode>
                <c:ptCount val="9"/>
                <c:pt idx="0">
                  <c:v>546659.26999999688</c:v>
                </c:pt>
                <c:pt idx="1">
                  <c:v>1828246.5900000201</c:v>
                </c:pt>
                <c:pt idx="2">
                  <c:v>2149162.7700000079</c:v>
                </c:pt>
                <c:pt idx="3">
                  <c:v>2365165.0699999807</c:v>
                </c:pt>
                <c:pt idx="4">
                  <c:v>2559535.4700000319</c:v>
                </c:pt>
                <c:pt idx="5">
                  <c:v>2691956.9599999748</c:v>
                </c:pt>
                <c:pt idx="6">
                  <c:v>2712206.2999999612</c:v>
                </c:pt>
                <c:pt idx="7">
                  <c:v>2269011.5099999774</c:v>
                </c:pt>
                <c:pt idx="8">
                  <c:v>1223853.0400000059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7F-4546-A288-59A4AFE69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1752550447"/>
        <c:axId val="1752549199"/>
      </c:barChart>
      <c:lineChart>
        <c:grouping val="standard"/>
        <c:varyColors val="0"/>
        <c:ser>
          <c:idx val="1"/>
          <c:order val="1"/>
          <c:tx>
            <c:strRef>
              <c:f>'Fig3.3 Annual heat gen. by tech'!$J$36</c:f>
              <c:strCache>
                <c:ptCount val="1"/>
                <c:pt idx="0">
                  <c:v>Solar Thermal Heat Demand (GWh)</c:v>
                </c:pt>
              </c:strCache>
            </c:strRef>
          </c:tx>
          <c:spPr>
            <a:ln w="28575" cap="rnd">
              <a:solidFill>
                <a:srgbClr val="A1ABB2"/>
              </a:solidFill>
              <a:round/>
            </a:ln>
            <a:effectLst/>
          </c:spPr>
          <c:marker>
            <c:symbol val="none"/>
          </c:marker>
          <c:cat>
            <c:strRef>
              <c:f>'Fig3.3 Annual heat gen. by tech'!$B$37:$B$45</c:f>
              <c:strCache>
                <c:ptCount val="9"/>
                <c:pt idx="0">
                  <c:v>SY1 (2014-15)</c:v>
                </c:pt>
                <c:pt idx="1">
                  <c:v>SY2 (2015-16)</c:v>
                </c:pt>
                <c:pt idx="2">
                  <c:v>SY3 (2016-17)</c:v>
                </c:pt>
                <c:pt idx="3">
                  <c:v>SY4 (2017-18)</c:v>
                </c:pt>
                <c:pt idx="4">
                  <c:v>SY5 (2018-19)</c:v>
                </c:pt>
                <c:pt idx="5">
                  <c:v>SY6 (2019-20)</c:v>
                </c:pt>
                <c:pt idx="6">
                  <c:v>SY7 (2020-21)</c:v>
                </c:pt>
                <c:pt idx="7">
                  <c:v>SY8 (2021-22)</c:v>
                </c:pt>
                <c:pt idx="8">
                  <c:v>SY9 (2022-23)</c:v>
                </c:pt>
              </c:strCache>
            </c:strRef>
          </c:cat>
          <c:val>
            <c:numRef>
              <c:f>'Fig3.3 Annual heat gen. by tech'!$J$37:$J$45</c:f>
              <c:numCache>
                <c:formatCode>0.00</c:formatCode>
                <c:ptCount val="9"/>
                <c:pt idx="0">
                  <c:v>3.0731458699999967</c:v>
                </c:pt>
                <c:pt idx="1">
                  <c:v>10.400134589999933</c:v>
                </c:pt>
                <c:pt idx="2">
                  <c:v>11.953180524999933</c:v>
                </c:pt>
                <c:pt idx="3">
                  <c:v>12.770970822499923</c:v>
                </c:pt>
                <c:pt idx="4">
                  <c:v>13.285904607499919</c:v>
                </c:pt>
                <c:pt idx="5">
                  <c:v>13.568061937499962</c:v>
                </c:pt>
                <c:pt idx="6">
                  <c:v>13.362190232500023</c:v>
                </c:pt>
                <c:pt idx="7">
                  <c:v>11.026248135000095</c:v>
                </c:pt>
                <c:pt idx="8">
                  <c:v>5.5122006349999859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7F-4546-A288-59A4AFE69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543791"/>
        <c:axId val="1752550863"/>
      </c:lineChart>
      <c:catAx>
        <c:axId val="1752550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52549199"/>
        <c:crosses val="autoZero"/>
        <c:auto val="1"/>
        <c:lblAlgn val="ctr"/>
        <c:lblOffset val="100"/>
        <c:noMultiLvlLbl val="0"/>
      </c:catAx>
      <c:valAx>
        <c:axId val="1752549199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&quot;£&quot;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52550447"/>
        <c:crosses val="autoZero"/>
        <c:crossBetween val="between"/>
        <c:majorUnit val="1000000"/>
        <c:minorUnit val="200000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1752550863"/>
        <c:scaling>
          <c:orientation val="minMax"/>
          <c:max val="16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/>
                  <a:t>Heat Demand (GWh)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52543791"/>
        <c:crosses val="max"/>
        <c:crossBetween val="between"/>
        <c:majorUnit val="4"/>
      </c:valAx>
      <c:catAx>
        <c:axId val="17525437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25508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1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GB"/>
              <a:t>b) Biomass</a:t>
            </a:r>
          </a:p>
        </c:rich>
      </c:tx>
      <c:layout>
        <c:manualLayout>
          <c:xMode val="edge"/>
          <c:yMode val="edge"/>
          <c:x val="0.1343914759830121"/>
          <c:y val="0.154008954230160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'Fig3.3 Annual heat gen. by tech'!$E$36</c:f>
              <c:strCache>
                <c:ptCount val="1"/>
                <c:pt idx="0">
                  <c:v>Biomass Payments</c:v>
                </c:pt>
              </c:strCache>
            </c:strRef>
          </c:tx>
          <c:spPr>
            <a:solidFill>
              <a:srgbClr val="079448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'Fig3.3 Annual heat gen. by tech'!$B$37:$B$45</c:f>
              <c:strCache>
                <c:ptCount val="9"/>
                <c:pt idx="0">
                  <c:v>SY1 (2014-15)</c:v>
                </c:pt>
                <c:pt idx="1">
                  <c:v>SY2 (2015-16)</c:v>
                </c:pt>
                <c:pt idx="2">
                  <c:v>SY3 (2016-17)</c:v>
                </c:pt>
                <c:pt idx="3">
                  <c:v>SY4 (2017-18)</c:v>
                </c:pt>
                <c:pt idx="4">
                  <c:v>SY5 (2018-19)</c:v>
                </c:pt>
                <c:pt idx="5">
                  <c:v>SY6 (2019-20)</c:v>
                </c:pt>
                <c:pt idx="6">
                  <c:v>SY7 (2020-21)</c:v>
                </c:pt>
                <c:pt idx="7">
                  <c:v>SY8 (2021-22)</c:v>
                </c:pt>
                <c:pt idx="8">
                  <c:v>SY9 (2022-23)</c:v>
                </c:pt>
              </c:strCache>
            </c:strRef>
          </c:cat>
          <c:val>
            <c:numRef>
              <c:f>'Fig3.3 Annual heat gen. by tech'!$E$37:$E$45</c:f>
              <c:numCache>
                <c:formatCode>"£"#,##0.00</c:formatCode>
                <c:ptCount val="9"/>
                <c:pt idx="0">
                  <c:v>8995846.7199999429</c:v>
                </c:pt>
                <c:pt idx="1">
                  <c:v>42390827.370000072</c:v>
                </c:pt>
                <c:pt idx="2">
                  <c:v>47670185.040000297</c:v>
                </c:pt>
                <c:pt idx="3">
                  <c:v>47611497.019999824</c:v>
                </c:pt>
                <c:pt idx="4">
                  <c:v>49373309.69999972</c:v>
                </c:pt>
                <c:pt idx="5">
                  <c:v>52694767.529999271</c:v>
                </c:pt>
                <c:pt idx="6">
                  <c:v>51582810.310003445</c:v>
                </c:pt>
                <c:pt idx="7">
                  <c:v>42388352.230003573</c:v>
                </c:pt>
                <c:pt idx="8">
                  <c:v>9172669.3700004369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1-4445-81C9-F07622BF6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1752550447"/>
        <c:axId val="1752549199"/>
      </c:barChart>
      <c:lineChart>
        <c:grouping val="standard"/>
        <c:varyColors val="0"/>
        <c:ser>
          <c:idx val="1"/>
          <c:order val="1"/>
          <c:tx>
            <c:strRef>
              <c:f>'Fig3.3 Annual heat gen. by tech'!$F$36</c:f>
              <c:strCache>
                <c:ptCount val="1"/>
                <c:pt idx="0">
                  <c:v>Biomass Heat Demand (GWh)</c:v>
                </c:pt>
              </c:strCache>
            </c:strRef>
          </c:tx>
          <c:spPr>
            <a:ln w="28575" cap="rnd">
              <a:solidFill>
                <a:srgbClr val="A1ABB2"/>
              </a:solidFill>
              <a:round/>
            </a:ln>
            <a:effectLst/>
          </c:spPr>
          <c:marker>
            <c:symbol val="none"/>
          </c:marker>
          <c:cat>
            <c:strRef>
              <c:f>'Fig3.3 Annual heat gen. by tech'!$B$37:$B$45</c:f>
              <c:strCache>
                <c:ptCount val="9"/>
                <c:pt idx="0">
                  <c:v>SY1 (2014-15)</c:v>
                </c:pt>
                <c:pt idx="1">
                  <c:v>SY2 (2015-16)</c:v>
                </c:pt>
                <c:pt idx="2">
                  <c:v>SY3 (2016-17)</c:v>
                </c:pt>
                <c:pt idx="3">
                  <c:v>SY4 (2017-18)</c:v>
                </c:pt>
                <c:pt idx="4">
                  <c:v>SY5 (2018-19)</c:v>
                </c:pt>
                <c:pt idx="5">
                  <c:v>SY6 (2019-20)</c:v>
                </c:pt>
                <c:pt idx="6">
                  <c:v>SY7 (2020-21)</c:v>
                </c:pt>
                <c:pt idx="7">
                  <c:v>SY8 (2021-22)</c:v>
                </c:pt>
                <c:pt idx="8">
                  <c:v>SY9 (2022-23)</c:v>
                </c:pt>
              </c:strCache>
            </c:strRef>
          </c:cat>
          <c:val>
            <c:numRef>
              <c:f>'Fig3.3 Annual heat gen. by tech'!$F$37:$F$45</c:f>
              <c:numCache>
                <c:formatCode>0.00</c:formatCode>
                <c:ptCount val="9"/>
                <c:pt idx="0">
                  <c:v>74.920569499999999</c:v>
                </c:pt>
                <c:pt idx="1">
                  <c:v>377.11721374999996</c:v>
                </c:pt>
                <c:pt idx="2">
                  <c:v>448.76748574999999</c:v>
                </c:pt>
                <c:pt idx="3">
                  <c:v>448.30095724999995</c:v>
                </c:pt>
                <c:pt idx="4">
                  <c:v>452.294511</c:v>
                </c:pt>
                <c:pt idx="5">
                  <c:v>473.14067</c:v>
                </c:pt>
                <c:pt idx="6">
                  <c:v>453.35813724999997</c:v>
                </c:pt>
                <c:pt idx="7">
                  <c:v>388.32001399999996</c:v>
                </c:pt>
                <c:pt idx="8">
                  <c:v>119.92719375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F1-4445-81C9-F07622BF6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543791"/>
        <c:axId val="1752550863"/>
      </c:lineChart>
      <c:catAx>
        <c:axId val="1752550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52549199"/>
        <c:crosses val="autoZero"/>
        <c:auto val="1"/>
        <c:lblAlgn val="ctr"/>
        <c:lblOffset val="100"/>
        <c:noMultiLvlLbl val="0"/>
      </c:catAx>
      <c:valAx>
        <c:axId val="1752549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&quot;£&quot;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52550447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1752550863"/>
        <c:scaling>
          <c:orientation val="minMax"/>
          <c:max val="6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/>
                  <a:t>Heat Demand (GWh)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52543791"/>
        <c:crosses val="max"/>
        <c:crossBetween val="between"/>
        <c:majorUnit val="100"/>
        <c:minorUnit val="100"/>
      </c:valAx>
      <c:catAx>
        <c:axId val="17525437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2550863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1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GB"/>
              <a:t>c) GSHP</a:t>
            </a:r>
          </a:p>
        </c:rich>
      </c:tx>
      <c:layout>
        <c:manualLayout>
          <c:xMode val="edge"/>
          <c:yMode val="edge"/>
          <c:x val="0.1126650504596577"/>
          <c:y val="0.101768329828671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21752402095112"/>
          <c:y val="8.2029402881285685E-2"/>
          <c:w val="0.79550159754259797"/>
          <c:h val="0.577202147947405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'Fig3.3 Annual heat gen. by tech'!$G$36</c:f>
              <c:strCache>
                <c:ptCount val="1"/>
                <c:pt idx="0">
                  <c:v>GSHP Payments</c:v>
                </c:pt>
              </c:strCache>
            </c:strRef>
          </c:tx>
          <c:spPr>
            <a:solidFill>
              <a:srgbClr val="079448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'Fig3.3 Annual heat gen. by tech'!$B$37:$B$45</c:f>
              <c:strCache>
                <c:ptCount val="9"/>
                <c:pt idx="0">
                  <c:v>SY1 (2014-15)</c:v>
                </c:pt>
                <c:pt idx="1">
                  <c:v>SY2 (2015-16)</c:v>
                </c:pt>
                <c:pt idx="2">
                  <c:v>SY3 (2016-17)</c:v>
                </c:pt>
                <c:pt idx="3">
                  <c:v>SY4 (2017-18)</c:v>
                </c:pt>
                <c:pt idx="4">
                  <c:v>SY5 (2018-19)</c:v>
                </c:pt>
                <c:pt idx="5">
                  <c:v>SY6 (2019-20)</c:v>
                </c:pt>
                <c:pt idx="6">
                  <c:v>SY7 (2020-21)</c:v>
                </c:pt>
                <c:pt idx="7">
                  <c:v>SY8 (2021-22)</c:v>
                </c:pt>
                <c:pt idx="8">
                  <c:v>SY9 (2022-23)</c:v>
                </c:pt>
              </c:strCache>
            </c:strRef>
          </c:cat>
          <c:val>
            <c:numRef>
              <c:f>'Fig3.3 Annual heat gen. by tech'!$G$37:$G$45</c:f>
              <c:numCache>
                <c:formatCode>"£"#,##0.00</c:formatCode>
                <c:ptCount val="9"/>
                <c:pt idx="0">
                  <c:v>4278918.4500000011</c:v>
                </c:pt>
                <c:pt idx="1">
                  <c:v>17681220.420000151</c:v>
                </c:pt>
                <c:pt idx="2">
                  <c:v>23795407.769999713</c:v>
                </c:pt>
                <c:pt idx="3">
                  <c:v>29387301.960000109</c:v>
                </c:pt>
                <c:pt idx="4">
                  <c:v>34320265.590000063</c:v>
                </c:pt>
                <c:pt idx="5">
                  <c:v>39307637.769999512</c:v>
                </c:pt>
                <c:pt idx="6">
                  <c:v>42203523.140000813</c:v>
                </c:pt>
                <c:pt idx="7">
                  <c:v>42487243.049999483</c:v>
                </c:pt>
                <c:pt idx="8">
                  <c:v>40520165.089999676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C-4998-8726-932294F0D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1752550447"/>
        <c:axId val="1752549199"/>
      </c:barChart>
      <c:lineChart>
        <c:grouping val="standard"/>
        <c:varyColors val="0"/>
        <c:ser>
          <c:idx val="1"/>
          <c:order val="1"/>
          <c:tx>
            <c:strRef>
              <c:f>'Fig3.3 Annual heat gen. by tech'!$H$36</c:f>
              <c:strCache>
                <c:ptCount val="1"/>
                <c:pt idx="0">
                  <c:v>GSHP Heat Demand (GWh)</c:v>
                </c:pt>
              </c:strCache>
            </c:strRef>
          </c:tx>
          <c:spPr>
            <a:ln w="28575" cap="rnd">
              <a:solidFill>
                <a:srgbClr val="A1ABB2"/>
              </a:solidFill>
              <a:round/>
            </a:ln>
            <a:effectLst/>
          </c:spPr>
          <c:marker>
            <c:symbol val="none"/>
          </c:marker>
          <c:cat>
            <c:strRef>
              <c:f>'Fig3.3 Annual heat gen. by tech'!$B$37:$B$45</c:f>
              <c:strCache>
                <c:ptCount val="9"/>
                <c:pt idx="0">
                  <c:v>SY1 (2014-15)</c:v>
                </c:pt>
                <c:pt idx="1">
                  <c:v>SY2 (2015-16)</c:v>
                </c:pt>
                <c:pt idx="2">
                  <c:v>SY3 (2016-17)</c:v>
                </c:pt>
                <c:pt idx="3">
                  <c:v>SY4 (2017-18)</c:v>
                </c:pt>
                <c:pt idx="4">
                  <c:v>SY5 (2018-19)</c:v>
                </c:pt>
                <c:pt idx="5">
                  <c:v>SY6 (2019-20)</c:v>
                </c:pt>
                <c:pt idx="6">
                  <c:v>SY7 (2020-21)</c:v>
                </c:pt>
                <c:pt idx="7">
                  <c:v>SY8 (2021-22)</c:v>
                </c:pt>
                <c:pt idx="8">
                  <c:v>SY9 (2022-23)</c:v>
                </c:pt>
              </c:strCache>
            </c:strRef>
          </c:cat>
          <c:val>
            <c:numRef>
              <c:f>'Fig3.3 Annual heat gen. by tech'!$H$37:$H$45</c:f>
              <c:numCache>
                <c:formatCode>0.00</c:formatCode>
                <c:ptCount val="9"/>
                <c:pt idx="0">
                  <c:v>23.397740652499966</c:v>
                </c:pt>
                <c:pt idx="1">
                  <c:v>98.001942605000778</c:v>
                </c:pt>
                <c:pt idx="2">
                  <c:v>129.81486280250257</c:v>
                </c:pt>
                <c:pt idx="3">
                  <c:v>155.85889251250245</c:v>
                </c:pt>
                <c:pt idx="4">
                  <c:v>175.15772369500198</c:v>
                </c:pt>
                <c:pt idx="5">
                  <c:v>194.04268650500219</c:v>
                </c:pt>
                <c:pt idx="6">
                  <c:v>203.61483641499925</c:v>
                </c:pt>
                <c:pt idx="7">
                  <c:v>203.11725731999397</c:v>
                </c:pt>
                <c:pt idx="8">
                  <c:v>184.1483773975032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3C-4998-8726-932294F0D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543791"/>
        <c:axId val="1752550863"/>
      </c:lineChart>
      <c:catAx>
        <c:axId val="1752550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52549199"/>
        <c:crosses val="autoZero"/>
        <c:auto val="1"/>
        <c:lblAlgn val="ctr"/>
        <c:lblOffset val="100"/>
        <c:noMultiLvlLbl val="0"/>
      </c:catAx>
      <c:valAx>
        <c:axId val="1752549199"/>
        <c:scaling>
          <c:orientation val="minMax"/>
          <c:max val="5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&quot;£&quot;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52550447"/>
        <c:crosses val="autoZero"/>
        <c:crossBetween val="between"/>
        <c:majorUnit val="10000000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1752550863"/>
        <c:scaling>
          <c:orientation val="minMax"/>
          <c:max val="255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/>
                  <a:t>Heat Demand (GWh)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52543791"/>
        <c:crosses val="max"/>
        <c:crossBetween val="between"/>
        <c:majorUnit val="50"/>
      </c:valAx>
      <c:catAx>
        <c:axId val="17525437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25508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08558199887933"/>
          <c:y val="0.94120171132173103"/>
          <c:w val="0.54848535786959207"/>
          <c:h val="5.86430032961105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1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'Fig4.2 Top Five Non-Comp.'!$C$39</c:f>
              <c:strCache>
                <c:ptCount val="1"/>
                <c:pt idx="0">
                  <c:v>Number of non-compliances</c:v>
                </c:pt>
              </c:strCache>
            </c:strRef>
          </c:tx>
          <c:spPr>
            <a:solidFill>
              <a:srgbClr val="A0B1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3688243525887872E-17"/>
                  <c:y val="6.72990380879111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A3-4C5D-B771-C41BF06AC319}"/>
                </c:ext>
              </c:extLst>
            </c:dLbl>
            <c:dLbl>
              <c:idx val="1"/>
              <c:layout>
                <c:manualLayout>
                  <c:x val="0"/>
                  <c:y val="6.7299038087911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A3-4C5D-B771-C41BF06AC319}"/>
                </c:ext>
              </c:extLst>
            </c:dLbl>
            <c:dLbl>
              <c:idx val="2"/>
              <c:layout>
                <c:manualLayout>
                  <c:x val="0"/>
                  <c:y val="0.10418363149202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A3-4C5D-B771-C41BF06AC319}"/>
                </c:ext>
              </c:extLst>
            </c:dLbl>
            <c:dLbl>
              <c:idx val="3"/>
              <c:layout>
                <c:manualLayout>
                  <c:x val="0"/>
                  <c:y val="7.03631009168272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A3-4C5D-B771-C41BF06AC319}"/>
                </c:ext>
              </c:extLst>
            </c:dLbl>
            <c:dLbl>
              <c:idx val="4"/>
              <c:layout>
                <c:manualLayout>
                  <c:x val="-1.0961507651748155E-16"/>
                  <c:y val="6.434871356860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A3-4C5D-B771-C41BF06AC3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'Fig4.2 Top Five Non-Comp.'!$B$40:$B$44</c:f>
              <c:strCache>
                <c:ptCount val="5"/>
                <c:pt idx="0">
                  <c:v>Evidence not provided (material)**</c:v>
                </c:pt>
                <c:pt idx="1">
                  <c:v>Evidence not provided (non-material)***</c:v>
                </c:pt>
                <c:pt idx="2">
                  <c:v>Metering required</c:v>
                </c:pt>
                <c:pt idx="3">
                  <c:v>Installation is not in working order </c:v>
                </c:pt>
                <c:pt idx="4">
                  <c:v>Energy Performance Certificates (EPC) incorrect</c:v>
                </c:pt>
              </c:strCache>
            </c:strRef>
          </c:cat>
          <c:val>
            <c:numRef>
              <c:f>'Fig4.2 Top Five Non-Comp.'!$C$40:$C$44</c:f>
              <c:numCache>
                <c:formatCode>General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16</c:v>
                </c:pt>
                <c:pt idx="3">
                  <c:v>14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3-4C5D-B771-C41BF06AC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axId val="513377071"/>
        <c:axId val="513366255"/>
      </c:barChart>
      <c:lineChart>
        <c:grouping val="standard"/>
        <c:varyColors val="0"/>
        <c:ser>
          <c:idx val="1"/>
          <c:order val="1"/>
          <c:tx>
            <c:strRef>
              <c:f>'Fig4.2 Top Five Non-Comp.'!$E$39</c:f>
              <c:strCache>
                <c:ptCount val="1"/>
                <c:pt idx="0">
                  <c:v>Cumulative % of all non-compliances</c:v>
                </c:pt>
              </c:strCache>
            </c:strRef>
          </c:tx>
          <c:spPr>
            <a:ln w="28575" cap="rnd">
              <a:solidFill>
                <a:srgbClr val="CD1F45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0154305226704036"/>
                  <c:y val="3.0072332246702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A3-4C5D-B771-C41BF06AC319}"/>
                </c:ext>
              </c:extLst>
            </c:dLbl>
            <c:dLbl>
              <c:idx val="1"/>
              <c:layout>
                <c:manualLayout>
                  <c:x val="-0.12692881533380043"/>
                  <c:y val="-9.0216996740112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A3-4C5D-B771-C41BF06AC319}"/>
                </c:ext>
              </c:extLst>
            </c:dLbl>
            <c:dLbl>
              <c:idx val="2"/>
              <c:layout>
                <c:manualLayout>
                  <c:x val="-8.2130409921870873E-2"/>
                  <c:y val="-6.6159130942748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A3-4C5D-B771-C41BF06AC319}"/>
                </c:ext>
              </c:extLst>
            </c:dLbl>
            <c:dLbl>
              <c:idx val="3"/>
              <c:layout>
                <c:manualLayout>
                  <c:x val="-9.8556491906245047E-2"/>
                  <c:y val="-6.014466449340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A3-4C5D-B771-C41BF06AC319}"/>
                </c:ext>
              </c:extLst>
            </c:dLbl>
            <c:dLbl>
              <c:idx val="4"/>
              <c:layout>
                <c:manualLayout>
                  <c:x val="-7.9143849561075577E-2"/>
                  <c:y val="-3.909403192071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A3-4C5D-B771-C41BF06AC31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'Fig4.2 Top Five Non-Comp.'!$B$40:$B$44</c:f>
              <c:strCache>
                <c:ptCount val="5"/>
                <c:pt idx="0">
                  <c:v>Evidence not provided (material)**</c:v>
                </c:pt>
                <c:pt idx="1">
                  <c:v>Evidence not provided (non-material)***</c:v>
                </c:pt>
                <c:pt idx="2">
                  <c:v>Metering required</c:v>
                </c:pt>
                <c:pt idx="3">
                  <c:v>Installation is not in working order </c:v>
                </c:pt>
                <c:pt idx="4">
                  <c:v>Energy Performance Certificates (EPC) incorrect</c:v>
                </c:pt>
              </c:strCache>
            </c:strRef>
          </c:cat>
          <c:val>
            <c:numRef>
              <c:f>'Fig4.2 Top Five Non-Comp.'!$E$40:$E$44</c:f>
              <c:numCache>
                <c:formatCode>0.0%</c:formatCode>
                <c:ptCount val="5"/>
                <c:pt idx="0">
                  <c:v>0.17460317460317459</c:v>
                </c:pt>
                <c:pt idx="1">
                  <c:v>0.30158730158730157</c:v>
                </c:pt>
                <c:pt idx="2">
                  <c:v>0.42857142857142855</c:v>
                </c:pt>
                <c:pt idx="3">
                  <c:v>0.53968253968253965</c:v>
                </c:pt>
                <c:pt idx="4">
                  <c:v>0.63492063492063489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A3-4C5D-B771-C41BF06AC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73327"/>
        <c:axId val="513367087"/>
      </c:lineChart>
      <c:catAx>
        <c:axId val="5133770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13366255"/>
        <c:crosses val="autoZero"/>
        <c:auto val="1"/>
        <c:lblAlgn val="ctr"/>
        <c:lblOffset val="100"/>
        <c:noMultiLvlLbl val="0"/>
      </c:catAx>
      <c:valAx>
        <c:axId val="513366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13377071"/>
        <c:crosses val="autoZero"/>
        <c:crossBetween val="between"/>
      </c:valAx>
      <c:valAx>
        <c:axId val="513367087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13373327"/>
        <c:crosses val="max"/>
        <c:crossBetween val="between"/>
      </c:valAx>
      <c:catAx>
        <c:axId val="5133733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33670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2363AF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2B-4EC2-BB3C-E6D8D91E2BF6}"/>
              </c:ext>
            </c:extLst>
          </c:dPt>
          <c:dPt>
            <c:idx val="1"/>
            <c:bubble3D val="0"/>
            <c:spPr>
              <a:solidFill>
                <a:srgbClr val="CD1F4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2B-4EC2-BB3C-E6D8D91E2BF6}"/>
              </c:ext>
            </c:extLst>
          </c:dPt>
          <c:dPt>
            <c:idx val="2"/>
            <c:bubble3D val="0"/>
            <c:spPr>
              <a:solidFill>
                <a:srgbClr val="91AE3C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2B-4EC2-BB3C-E6D8D91E2BF6}"/>
              </c:ext>
            </c:extLst>
          </c:dPt>
          <c:dPt>
            <c:idx val="3"/>
            <c:bubble3D val="0"/>
            <c:spPr>
              <a:solidFill>
                <a:srgbClr val="A1ABB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2B-4EC2-BB3C-E6D8D91E2BF6}"/>
              </c:ext>
            </c:extLst>
          </c:dPt>
          <c:dLbls>
            <c:dLbl>
              <c:idx val="0"/>
              <c:layout>
                <c:manualLayout>
                  <c:x val="-0.17322569080214045"/>
                  <c:y val="-0.13949867213343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2B-4EC2-BB3C-E6D8D91E2BF6}"/>
                </c:ext>
              </c:extLst>
            </c:dLbl>
            <c:dLbl>
              <c:idx val="1"/>
              <c:layout>
                <c:manualLayout>
                  <c:x val="0.13490725126475547"/>
                  <c:y val="-1.770644054108621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129848229342328"/>
                      <c:h val="0.14497041420118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82B-4EC2-BB3C-E6D8D91E2BF6}"/>
                </c:ext>
              </c:extLst>
            </c:dLbl>
            <c:dLbl>
              <c:idx val="2"/>
              <c:layout>
                <c:manualLayout>
                  <c:x val="0.12705959461749047"/>
                  <c:y val="0.1518621193060926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112487100103198"/>
                      <c:h val="0.165612052730696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82B-4EC2-BB3C-E6D8D91E2BF6}"/>
                </c:ext>
              </c:extLst>
            </c:dLbl>
            <c:dLbl>
              <c:idx val="3"/>
              <c:layout>
                <c:manualLayout>
                  <c:x val="-0.10379678931364608"/>
                  <c:y val="2.341921756821817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2B-4EC2-BB3C-E6D8D91E2BF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'Fig2.3 Accreds. by Tech Type'!$C$31:$F$31</c:f>
              <c:strCache>
                <c:ptCount val="4"/>
                <c:pt idx="0">
                  <c:v>ASHP</c:v>
                </c:pt>
                <c:pt idx="1">
                  <c:v>Biomass</c:v>
                </c:pt>
                <c:pt idx="2">
                  <c:v>GSHP</c:v>
                </c:pt>
                <c:pt idx="3">
                  <c:v>Solar Thermal</c:v>
                </c:pt>
              </c:strCache>
            </c:strRef>
          </c:cat>
          <c:val>
            <c:numRef>
              <c:f>'Fig2.3 Accreds. by Tech Type'!$C$33:$F$33</c:f>
              <c:numCache>
                <c:formatCode>0.0%</c:formatCode>
                <c:ptCount val="4"/>
                <c:pt idx="0">
                  <c:v>0.68500406027248939</c:v>
                </c:pt>
                <c:pt idx="1">
                  <c:v>0.10299557881440043</c:v>
                </c:pt>
                <c:pt idx="2">
                  <c:v>0.1332220517910313</c:v>
                </c:pt>
                <c:pt idx="3">
                  <c:v>7.8778309122078866E-2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2B-4EC2-BB3C-E6D8D91E2BF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GB"/>
              <a:t>a) ASHP</a:t>
            </a:r>
          </a:p>
        </c:rich>
      </c:tx>
      <c:layout>
        <c:manualLayout>
          <c:xMode val="edge"/>
          <c:yMode val="edge"/>
          <c:x val="0.1072957346729944"/>
          <c:y val="2.954999999999998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Annual accreditations</c:v>
          </c:tx>
          <c:spPr>
            <a:solidFill>
              <a:srgbClr val="E86E1E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1"/>
              <c:spPr>
                <a:solidFill>
                  <a:schemeClr val="bg1">
                    <a:alpha val="73000"/>
                  </a:schemeClr>
                </a:solidFill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292-42DB-8319-EF1267BA79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'Fig2.4 Annual &amp; Cumulative Tech'!$B$51:$B$59</c:f>
              <c:strCache>
                <c:ptCount val="9"/>
                <c:pt idx="0">
                  <c:v>SY1 (2014-15)</c:v>
                </c:pt>
                <c:pt idx="1">
                  <c:v>SY2 (2015-16)</c:v>
                </c:pt>
                <c:pt idx="2">
                  <c:v>SY3 (2016-17)</c:v>
                </c:pt>
                <c:pt idx="3">
                  <c:v>SY4 (2017-18)</c:v>
                </c:pt>
                <c:pt idx="4">
                  <c:v>SY5 (2018-19)</c:v>
                </c:pt>
                <c:pt idx="5">
                  <c:v>SY6 (2019-20)</c:v>
                </c:pt>
                <c:pt idx="6">
                  <c:v>SY7 (2020-21)</c:v>
                </c:pt>
                <c:pt idx="7">
                  <c:v>SY8 (2021-22)</c:v>
                </c:pt>
                <c:pt idx="8">
                  <c:v>SY9 (2022-23)</c:v>
                </c:pt>
              </c:strCache>
            </c:strRef>
          </c:cat>
          <c:val>
            <c:numRef>
              <c:f>'Fig2.4 Annual &amp; Cumulative Tech'!$C$51:$C$59</c:f>
              <c:numCache>
                <c:formatCode>#,##0</c:formatCode>
                <c:ptCount val="9"/>
                <c:pt idx="0">
                  <c:v>11678</c:v>
                </c:pt>
                <c:pt idx="1">
                  <c:v>6641</c:v>
                </c:pt>
                <c:pt idx="2">
                  <c:v>4094</c:v>
                </c:pt>
                <c:pt idx="3">
                  <c:v>4501</c:v>
                </c:pt>
                <c:pt idx="4">
                  <c:v>5203</c:v>
                </c:pt>
                <c:pt idx="5">
                  <c:v>9379</c:v>
                </c:pt>
                <c:pt idx="6">
                  <c:v>9129</c:v>
                </c:pt>
                <c:pt idx="7">
                  <c:v>21038</c:v>
                </c:pt>
                <c:pt idx="8">
                  <c:v>4256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2-42DB-8319-EF1267BA7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47104"/>
        <c:axId val="31865408"/>
      </c:barChart>
      <c:lineChart>
        <c:grouping val="standard"/>
        <c:varyColors val="0"/>
        <c:ser>
          <c:idx val="0"/>
          <c:order val="0"/>
          <c:tx>
            <c:v>Cumulative total</c:v>
          </c:tx>
          <c:spPr>
            <a:ln>
              <a:solidFill>
                <a:srgbClr val="2363AF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-9.8658451096093516E-2"/>
                  <c:y val="-8.0161452407252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Cumulative total</a:t>
                    </a:r>
                  </a:p>
                  <a:p>
                    <a:r>
                      <a:rPr lang="en-US"/>
                      <a:t>75,919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292-42DB-8319-EF1267BA79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'Fig2.4 Annual &amp; Cumulative Tech'!$B$39:$B$47</c:f>
              <c:strCache>
                <c:ptCount val="9"/>
                <c:pt idx="0">
                  <c:v>SY1 (2014-15)</c:v>
                </c:pt>
                <c:pt idx="1">
                  <c:v>SY2 (2015-16)</c:v>
                </c:pt>
                <c:pt idx="2">
                  <c:v>SY3 (2016-17)</c:v>
                </c:pt>
                <c:pt idx="3">
                  <c:v>SY4 (2017-18)</c:v>
                </c:pt>
                <c:pt idx="4">
                  <c:v>SY5 (2018-19)</c:v>
                </c:pt>
                <c:pt idx="5">
                  <c:v>SY6 (2019-20)</c:v>
                </c:pt>
                <c:pt idx="6">
                  <c:v>SY7 (2020-21)</c:v>
                </c:pt>
                <c:pt idx="7">
                  <c:v>SY8 (2021-22)</c:v>
                </c:pt>
                <c:pt idx="8">
                  <c:v>SY9 (2022-23)</c:v>
                </c:pt>
              </c:strCache>
            </c:strRef>
          </c:cat>
          <c:val>
            <c:numRef>
              <c:f>'Fig2.4 Annual &amp; Cumulative Tech'!$C$39:$C$47</c:f>
              <c:numCache>
                <c:formatCode>#,##0</c:formatCode>
                <c:ptCount val="9"/>
                <c:pt idx="0">
                  <c:v>11678</c:v>
                </c:pt>
                <c:pt idx="1">
                  <c:v>18319</c:v>
                </c:pt>
                <c:pt idx="2">
                  <c:v>22413</c:v>
                </c:pt>
                <c:pt idx="3">
                  <c:v>26914</c:v>
                </c:pt>
                <c:pt idx="4">
                  <c:v>32117</c:v>
                </c:pt>
                <c:pt idx="5">
                  <c:v>41496</c:v>
                </c:pt>
                <c:pt idx="6">
                  <c:v>50625</c:v>
                </c:pt>
                <c:pt idx="7">
                  <c:v>71663</c:v>
                </c:pt>
                <c:pt idx="8">
                  <c:v>75919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92-42DB-8319-EF1267BA7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47104"/>
        <c:axId val="31865408"/>
      </c:lineChart>
      <c:catAx>
        <c:axId val="3184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en-US"/>
          </a:p>
        </c:txPr>
        <c:crossAx val="31865408"/>
        <c:crosses val="autoZero"/>
        <c:auto val="1"/>
        <c:lblAlgn val="ctr"/>
        <c:lblOffset val="100"/>
        <c:noMultiLvlLbl val="0"/>
      </c:catAx>
      <c:valAx>
        <c:axId val="31865408"/>
        <c:scaling>
          <c:orientation val="minMax"/>
          <c:max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1847104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21393570817388341"/>
          <c:y val="0.92030170688845192"/>
          <c:w val="0.61504657446845901"/>
          <c:h val="7.9698293111548038E-2"/>
        </c:manualLayout>
      </c:layout>
      <c:overlay val="0"/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900" b="1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GB"/>
              <a:t>b) Biomass</a:t>
            </a:r>
          </a:p>
        </c:rich>
      </c:tx>
      <c:layout>
        <c:manualLayout>
          <c:xMode val="edge"/>
          <c:yMode val="edge"/>
          <c:x val="0.1072957346729944"/>
          <c:y val="2.954999999999998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Annual accreditations</c:v>
          </c:tx>
          <c:spPr>
            <a:solidFill>
              <a:srgbClr val="E86E1E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1"/>
              <c:spPr>
                <a:solidFill>
                  <a:schemeClr val="bg1">
                    <a:alpha val="73000"/>
                  </a:schemeClr>
                </a:solidFill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3AB-4CD0-AA4F-256758A647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'Fig2.4 Annual &amp; Cumulative Tech'!$B$51:$B$59</c:f>
              <c:strCache>
                <c:ptCount val="9"/>
                <c:pt idx="0">
                  <c:v>SY1 (2014-15)</c:v>
                </c:pt>
                <c:pt idx="1">
                  <c:v>SY2 (2015-16)</c:v>
                </c:pt>
                <c:pt idx="2">
                  <c:v>SY3 (2016-17)</c:v>
                </c:pt>
                <c:pt idx="3">
                  <c:v>SY4 (2017-18)</c:v>
                </c:pt>
                <c:pt idx="4">
                  <c:v>SY5 (2018-19)</c:v>
                </c:pt>
                <c:pt idx="5">
                  <c:v>SY6 (2019-20)</c:v>
                </c:pt>
                <c:pt idx="6">
                  <c:v>SY7 (2020-21)</c:v>
                </c:pt>
                <c:pt idx="7">
                  <c:v>SY8 (2021-22)</c:v>
                </c:pt>
                <c:pt idx="8">
                  <c:v>SY9 (2022-23)</c:v>
                </c:pt>
              </c:strCache>
            </c:strRef>
          </c:cat>
          <c:val>
            <c:numRef>
              <c:f>'Fig2.4 Annual &amp; Cumulative Tech'!$D$51:$D$59</c:f>
              <c:numCache>
                <c:formatCode>#,##0</c:formatCode>
                <c:ptCount val="9"/>
                <c:pt idx="0">
                  <c:v>3676</c:v>
                </c:pt>
                <c:pt idx="1">
                  <c:v>5242</c:v>
                </c:pt>
                <c:pt idx="2">
                  <c:v>788</c:v>
                </c:pt>
                <c:pt idx="3">
                  <c:v>396</c:v>
                </c:pt>
                <c:pt idx="4">
                  <c:v>244</c:v>
                </c:pt>
                <c:pt idx="5">
                  <c:v>308</c:v>
                </c:pt>
                <c:pt idx="6">
                  <c:v>225</c:v>
                </c:pt>
                <c:pt idx="7">
                  <c:v>390</c:v>
                </c:pt>
                <c:pt idx="8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B-4CD0-AA4F-256758A64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47104"/>
        <c:axId val="31865408"/>
      </c:barChart>
      <c:lineChart>
        <c:grouping val="standard"/>
        <c:varyColors val="0"/>
        <c:ser>
          <c:idx val="0"/>
          <c:order val="0"/>
          <c:tx>
            <c:v>Cumulative total</c:v>
          </c:tx>
          <c:spPr>
            <a:ln>
              <a:solidFill>
                <a:srgbClr val="2363AF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-7.0776714916762795E-2"/>
                  <c:y val="-0.109810442301297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Cumulative</a:t>
                    </a:r>
                    <a:r>
                      <a:rPr lang="en-US" baseline="0"/>
                      <a:t> total</a:t>
                    </a:r>
                  </a:p>
                  <a:p>
                    <a:r>
                      <a:rPr lang="en-US" baseline="0"/>
                      <a:t>11,415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3AB-4CD0-AA4F-256758A6478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'Fig2.4 Annual &amp; Cumulative Tech'!$B$39:$B$47</c:f>
              <c:strCache>
                <c:ptCount val="9"/>
                <c:pt idx="0">
                  <c:v>SY1 (2014-15)</c:v>
                </c:pt>
                <c:pt idx="1">
                  <c:v>SY2 (2015-16)</c:v>
                </c:pt>
                <c:pt idx="2">
                  <c:v>SY3 (2016-17)</c:v>
                </c:pt>
                <c:pt idx="3">
                  <c:v>SY4 (2017-18)</c:v>
                </c:pt>
                <c:pt idx="4">
                  <c:v>SY5 (2018-19)</c:v>
                </c:pt>
                <c:pt idx="5">
                  <c:v>SY6 (2019-20)</c:v>
                </c:pt>
                <c:pt idx="6">
                  <c:v>SY7 (2020-21)</c:v>
                </c:pt>
                <c:pt idx="7">
                  <c:v>SY8 (2021-22)</c:v>
                </c:pt>
                <c:pt idx="8">
                  <c:v>SY9 (2022-23)</c:v>
                </c:pt>
              </c:strCache>
            </c:strRef>
          </c:cat>
          <c:val>
            <c:numRef>
              <c:f>'Fig2.4 Annual &amp; Cumulative Tech'!$D$39:$D$47</c:f>
              <c:numCache>
                <c:formatCode>#,##0</c:formatCode>
                <c:ptCount val="9"/>
                <c:pt idx="0">
                  <c:v>3676</c:v>
                </c:pt>
                <c:pt idx="1">
                  <c:v>8918</c:v>
                </c:pt>
                <c:pt idx="2">
                  <c:v>9706</c:v>
                </c:pt>
                <c:pt idx="3">
                  <c:v>10102</c:v>
                </c:pt>
                <c:pt idx="4">
                  <c:v>10346</c:v>
                </c:pt>
                <c:pt idx="5">
                  <c:v>10654</c:v>
                </c:pt>
                <c:pt idx="6">
                  <c:v>10879</c:v>
                </c:pt>
                <c:pt idx="7">
                  <c:v>11269</c:v>
                </c:pt>
                <c:pt idx="8">
                  <c:v>11415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AB-4CD0-AA4F-256758A64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47104"/>
        <c:axId val="31865408"/>
      </c:lineChart>
      <c:catAx>
        <c:axId val="3184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en-US"/>
          </a:p>
        </c:txPr>
        <c:crossAx val="31865408"/>
        <c:crosses val="autoZero"/>
        <c:auto val="1"/>
        <c:lblAlgn val="ctr"/>
        <c:lblOffset val="100"/>
        <c:noMultiLvlLbl val="0"/>
      </c:catAx>
      <c:valAx>
        <c:axId val="31865408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1847104"/>
        <c:crosses val="autoZero"/>
        <c:crossBetween val="between"/>
        <c:majorUnit val="2500"/>
      </c:valAx>
    </c:plotArea>
    <c:legend>
      <c:legendPos val="b"/>
      <c:layout>
        <c:manualLayout>
          <c:xMode val="edge"/>
          <c:yMode val="edge"/>
          <c:x val="0.21393570817388341"/>
          <c:y val="0.92030170688845192"/>
          <c:w val="0.61504657446845901"/>
          <c:h val="7.9698293111548038E-2"/>
        </c:manualLayout>
      </c:layout>
      <c:overlay val="0"/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900" b="1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GB"/>
              <a:t>c) GSHP</a:t>
            </a:r>
          </a:p>
        </c:rich>
      </c:tx>
      <c:layout>
        <c:manualLayout>
          <c:xMode val="edge"/>
          <c:yMode val="edge"/>
          <c:x val="0.1072957346729944"/>
          <c:y val="2.954999999999998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Annual accreditations</c:v>
          </c:tx>
          <c:spPr>
            <a:solidFill>
              <a:srgbClr val="E86E1E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'Fig2.4 Annual &amp; Cumulative Tech'!$B$51:$B$59</c:f>
              <c:strCache>
                <c:ptCount val="9"/>
                <c:pt idx="0">
                  <c:v>SY1 (2014-15)</c:v>
                </c:pt>
                <c:pt idx="1">
                  <c:v>SY2 (2015-16)</c:v>
                </c:pt>
                <c:pt idx="2">
                  <c:v>SY3 (2016-17)</c:v>
                </c:pt>
                <c:pt idx="3">
                  <c:v>SY4 (2017-18)</c:v>
                </c:pt>
                <c:pt idx="4">
                  <c:v>SY5 (2018-19)</c:v>
                </c:pt>
                <c:pt idx="5">
                  <c:v>SY6 (2019-20)</c:v>
                </c:pt>
                <c:pt idx="6">
                  <c:v>SY7 (2020-21)</c:v>
                </c:pt>
                <c:pt idx="7">
                  <c:v>SY8 (2021-22)</c:v>
                </c:pt>
                <c:pt idx="8">
                  <c:v>SY9 (2022-23)</c:v>
                </c:pt>
              </c:strCache>
            </c:strRef>
          </c:cat>
          <c:val>
            <c:numRef>
              <c:f>'Fig2.4 Annual &amp; Cumulative Tech'!$E$51:$E$59</c:f>
              <c:numCache>
                <c:formatCode>#,##0</c:formatCode>
                <c:ptCount val="9"/>
                <c:pt idx="0">
                  <c:v>4644</c:v>
                </c:pt>
                <c:pt idx="1">
                  <c:v>1541</c:v>
                </c:pt>
                <c:pt idx="2">
                  <c:v>1038</c:v>
                </c:pt>
                <c:pt idx="3">
                  <c:v>1047</c:v>
                </c:pt>
                <c:pt idx="4">
                  <c:v>714</c:v>
                </c:pt>
                <c:pt idx="5">
                  <c:v>1160</c:v>
                </c:pt>
                <c:pt idx="6">
                  <c:v>1050</c:v>
                </c:pt>
                <c:pt idx="7">
                  <c:v>2497</c:v>
                </c:pt>
                <c:pt idx="8">
                  <c:v>1074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A2-4492-B772-C5537FF7C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47104"/>
        <c:axId val="31865408"/>
      </c:barChart>
      <c:lineChart>
        <c:grouping val="standard"/>
        <c:varyColors val="0"/>
        <c:ser>
          <c:idx val="0"/>
          <c:order val="0"/>
          <c:tx>
            <c:v>Cumulative total</c:v>
          </c:tx>
          <c:spPr>
            <a:ln>
              <a:solidFill>
                <a:srgbClr val="2363AF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-9.0031181778255934E-2"/>
                  <c:y val="-8.431370269170397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Cumulative total </a:t>
                    </a:r>
                    <a:fld id="{24CE3D4F-0D9A-489E-AF2F-45DAD4746A24}" type="VALUE">
                      <a:rPr lang="en-US"/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1A2-4492-B772-C5537FF7CD4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'Fig2.4 Annual &amp; Cumulative Tech'!$B$39:$B$47</c:f>
              <c:strCache>
                <c:ptCount val="9"/>
                <c:pt idx="0">
                  <c:v>SY1 (2014-15)</c:v>
                </c:pt>
                <c:pt idx="1">
                  <c:v>SY2 (2015-16)</c:v>
                </c:pt>
                <c:pt idx="2">
                  <c:v>SY3 (2016-17)</c:v>
                </c:pt>
                <c:pt idx="3">
                  <c:v>SY4 (2017-18)</c:v>
                </c:pt>
                <c:pt idx="4">
                  <c:v>SY5 (2018-19)</c:v>
                </c:pt>
                <c:pt idx="5">
                  <c:v>SY6 (2019-20)</c:v>
                </c:pt>
                <c:pt idx="6">
                  <c:v>SY7 (2020-21)</c:v>
                </c:pt>
                <c:pt idx="7">
                  <c:v>SY8 (2021-22)</c:v>
                </c:pt>
                <c:pt idx="8">
                  <c:v>SY9 (2022-23)</c:v>
                </c:pt>
              </c:strCache>
            </c:strRef>
          </c:cat>
          <c:val>
            <c:numRef>
              <c:f>'Fig2.4 Annual &amp; Cumulative Tech'!$E$39:$E$47</c:f>
              <c:numCache>
                <c:formatCode>#,##0</c:formatCode>
                <c:ptCount val="9"/>
                <c:pt idx="0">
                  <c:v>4644</c:v>
                </c:pt>
                <c:pt idx="1">
                  <c:v>6185</c:v>
                </c:pt>
                <c:pt idx="2">
                  <c:v>7223</c:v>
                </c:pt>
                <c:pt idx="3">
                  <c:v>8270</c:v>
                </c:pt>
                <c:pt idx="4">
                  <c:v>8984</c:v>
                </c:pt>
                <c:pt idx="5">
                  <c:v>10144</c:v>
                </c:pt>
                <c:pt idx="6">
                  <c:v>11194</c:v>
                </c:pt>
                <c:pt idx="7">
                  <c:v>13691</c:v>
                </c:pt>
                <c:pt idx="8">
                  <c:v>14765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A2-4492-B772-C5537FF7C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47104"/>
        <c:axId val="31865408"/>
      </c:lineChart>
      <c:catAx>
        <c:axId val="3184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en-US"/>
          </a:p>
        </c:txPr>
        <c:crossAx val="31865408"/>
        <c:crosses val="autoZero"/>
        <c:auto val="1"/>
        <c:lblAlgn val="ctr"/>
        <c:lblOffset val="100"/>
        <c:noMultiLvlLbl val="0"/>
      </c:catAx>
      <c:valAx>
        <c:axId val="3186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18471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393570817388341"/>
          <c:y val="0.92030170688845192"/>
          <c:w val="0.61504657446845901"/>
          <c:h val="7.9698293111548038E-2"/>
        </c:manualLayout>
      </c:layout>
      <c:overlay val="0"/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900" b="1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GB"/>
              <a:t>d) Solar thermal</a:t>
            </a:r>
          </a:p>
        </c:rich>
      </c:tx>
      <c:layout>
        <c:manualLayout>
          <c:xMode val="edge"/>
          <c:yMode val="edge"/>
          <c:x val="0.1072957346729944"/>
          <c:y val="2.954999999999998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Annual accreditations</c:v>
          </c:tx>
          <c:spPr>
            <a:solidFill>
              <a:srgbClr val="E86E1E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'Fig2.4 Annual &amp; Cumulative Tech'!$B$51:$B$59</c:f>
              <c:strCache>
                <c:ptCount val="9"/>
                <c:pt idx="0">
                  <c:v>SY1 (2014-15)</c:v>
                </c:pt>
                <c:pt idx="1">
                  <c:v>SY2 (2015-16)</c:v>
                </c:pt>
                <c:pt idx="2">
                  <c:v>SY3 (2016-17)</c:v>
                </c:pt>
                <c:pt idx="3">
                  <c:v>SY4 (2017-18)</c:v>
                </c:pt>
                <c:pt idx="4">
                  <c:v>SY5 (2018-19)</c:v>
                </c:pt>
                <c:pt idx="5">
                  <c:v>SY6 (2019-20)</c:v>
                </c:pt>
                <c:pt idx="6">
                  <c:v>SY7 (2020-21)</c:v>
                </c:pt>
                <c:pt idx="7">
                  <c:v>SY8 (2021-22)</c:v>
                </c:pt>
                <c:pt idx="8">
                  <c:v>SY9 (2022-23)</c:v>
                </c:pt>
              </c:strCache>
            </c:strRef>
          </c:cat>
          <c:val>
            <c:numRef>
              <c:f>'Fig2.4 Annual &amp; Cumulative Tech'!$F$51:$F$59</c:f>
              <c:numCache>
                <c:formatCode>#,##0</c:formatCode>
                <c:ptCount val="9"/>
                <c:pt idx="0">
                  <c:v>4898</c:v>
                </c:pt>
                <c:pt idx="1">
                  <c:v>1397</c:v>
                </c:pt>
                <c:pt idx="2">
                  <c:v>621</c:v>
                </c:pt>
                <c:pt idx="3">
                  <c:v>532</c:v>
                </c:pt>
                <c:pt idx="4">
                  <c:v>303</c:v>
                </c:pt>
                <c:pt idx="5">
                  <c:v>339</c:v>
                </c:pt>
                <c:pt idx="6">
                  <c:v>213</c:v>
                </c:pt>
                <c:pt idx="7">
                  <c:v>302</c:v>
                </c:pt>
                <c:pt idx="8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7-44A1-934F-878702D43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47104"/>
        <c:axId val="31865408"/>
      </c:barChart>
      <c:lineChart>
        <c:grouping val="standard"/>
        <c:varyColors val="0"/>
        <c:ser>
          <c:idx val="0"/>
          <c:order val="0"/>
          <c:tx>
            <c:v>Cumulative total</c:v>
          </c:tx>
          <c:spPr>
            <a:ln>
              <a:solidFill>
                <a:srgbClr val="2363AF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-7.2882385249064333E-2"/>
                  <c:y val="0.1219657581878994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Cumulative total </a:t>
                    </a:r>
                    <a:fld id="{8FCC8F70-7EB7-4D6B-82B7-3AFCA02B2927}" type="VALUE">
                      <a:rPr lang="en-US"/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BD7-44A1-934F-878702D4335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'Fig2.4 Annual &amp; Cumulative Tech'!$B$39:$B$47</c:f>
              <c:strCache>
                <c:ptCount val="9"/>
                <c:pt idx="0">
                  <c:v>SY1 (2014-15)</c:v>
                </c:pt>
                <c:pt idx="1">
                  <c:v>SY2 (2015-16)</c:v>
                </c:pt>
                <c:pt idx="2">
                  <c:v>SY3 (2016-17)</c:v>
                </c:pt>
                <c:pt idx="3">
                  <c:v>SY4 (2017-18)</c:v>
                </c:pt>
                <c:pt idx="4">
                  <c:v>SY5 (2018-19)</c:v>
                </c:pt>
                <c:pt idx="5">
                  <c:v>SY6 (2019-20)</c:v>
                </c:pt>
                <c:pt idx="6">
                  <c:v>SY7 (2020-21)</c:v>
                </c:pt>
                <c:pt idx="7">
                  <c:v>SY8 (2021-22)</c:v>
                </c:pt>
                <c:pt idx="8">
                  <c:v>SY9 (2022-23)</c:v>
                </c:pt>
              </c:strCache>
            </c:strRef>
          </c:cat>
          <c:val>
            <c:numRef>
              <c:f>'Fig2.4 Annual &amp; Cumulative Tech'!$F$39:$F$47</c:f>
              <c:numCache>
                <c:formatCode>#,##0</c:formatCode>
                <c:ptCount val="9"/>
                <c:pt idx="0">
                  <c:v>4898</c:v>
                </c:pt>
                <c:pt idx="1">
                  <c:v>6295</c:v>
                </c:pt>
                <c:pt idx="2">
                  <c:v>6916</c:v>
                </c:pt>
                <c:pt idx="3">
                  <c:v>7448</c:v>
                </c:pt>
                <c:pt idx="4">
                  <c:v>7751</c:v>
                </c:pt>
                <c:pt idx="5">
                  <c:v>8090</c:v>
                </c:pt>
                <c:pt idx="6">
                  <c:v>8303</c:v>
                </c:pt>
                <c:pt idx="7">
                  <c:v>8605</c:v>
                </c:pt>
                <c:pt idx="8">
                  <c:v>8731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D7-44A1-934F-878702D43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47104"/>
        <c:axId val="31865408"/>
      </c:lineChart>
      <c:catAx>
        <c:axId val="3184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en-US"/>
          </a:p>
        </c:txPr>
        <c:crossAx val="31865408"/>
        <c:crosses val="autoZero"/>
        <c:auto val="1"/>
        <c:lblAlgn val="ctr"/>
        <c:lblOffset val="100"/>
        <c:noMultiLvlLbl val="0"/>
      </c:catAx>
      <c:valAx>
        <c:axId val="3186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18471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393570817388341"/>
          <c:y val="0.92030170688845192"/>
          <c:w val="0.61504657446845901"/>
          <c:h val="7.9698293111548038E-2"/>
        </c:manualLayout>
      </c:layout>
      <c:overlay val="0"/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900" b="1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583542441810155E-2"/>
          <c:y val="3.3149158160874263E-2"/>
          <c:w val="0.89626993741166971"/>
          <c:h val="0.68589012200723287"/>
        </c:manualLayout>
      </c:layout>
      <c:areaChart>
        <c:grouping val="percentStacked"/>
        <c:varyColors val="0"/>
        <c:ser>
          <c:idx val="0"/>
          <c:order val="0"/>
          <c:tx>
            <c:strRef>
              <c:f>'Fig2.5 Accreds. Proportions'!$C$57</c:f>
              <c:strCache>
                <c:ptCount val="1"/>
                <c:pt idx="0">
                  <c:v>ASHP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tx1"/>
              </a:solidFill>
            </a:ln>
            <a:effectLst/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2F-49A2-BD22-470595F22FF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2F-49A2-BD22-470595F22F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2F-49A2-BD22-470595F22F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2F-49A2-BD22-470595F22F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2F-49A2-BD22-470595F22FF9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r>
                      <a:rPr lang="en-US"/>
                      <a:t>ASHP</a:t>
                    </a:r>
                  </a:p>
                </c:rich>
              </c:tx>
              <c:spPr>
                <a:solidFill>
                  <a:schemeClr val="bg1"/>
                </a:solidFill>
                <a:ln w="317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C2F-49A2-BD22-470595F22F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2F-49A2-BD22-470595F22FF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2F-49A2-BD22-470595F22F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2F-49A2-BD22-470595F22F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'Fig2.5 Accreds. Proportions'!$B$58:$B$66</c:f>
              <c:strCache>
                <c:ptCount val="9"/>
                <c:pt idx="0">
                  <c:v>SY1 (2014-15)</c:v>
                </c:pt>
                <c:pt idx="1">
                  <c:v>SY2 (2015-16)</c:v>
                </c:pt>
                <c:pt idx="2">
                  <c:v>SY3 (2016-17)</c:v>
                </c:pt>
                <c:pt idx="3">
                  <c:v>SY4 (2017-18)</c:v>
                </c:pt>
                <c:pt idx="4">
                  <c:v>SY5 (2018-19)</c:v>
                </c:pt>
                <c:pt idx="5">
                  <c:v>SY6 (2019-20)</c:v>
                </c:pt>
                <c:pt idx="6">
                  <c:v>SY7 (2020-21)</c:v>
                </c:pt>
                <c:pt idx="7">
                  <c:v>SY8 (2021-22)</c:v>
                </c:pt>
                <c:pt idx="8">
                  <c:v>SY9 (2022-23)</c:v>
                </c:pt>
              </c:strCache>
            </c:strRef>
          </c:cat>
          <c:val>
            <c:numRef>
              <c:f>'Fig2.5 Accreds. Proportions'!$C$58:$C$66</c:f>
              <c:numCache>
                <c:formatCode>#,##0</c:formatCode>
                <c:ptCount val="9"/>
                <c:pt idx="0">
                  <c:v>11678</c:v>
                </c:pt>
                <c:pt idx="1">
                  <c:v>6641</c:v>
                </c:pt>
                <c:pt idx="2">
                  <c:v>4094</c:v>
                </c:pt>
                <c:pt idx="3">
                  <c:v>4501</c:v>
                </c:pt>
                <c:pt idx="4">
                  <c:v>5203</c:v>
                </c:pt>
                <c:pt idx="5">
                  <c:v>9379</c:v>
                </c:pt>
                <c:pt idx="6">
                  <c:v>9129</c:v>
                </c:pt>
                <c:pt idx="7">
                  <c:v>21038</c:v>
                </c:pt>
                <c:pt idx="8">
                  <c:v>4256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C2F-49A2-BD22-470595F22FF9}"/>
            </c:ext>
          </c:extLst>
        </c:ser>
        <c:ser>
          <c:idx val="1"/>
          <c:order val="1"/>
          <c:tx>
            <c:strRef>
              <c:f>'Fig2.5 Accreds. Proportions'!$D$57</c:f>
              <c:strCache>
                <c:ptCount val="1"/>
                <c:pt idx="0">
                  <c:v>Biomass</c:v>
                </c:pt>
              </c:strCache>
            </c:strRef>
          </c:tx>
          <c:spPr>
            <a:solidFill>
              <a:srgbClr val="079448"/>
            </a:solidFill>
            <a:ln w="3175">
              <a:solidFill>
                <a:schemeClr val="tx1"/>
              </a:solidFill>
            </a:ln>
            <a:effectLst/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2F-49A2-BD22-470595F22FF9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r>
                      <a:rPr lang="en-US"/>
                      <a:t>Biomass</a:t>
                    </a:r>
                  </a:p>
                </c:rich>
              </c:tx>
              <c:spPr>
                <a:solidFill>
                  <a:schemeClr val="bg1"/>
                </a:solidFill>
                <a:ln w="317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5C2F-49A2-BD22-470595F22F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2F-49A2-BD22-470595F22F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2F-49A2-BD22-470595F22F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C2F-49A2-BD22-470595F22FF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2F-49A2-BD22-470595F22F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C2F-49A2-BD22-470595F22FF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C2F-49A2-BD22-470595F22F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C2F-49A2-BD22-470595F22F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'Fig2.5 Accreds. Proportions'!$B$58:$B$66</c:f>
              <c:strCache>
                <c:ptCount val="9"/>
                <c:pt idx="0">
                  <c:v>SY1 (2014-15)</c:v>
                </c:pt>
                <c:pt idx="1">
                  <c:v>SY2 (2015-16)</c:v>
                </c:pt>
                <c:pt idx="2">
                  <c:v>SY3 (2016-17)</c:v>
                </c:pt>
                <c:pt idx="3">
                  <c:v>SY4 (2017-18)</c:v>
                </c:pt>
                <c:pt idx="4">
                  <c:v>SY5 (2018-19)</c:v>
                </c:pt>
                <c:pt idx="5">
                  <c:v>SY6 (2019-20)</c:v>
                </c:pt>
                <c:pt idx="6">
                  <c:v>SY7 (2020-21)</c:v>
                </c:pt>
                <c:pt idx="7">
                  <c:v>SY8 (2021-22)</c:v>
                </c:pt>
                <c:pt idx="8">
                  <c:v>SY9 (2022-23)</c:v>
                </c:pt>
              </c:strCache>
            </c:strRef>
          </c:cat>
          <c:val>
            <c:numRef>
              <c:f>'Fig2.5 Accreds. Proportions'!$D$58:$D$66</c:f>
              <c:numCache>
                <c:formatCode>#,##0</c:formatCode>
                <c:ptCount val="9"/>
                <c:pt idx="0">
                  <c:v>3676</c:v>
                </c:pt>
                <c:pt idx="1">
                  <c:v>5242</c:v>
                </c:pt>
                <c:pt idx="2">
                  <c:v>788</c:v>
                </c:pt>
                <c:pt idx="3">
                  <c:v>396</c:v>
                </c:pt>
                <c:pt idx="4">
                  <c:v>244</c:v>
                </c:pt>
                <c:pt idx="5">
                  <c:v>308</c:v>
                </c:pt>
                <c:pt idx="6">
                  <c:v>225</c:v>
                </c:pt>
                <c:pt idx="7">
                  <c:v>390</c:v>
                </c:pt>
                <c:pt idx="8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C2F-49A2-BD22-470595F22FF9}"/>
            </c:ext>
          </c:extLst>
        </c:ser>
        <c:ser>
          <c:idx val="2"/>
          <c:order val="2"/>
          <c:tx>
            <c:strRef>
              <c:f>'Fig2.5 Accreds. Proportions'!$E$57</c:f>
              <c:strCache>
                <c:ptCount val="1"/>
                <c:pt idx="0">
                  <c:v>GSHP</c:v>
                </c:pt>
              </c:strCache>
            </c:strRef>
          </c:tx>
          <c:spPr>
            <a:solidFill>
              <a:srgbClr val="E2C700"/>
            </a:solidFill>
            <a:ln w="3175">
              <a:solidFill>
                <a:schemeClr val="tx1"/>
              </a:solidFill>
            </a:ln>
            <a:effectLst/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C2F-49A2-BD22-470595F22FF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C2F-49A2-BD22-470595F22FF9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r>
                      <a:rPr lang="en-US"/>
                      <a:t>GSHP</a:t>
                    </a:r>
                  </a:p>
                </c:rich>
              </c:tx>
              <c:spPr>
                <a:solidFill>
                  <a:schemeClr val="bg1"/>
                </a:solidFill>
                <a:ln w="317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5C2F-49A2-BD22-470595F22F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C2F-49A2-BD22-470595F22F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C2F-49A2-BD22-470595F22FF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C2F-49A2-BD22-470595F22F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C2F-49A2-BD22-470595F22FF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C2F-49A2-BD22-470595F22F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C2F-49A2-BD22-470595F22F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'Fig2.5 Accreds. Proportions'!$B$58:$B$66</c:f>
              <c:strCache>
                <c:ptCount val="9"/>
                <c:pt idx="0">
                  <c:v>SY1 (2014-15)</c:v>
                </c:pt>
                <c:pt idx="1">
                  <c:v>SY2 (2015-16)</c:v>
                </c:pt>
                <c:pt idx="2">
                  <c:v>SY3 (2016-17)</c:v>
                </c:pt>
                <c:pt idx="3">
                  <c:v>SY4 (2017-18)</c:v>
                </c:pt>
                <c:pt idx="4">
                  <c:v>SY5 (2018-19)</c:v>
                </c:pt>
                <c:pt idx="5">
                  <c:v>SY6 (2019-20)</c:v>
                </c:pt>
                <c:pt idx="6">
                  <c:v>SY7 (2020-21)</c:v>
                </c:pt>
                <c:pt idx="7">
                  <c:v>SY8 (2021-22)</c:v>
                </c:pt>
                <c:pt idx="8">
                  <c:v>SY9 (2022-23)</c:v>
                </c:pt>
              </c:strCache>
            </c:strRef>
          </c:cat>
          <c:val>
            <c:numRef>
              <c:f>'Fig2.5 Accreds. Proportions'!$E$58:$E$66</c:f>
              <c:numCache>
                <c:formatCode>#,##0</c:formatCode>
                <c:ptCount val="9"/>
                <c:pt idx="0">
                  <c:v>4644</c:v>
                </c:pt>
                <c:pt idx="1">
                  <c:v>1541</c:v>
                </c:pt>
                <c:pt idx="2">
                  <c:v>1038</c:v>
                </c:pt>
                <c:pt idx="3">
                  <c:v>1047</c:v>
                </c:pt>
                <c:pt idx="4">
                  <c:v>714</c:v>
                </c:pt>
                <c:pt idx="5">
                  <c:v>1160</c:v>
                </c:pt>
                <c:pt idx="6">
                  <c:v>1050</c:v>
                </c:pt>
                <c:pt idx="7">
                  <c:v>2497</c:v>
                </c:pt>
                <c:pt idx="8">
                  <c:v>1074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C2F-49A2-BD22-470595F22FF9}"/>
            </c:ext>
          </c:extLst>
        </c:ser>
        <c:ser>
          <c:idx val="3"/>
          <c:order val="3"/>
          <c:tx>
            <c:strRef>
              <c:f>'Fig2.5 Accreds. Proportions'!$F$57</c:f>
              <c:strCache>
                <c:ptCount val="1"/>
                <c:pt idx="0">
                  <c:v>Solar Thermal</c:v>
                </c:pt>
              </c:strCache>
            </c:strRef>
          </c:tx>
          <c:spPr>
            <a:solidFill>
              <a:srgbClr val="CD1F45"/>
            </a:solidFill>
            <a:ln w="3175">
              <a:solidFill>
                <a:schemeClr val="tx1"/>
              </a:solidFill>
            </a:ln>
            <a:effectLst/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C2F-49A2-BD22-470595F22FF9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r>
                      <a:rPr lang="en-US"/>
                      <a:t>Solar</a:t>
                    </a:r>
                    <a:r>
                      <a:rPr lang="en-US" baseline="0"/>
                      <a:t> Thermal</a:t>
                    </a:r>
                    <a:endParaRPr lang="en-US"/>
                  </a:p>
                </c:rich>
              </c:tx>
              <c:spPr>
                <a:solidFill>
                  <a:schemeClr val="bg1"/>
                </a:solidFill>
                <a:ln w="317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5C2F-49A2-BD22-470595F22F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C2F-49A2-BD22-470595F22F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C2F-49A2-BD22-470595F22F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C2F-49A2-BD22-470595F22FF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C2F-49A2-BD22-470595F22F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C2F-49A2-BD22-470595F22FF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C2F-49A2-BD22-470595F22F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C2F-49A2-BD22-470595F22F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'Fig2.5 Accreds. Proportions'!$B$58:$B$66</c:f>
              <c:strCache>
                <c:ptCount val="9"/>
                <c:pt idx="0">
                  <c:v>SY1 (2014-15)</c:v>
                </c:pt>
                <c:pt idx="1">
                  <c:v>SY2 (2015-16)</c:v>
                </c:pt>
                <c:pt idx="2">
                  <c:v>SY3 (2016-17)</c:v>
                </c:pt>
                <c:pt idx="3">
                  <c:v>SY4 (2017-18)</c:v>
                </c:pt>
                <c:pt idx="4">
                  <c:v>SY5 (2018-19)</c:v>
                </c:pt>
                <c:pt idx="5">
                  <c:v>SY6 (2019-20)</c:v>
                </c:pt>
                <c:pt idx="6">
                  <c:v>SY7 (2020-21)</c:v>
                </c:pt>
                <c:pt idx="7">
                  <c:v>SY8 (2021-22)</c:v>
                </c:pt>
                <c:pt idx="8">
                  <c:v>SY9 (2022-23)</c:v>
                </c:pt>
              </c:strCache>
            </c:strRef>
          </c:cat>
          <c:val>
            <c:numRef>
              <c:f>'Fig2.5 Accreds. Proportions'!$F$58:$F$66</c:f>
              <c:numCache>
                <c:formatCode>#,##0</c:formatCode>
                <c:ptCount val="9"/>
                <c:pt idx="0">
                  <c:v>4898</c:v>
                </c:pt>
                <c:pt idx="1">
                  <c:v>1397</c:v>
                </c:pt>
                <c:pt idx="2">
                  <c:v>621</c:v>
                </c:pt>
                <c:pt idx="3">
                  <c:v>532</c:v>
                </c:pt>
                <c:pt idx="4">
                  <c:v>303</c:v>
                </c:pt>
                <c:pt idx="5">
                  <c:v>339</c:v>
                </c:pt>
                <c:pt idx="6">
                  <c:v>213</c:v>
                </c:pt>
                <c:pt idx="7">
                  <c:v>302</c:v>
                </c:pt>
                <c:pt idx="8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5C2F-49A2-BD22-470595F22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901055"/>
        <c:axId val="120919359"/>
      </c:areaChart>
      <c:catAx>
        <c:axId val="1209010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 sz="900"/>
                  <a:t>Scheme Years</a:t>
                </a:r>
              </a:p>
            </c:rich>
          </c:tx>
          <c:layout>
            <c:manualLayout>
              <c:xMode val="edge"/>
              <c:yMode val="edge"/>
              <c:x val="0.4382385855614202"/>
              <c:y val="0.956872181924907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20919359"/>
        <c:crosses val="autoZero"/>
        <c:auto val="1"/>
        <c:lblAlgn val="ctr"/>
        <c:lblOffset val="100"/>
        <c:noMultiLvlLbl val="0"/>
      </c:catAx>
      <c:valAx>
        <c:axId val="120919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20901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GB" sz="1000"/>
              <a:t>England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30939573090173"/>
          <c:y val="0.12877409152307842"/>
          <c:w val="0.75656204770932856"/>
          <c:h val="0.75867206975697088"/>
        </c:manualLayout>
      </c:layout>
      <c:pieChart>
        <c:varyColors val="1"/>
        <c:ser>
          <c:idx val="0"/>
          <c:order val="0"/>
          <c:tx>
            <c:strRef>
              <c:f>'Fig2.8 Total by Tech &amp; Country'!$B$32</c:f>
              <c:strCache>
                <c:ptCount val="1"/>
                <c:pt idx="0">
                  <c:v>England</c:v>
                </c:pt>
              </c:strCache>
            </c:strRef>
          </c:tx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2363AF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71-4DFE-8BB0-FDCDDB1B33CC}"/>
              </c:ext>
            </c:extLst>
          </c:dPt>
          <c:dPt>
            <c:idx val="1"/>
            <c:bubble3D val="0"/>
            <c:spPr>
              <a:solidFill>
                <a:srgbClr val="CD1F4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71-4DFE-8BB0-FDCDDB1B33CC}"/>
              </c:ext>
            </c:extLst>
          </c:dPt>
          <c:dPt>
            <c:idx val="2"/>
            <c:bubble3D val="0"/>
            <c:spPr>
              <a:solidFill>
                <a:srgbClr val="91AE3C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71-4DFE-8BB0-FDCDDB1B33CC}"/>
              </c:ext>
            </c:extLst>
          </c:dPt>
          <c:dPt>
            <c:idx val="3"/>
            <c:bubble3D val="0"/>
            <c:spPr>
              <a:solidFill>
                <a:srgbClr val="A1ABB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71-4DFE-8BB0-FDCDDB1B33CC}"/>
              </c:ext>
            </c:extLst>
          </c:dPt>
          <c:dLbls>
            <c:dLbl>
              <c:idx val="0"/>
              <c:layout>
                <c:manualLayout>
                  <c:x val="-0.14167720545967408"/>
                  <c:y val="-0.1606472585422235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71-4DFE-8BB0-FDCDDB1B33CC}"/>
                </c:ext>
              </c:extLst>
            </c:dLbl>
            <c:dLbl>
              <c:idx val="1"/>
              <c:layout>
                <c:manualLayout>
                  <c:x val="0.1525639346015534"/>
                  <c:y val="-1.021834139998555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53396524486569"/>
                      <c:h val="0.169821428571428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D71-4DFE-8BB0-FDCDDB1B33CC}"/>
                </c:ext>
              </c:extLst>
            </c:dLbl>
            <c:dLbl>
              <c:idx val="3"/>
              <c:layout>
                <c:manualLayout>
                  <c:x val="-0.10035144148095547"/>
                  <c:y val="2.22808489145042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121642969984203"/>
                      <c:h val="0.218749999999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D71-4DFE-8BB0-FDCDDB1B33C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'Fig2.8 Total by Tech &amp; Country'!$C$31:$F$31</c:f>
              <c:strCache>
                <c:ptCount val="4"/>
                <c:pt idx="0">
                  <c:v>ASHP</c:v>
                </c:pt>
                <c:pt idx="1">
                  <c:v>Biomass</c:v>
                </c:pt>
                <c:pt idx="2">
                  <c:v>GSHP</c:v>
                </c:pt>
                <c:pt idx="3">
                  <c:v>Solar thermal</c:v>
                </c:pt>
              </c:strCache>
            </c:strRef>
          </c:cat>
          <c:val>
            <c:numRef>
              <c:f>'Fig2.8 Total by Tech &amp; Country'!$C$32:$F$32</c:f>
              <c:numCache>
                <c:formatCode>#,##0</c:formatCode>
                <c:ptCount val="4"/>
                <c:pt idx="0">
                  <c:v>57964</c:v>
                </c:pt>
                <c:pt idx="1">
                  <c:v>6863</c:v>
                </c:pt>
                <c:pt idx="2">
                  <c:v>11425</c:v>
                </c:pt>
                <c:pt idx="3">
                  <c:v>6653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71-4DFE-8BB0-FDCDDB1B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2689860</xdr:colOff>
      <xdr:row>4</xdr:row>
      <xdr:rowOff>20682</xdr:rowOff>
    </xdr:to>
    <xdr:pic>
      <xdr:nvPicPr>
        <xdr:cNvPr id="5" name="Picture 4" descr="image of the Ofgem logo" title="Ofgem logo">
          <a:extLst>
            <a:ext uri="{FF2B5EF4-FFF2-40B4-BE49-F238E27FC236}">
              <a16:creationId xmlns:a16="http://schemas.microsoft.com/office/drawing/2014/main" id="{538B3BD6-91A0-45AD-92C3-0D90A0342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887979" cy="66076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572502</xdr:colOff>
      <xdr:row>3</xdr:row>
      <xdr:rowOff>160382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F145CE0C-1FED-4276-B3C2-A531362C4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3252" cy="67790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152400</xdr:rowOff>
    </xdr:from>
    <xdr:to>
      <xdr:col>4</xdr:col>
      <xdr:colOff>177800</xdr:colOff>
      <xdr:row>29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F672E8-2593-4E23-A5CC-0845E87C987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1054100</xdr:colOff>
      <xdr:row>13</xdr:row>
      <xdr:rowOff>66675</xdr:rowOff>
    </xdr:from>
    <xdr:to>
      <xdr:col>7</xdr:col>
      <xdr:colOff>215900</xdr:colOff>
      <xdr:row>28</xdr:row>
      <xdr:rowOff>139700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65CC95A-A121-4F8D-AB17-EBABFF2C42D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174624</xdr:colOff>
      <xdr:row>13</xdr:row>
      <xdr:rowOff>66676</xdr:rowOff>
    </xdr:from>
    <xdr:to>
      <xdr:col>12</xdr:col>
      <xdr:colOff>60324</xdr:colOff>
      <xdr:row>28</xdr:row>
      <xdr:rowOff>158750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3906F5D-47A5-49C6-9ADF-FEE9704B19D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496302</xdr:colOff>
      <xdr:row>3</xdr:row>
      <xdr:rowOff>163557</xdr:rowOff>
    </xdr:to>
    <xdr:pic>
      <xdr:nvPicPr>
        <xdr:cNvPr id="6" name="Picture 5" descr="image of the Ofgem logo" title="Ofgem logo">
          <a:extLst>
            <a:ext uri="{FF2B5EF4-FFF2-40B4-BE49-F238E27FC236}">
              <a16:creationId xmlns:a16="http://schemas.microsoft.com/office/drawing/2014/main" id="{41663C57-7221-4BC1-AFD1-51BFEA547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3252" cy="67790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46</xdr:row>
      <xdr:rowOff>75896</xdr:rowOff>
    </xdr:from>
    <xdr:to>
      <xdr:col>3</xdr:col>
      <xdr:colOff>1256847</xdr:colOff>
      <xdr:row>62</xdr:row>
      <xdr:rowOff>88446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8DB5BBE-AAF6-4DA5-A7C4-904155C8B16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49892</xdr:colOff>
      <xdr:row>11</xdr:row>
      <xdr:rowOff>55335</xdr:rowOff>
    </xdr:from>
    <xdr:to>
      <xdr:col>5</xdr:col>
      <xdr:colOff>352425</xdr:colOff>
      <xdr:row>31</xdr:row>
      <xdr:rowOff>86177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31A8BC-371C-4394-B62D-68C5C9E279A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369302</xdr:colOff>
      <xdr:row>3</xdr:row>
      <xdr:rowOff>163557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3EE30CE6-D53F-4072-B40A-79C1D8A17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3252" cy="67473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20636</xdr:colOff>
      <xdr:row>11</xdr:row>
      <xdr:rowOff>85725</xdr:rowOff>
    </xdr:from>
    <xdr:to>
      <xdr:col>7</xdr:col>
      <xdr:colOff>469900</xdr:colOff>
      <xdr:row>37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2441303-9FB5-4FB3-B51E-DAA2C18741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572502</xdr:colOff>
      <xdr:row>3</xdr:row>
      <xdr:rowOff>163557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DF383C89-CF56-4E45-B4B9-DE640CC31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3252" cy="67473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171449</xdr:rowOff>
    </xdr:from>
    <xdr:to>
      <xdr:col>5</xdr:col>
      <xdr:colOff>1155700</xdr:colOff>
      <xdr:row>36</xdr:row>
      <xdr:rowOff>100700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2458293-6995-4FDA-ABF5-5A27290C357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1152733</xdr:colOff>
      <xdr:row>4</xdr:row>
      <xdr:rowOff>11157</xdr:rowOff>
    </xdr:to>
    <xdr:pic>
      <xdr:nvPicPr>
        <xdr:cNvPr id="5" name="Picture 4" descr="image of the Ofgem logo" title="Ofgem logo">
          <a:extLst>
            <a:ext uri="{FF2B5EF4-FFF2-40B4-BE49-F238E27FC236}">
              <a16:creationId xmlns:a16="http://schemas.microsoft.com/office/drawing/2014/main" id="{D6FD5B30-A34C-411E-9AA8-2C85428D0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3252" cy="67473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20635</xdr:colOff>
      <xdr:row>12</xdr:row>
      <xdr:rowOff>92075</xdr:rowOff>
    </xdr:from>
    <xdr:to>
      <xdr:col>8</xdr:col>
      <xdr:colOff>85724</xdr:colOff>
      <xdr:row>37</xdr:row>
      <xdr:rowOff>120650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A63AEE-D1E5-4544-AEB8-BBB6B3D308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48627</xdr:colOff>
      <xdr:row>3</xdr:row>
      <xdr:rowOff>160382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36693E37-EEA1-4660-AC53-6DC14705B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3252" cy="67473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45452</xdr:colOff>
      <xdr:row>3</xdr:row>
      <xdr:rowOff>163557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BEEC95F4-CBFB-4C69-8B48-8860625CD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3252" cy="674732"/>
        </a:xfrm>
        <a:prstGeom prst="rect">
          <a:avLst/>
        </a:prstGeom>
      </xdr:spPr>
    </xdr:pic>
    <xdr:clientData/>
  </xdr:twoCellAnchor>
  <xdr:twoCellAnchor>
    <xdr:from>
      <xdr:col>1</xdr:col>
      <xdr:colOff>3173</xdr:colOff>
      <xdr:row>12</xdr:row>
      <xdr:rowOff>0</xdr:rowOff>
    </xdr:from>
    <xdr:to>
      <xdr:col>8</xdr:col>
      <xdr:colOff>285750</xdr:colOff>
      <xdr:row>36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CC804CA-DFAC-457C-9DBE-05625214535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145256</xdr:colOff>
      <xdr:row>11</xdr:row>
      <xdr:rowOff>30957</xdr:rowOff>
    </xdr:from>
    <xdr:to>
      <xdr:col>5</xdr:col>
      <xdr:colOff>1419225</xdr:colOff>
      <xdr:row>27</xdr:row>
      <xdr:rowOff>142876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ED6ED48-919B-4EED-A70B-4F44159235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1355669</xdr:colOff>
      <xdr:row>3</xdr:row>
      <xdr:rowOff>160382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A484DFEA-68A1-41DF-BDCF-98C9CC1C9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3252" cy="67473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1181838</xdr:colOff>
      <xdr:row>3</xdr:row>
      <xdr:rowOff>149270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808F569A-D6BD-4A61-8601-5401E221C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72513" cy="66362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40528</xdr:colOff>
      <xdr:row>10</xdr:row>
      <xdr:rowOff>131108</xdr:rowOff>
    </xdr:from>
    <xdr:to>
      <xdr:col>4</xdr:col>
      <xdr:colOff>1123753</xdr:colOff>
      <xdr:row>33</xdr:row>
      <xdr:rowOff>45508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2AD16E-C782-4A36-8A2B-10134D2ACFA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1638112</xdr:colOff>
      <xdr:row>10</xdr:row>
      <xdr:rowOff>84727</xdr:rowOff>
    </xdr:from>
    <xdr:to>
      <xdr:col>17</xdr:col>
      <xdr:colOff>235312</xdr:colOff>
      <xdr:row>32</xdr:row>
      <xdr:rowOff>162862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2A9212F-B8A4-46BB-9E3D-1B25F0F261B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142874</xdr:colOff>
      <xdr:row>30</xdr:row>
      <xdr:rowOff>63499</xdr:rowOff>
    </xdr:from>
    <xdr:to>
      <xdr:col>10</xdr:col>
      <xdr:colOff>30843</xdr:colOff>
      <xdr:row>32</xdr:row>
      <xdr:rowOff>50799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2F2AF58-8C5A-40DC-920D-99C8582858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/>
        <a:stretch/>
      </xdr:blipFill>
      <xdr:spPr>
        <a:xfrm>
          <a:off x="11483974" y="5143499"/>
          <a:ext cx="4067176" cy="327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1483837</xdr:colOff>
      <xdr:row>3</xdr:row>
      <xdr:rowOff>162530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F4FE77CA-B597-40D0-B9DB-A2CF77BB3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72513" cy="663620"/>
        </a:xfrm>
        <a:prstGeom prst="rect">
          <a:avLst/>
        </a:prstGeom>
      </xdr:spPr>
    </xdr:pic>
    <xdr:clientData/>
  </xdr:twoCellAnchor>
  <xdr:twoCellAnchor>
    <xdr:from>
      <xdr:col>4</xdr:col>
      <xdr:colOff>1330325</xdr:colOff>
      <xdr:row>11</xdr:row>
      <xdr:rowOff>19050</xdr:rowOff>
    </xdr:from>
    <xdr:to>
      <xdr:col>7</xdr:col>
      <xdr:colOff>1368975</xdr:colOff>
      <xdr:row>33</xdr:row>
      <xdr:rowOff>103535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B3974F-61CC-4023-8B3B-F278E1BE579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1657350</xdr:colOff>
      <xdr:row>10</xdr:row>
      <xdr:rowOff>160111</xdr:rowOff>
    </xdr:from>
    <xdr:to>
      <xdr:col>10</xdr:col>
      <xdr:colOff>1302300</xdr:colOff>
      <xdr:row>33</xdr:row>
      <xdr:rowOff>65889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C08144D-42EF-49D5-A17A-E3C2CDC81CF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1125746</xdr:colOff>
      <xdr:row>4</xdr:row>
      <xdr:rowOff>20682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A1A072C0-E064-434E-A810-2AB2C7EB1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03771" cy="7064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734163</xdr:colOff>
      <xdr:row>3</xdr:row>
      <xdr:rowOff>152445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90F11E9C-AACC-495A-92C0-E4013CD76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72513" cy="66679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2569313</xdr:colOff>
      <xdr:row>3</xdr:row>
      <xdr:rowOff>152445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A6B2D78C-CE84-4216-813A-2E40CDF3D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9338" cy="666795"/>
        </a:xfrm>
        <a:prstGeom prst="rect">
          <a:avLst/>
        </a:prstGeom>
      </xdr:spPr>
    </xdr:pic>
    <xdr:clientData/>
  </xdr:twoCellAnchor>
  <xdr:twoCellAnchor>
    <xdr:from>
      <xdr:col>1</xdr:col>
      <xdr:colOff>156449</xdr:colOff>
      <xdr:row>12</xdr:row>
      <xdr:rowOff>110437</xdr:rowOff>
    </xdr:from>
    <xdr:to>
      <xdr:col>4</xdr:col>
      <xdr:colOff>1206868</xdr:colOff>
      <xdr:row>36</xdr:row>
      <xdr:rowOff>137067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5060FAB-8DAB-48B2-975F-FBB33F3CE75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238863</xdr:colOff>
      <xdr:row>3</xdr:row>
      <xdr:rowOff>152445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851EF708-EB2C-431D-8404-DF014C4EB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9338" cy="666795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2569313</xdr:colOff>
      <xdr:row>3</xdr:row>
      <xdr:rowOff>152445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A0C65857-3419-4099-89D9-14070B867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6163" cy="6667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408196</xdr:colOff>
      <xdr:row>4</xdr:row>
      <xdr:rowOff>20682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5D874485-7B50-4D50-89F6-DDFD1A7A8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03771" cy="7064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171449</xdr:rowOff>
    </xdr:from>
    <xdr:to>
      <xdr:col>9</xdr:col>
      <xdr:colOff>69026</xdr:colOff>
      <xdr:row>40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E213A60-12B5-4827-B9AE-6E6E1AE43B9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722521</xdr:colOff>
      <xdr:row>4</xdr:row>
      <xdr:rowOff>20682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CFB7D81B-D1AD-4BB9-BD60-9D6BE9B32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03771" cy="7064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13</xdr:row>
      <xdr:rowOff>0</xdr:rowOff>
    </xdr:from>
    <xdr:to>
      <xdr:col>6</xdr:col>
      <xdr:colOff>761999</xdr:colOff>
      <xdr:row>36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454A97D-444A-4004-9088-C197BAC0AB4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627271</xdr:colOff>
      <xdr:row>4</xdr:row>
      <xdr:rowOff>20682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6B8EA39C-EE2B-4425-B938-275619BBF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03771" cy="7064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</xdr:colOff>
      <xdr:row>11</xdr:row>
      <xdr:rowOff>15875</xdr:rowOff>
    </xdr:from>
    <xdr:to>
      <xdr:col>5</xdr:col>
      <xdr:colOff>581024</xdr:colOff>
      <xdr:row>29</xdr:row>
      <xdr:rowOff>149225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4135D7-7C5A-4FFE-9F1A-16210A707C5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627271</xdr:colOff>
      <xdr:row>4</xdr:row>
      <xdr:rowOff>20682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F5173272-6FDD-4B13-AC8B-DF9D69BD0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03771" cy="7064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697121</xdr:colOff>
      <xdr:row>4</xdr:row>
      <xdr:rowOff>7982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C2CA3372-78CD-4ACC-996C-302E551B6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03771" cy="70648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6</xdr:col>
      <xdr:colOff>420751</xdr:colOff>
      <xdr:row>35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BA1A53C-573E-4F22-A544-56422656A7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14</xdr:row>
      <xdr:rowOff>0</xdr:rowOff>
    </xdr:from>
    <xdr:to>
      <xdr:col>14</xdr:col>
      <xdr:colOff>111189</xdr:colOff>
      <xdr:row>35</xdr:row>
      <xdr:rowOff>24750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A2703D1-7E63-485F-90DC-C119E4B8093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541337</xdr:colOff>
      <xdr:row>14</xdr:row>
      <xdr:rowOff>56357</xdr:rowOff>
    </xdr:from>
    <xdr:to>
      <xdr:col>22</xdr:col>
      <xdr:colOff>369951</xdr:colOff>
      <xdr:row>35</xdr:row>
      <xdr:rowOff>81107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D0998F0-B193-4CAB-8EBF-1AA78AFCE1F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14</xdr:row>
      <xdr:rowOff>56356</xdr:rowOff>
    </xdr:from>
    <xdr:to>
      <xdr:col>30</xdr:col>
      <xdr:colOff>590614</xdr:colOff>
      <xdr:row>35</xdr:row>
      <xdr:rowOff>81106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287C2771-D962-41F9-9107-257C65413AE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528</xdr:colOff>
      <xdr:row>12</xdr:row>
      <xdr:rowOff>8465</xdr:rowOff>
    </xdr:from>
    <xdr:to>
      <xdr:col>6</xdr:col>
      <xdr:colOff>341311</xdr:colOff>
      <xdr:row>40</xdr:row>
      <xdr:rowOff>42333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38752DC-DEAE-4824-9FC8-5A08C055C57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465610</xdr:colOff>
      <xdr:row>3</xdr:row>
      <xdr:rowOff>163557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4AB4DE67-C6B1-4901-B534-E0AEC8263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87102" cy="67790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12700</xdr:rowOff>
    </xdr:from>
    <xdr:to>
      <xdr:col>7</xdr:col>
      <xdr:colOff>311149</xdr:colOff>
      <xdr:row>59</xdr:row>
      <xdr:rowOff>121199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D6480E6-E1F2-0923-5482-7DCE11A588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6850" y="1746250"/>
          <a:ext cx="7670799" cy="84936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451852</xdr:colOff>
      <xdr:row>3</xdr:row>
      <xdr:rowOff>160382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CA8F087C-40A3-44C2-A02C-E3F6400F9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0077" cy="674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BDB80-0167-4DC6-8965-0149026D2FBD}">
  <sheetPr>
    <pageSetUpPr autoPageBreaks="0"/>
  </sheetPr>
  <dimension ref="B7:K60"/>
  <sheetViews>
    <sheetView showGridLines="0" tabSelected="1" workbookViewId="0"/>
  </sheetViews>
  <sheetFormatPr defaultRowHeight="12.6" x14ac:dyDescent="0.2"/>
  <cols>
    <col min="1" max="1" width="2.36328125" customWidth="1"/>
    <col min="2" max="2" width="33.6328125" customWidth="1"/>
    <col min="3" max="3" width="34.1796875" customWidth="1"/>
    <col min="4" max="4" width="39.6328125" customWidth="1"/>
  </cols>
  <sheetData>
    <row r="7" spans="2:11" s="9" customFormat="1" ht="17.399999999999999" x14ac:dyDescent="0.3">
      <c r="B7" s="96" t="s">
        <v>116</v>
      </c>
    </row>
    <row r="8" spans="2:11" s="9" customFormat="1" ht="16.2" x14ac:dyDescent="0.3">
      <c r="B8" s="97" t="s">
        <v>117</v>
      </c>
    </row>
    <row r="10" spans="2:11" ht="16.05" customHeight="1" x14ac:dyDescent="0.2">
      <c r="B10" s="47" t="s">
        <v>118</v>
      </c>
      <c r="C10" s="46"/>
      <c r="D10" s="46"/>
      <c r="E10" s="46"/>
      <c r="F10" s="46"/>
      <c r="G10" s="46"/>
      <c r="H10" s="46"/>
      <c r="I10" s="46"/>
      <c r="J10" s="46"/>
      <c r="K10" s="46"/>
    </row>
    <row r="11" spans="2:11" x14ac:dyDescent="0.2">
      <c r="B11" s="18" t="s">
        <v>119</v>
      </c>
      <c r="C11" s="18"/>
      <c r="D11" s="18"/>
      <c r="E11" s="18"/>
      <c r="F11" s="18"/>
      <c r="G11" s="18"/>
      <c r="H11" s="18"/>
      <c r="I11" s="18"/>
      <c r="J11" s="18"/>
      <c r="K11" s="18"/>
    </row>
    <row r="12" spans="2:11" x14ac:dyDescent="0.2"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2:11" x14ac:dyDescent="0.2">
      <c r="B13" s="100" t="s">
        <v>17</v>
      </c>
      <c r="C13" s="18"/>
      <c r="D13" s="11"/>
      <c r="E13" s="18"/>
      <c r="F13" s="18"/>
      <c r="G13" s="18"/>
      <c r="H13" s="18"/>
      <c r="I13" s="18"/>
      <c r="J13" s="18"/>
      <c r="K13" s="18"/>
    </row>
    <row r="14" spans="2:11" x14ac:dyDescent="0.2">
      <c r="B14" s="100"/>
      <c r="C14" s="18"/>
      <c r="D14" s="11"/>
      <c r="E14" s="18"/>
      <c r="F14" s="18"/>
      <c r="G14" s="18"/>
      <c r="H14" s="18"/>
      <c r="I14" s="18"/>
      <c r="J14" s="18"/>
      <c r="K14" s="18"/>
    </row>
    <row r="15" spans="2:11" x14ac:dyDescent="0.2">
      <c r="B15" s="6" t="s">
        <v>184</v>
      </c>
      <c r="C15" s="18"/>
      <c r="D15" s="11"/>
      <c r="E15" s="18"/>
      <c r="F15" s="18"/>
      <c r="G15" s="18"/>
      <c r="H15" s="18"/>
      <c r="I15" s="18"/>
      <c r="J15" s="18"/>
      <c r="K15" s="18"/>
    </row>
    <row r="16" spans="2:11" x14ac:dyDescent="0.2">
      <c r="B16" s="111" t="s">
        <v>129</v>
      </c>
      <c r="C16" s="18"/>
      <c r="D16" s="11"/>
      <c r="E16" s="18"/>
      <c r="F16" s="18"/>
      <c r="G16" s="18"/>
      <c r="H16" s="18"/>
      <c r="I16" s="18"/>
      <c r="J16" s="18"/>
      <c r="K16" s="18"/>
    </row>
    <row r="17" spans="2:11" x14ac:dyDescent="0.2">
      <c r="B17" s="6"/>
      <c r="C17" s="18"/>
      <c r="D17" s="11"/>
      <c r="E17" s="18"/>
      <c r="F17" s="18"/>
      <c r="G17" s="18"/>
      <c r="H17" s="18"/>
      <c r="I17" s="18"/>
      <c r="J17" s="18"/>
      <c r="K17" s="18"/>
    </row>
    <row r="18" spans="2:11" x14ac:dyDescent="0.2">
      <c r="B18" s="6" t="s">
        <v>123</v>
      </c>
      <c r="C18" s="18"/>
      <c r="D18" s="11"/>
      <c r="E18" s="18"/>
      <c r="F18" s="18"/>
      <c r="G18" s="18"/>
      <c r="H18" s="18"/>
      <c r="I18" s="18"/>
      <c r="J18" s="18"/>
      <c r="K18" s="18"/>
    </row>
    <row r="19" spans="2:11" x14ac:dyDescent="0.2">
      <c r="B19" s="111" t="s">
        <v>241</v>
      </c>
      <c r="C19" s="18"/>
      <c r="D19" s="11"/>
      <c r="E19" s="18"/>
      <c r="F19" s="18"/>
      <c r="G19" s="18"/>
      <c r="H19" s="18"/>
      <c r="I19" s="18"/>
      <c r="J19" s="18"/>
      <c r="K19" s="18"/>
    </row>
    <row r="20" spans="2:11" x14ac:dyDescent="0.2">
      <c r="B20" s="6"/>
      <c r="C20" s="18"/>
      <c r="D20" s="11"/>
      <c r="E20" s="18"/>
      <c r="F20" s="18"/>
      <c r="G20" s="18"/>
      <c r="H20" s="18"/>
      <c r="I20" s="18"/>
      <c r="J20" s="18"/>
      <c r="K20" s="18"/>
    </row>
    <row r="21" spans="2:11" x14ac:dyDescent="0.2">
      <c r="B21" s="6" t="s">
        <v>120</v>
      </c>
      <c r="C21" s="18"/>
      <c r="D21" s="11"/>
      <c r="E21" s="18"/>
      <c r="F21" s="18"/>
      <c r="G21" s="18"/>
      <c r="H21" s="18"/>
      <c r="I21" s="18"/>
      <c r="J21" s="18"/>
      <c r="K21" s="18"/>
    </row>
    <row r="22" spans="2:11" x14ac:dyDescent="0.2">
      <c r="B22" s="18" t="s">
        <v>121</v>
      </c>
      <c r="C22" s="18"/>
      <c r="D22" s="11"/>
      <c r="E22" s="18"/>
      <c r="F22" s="18"/>
      <c r="G22" s="18"/>
      <c r="H22" s="18"/>
      <c r="I22" s="18"/>
      <c r="J22" s="18"/>
      <c r="K22" s="18"/>
    </row>
    <row r="23" spans="2:11" x14ac:dyDescent="0.2">
      <c r="B23" s="18"/>
      <c r="C23" s="18"/>
      <c r="D23" s="11"/>
      <c r="E23" s="18"/>
      <c r="F23" s="18"/>
      <c r="G23" s="18"/>
      <c r="H23" s="18"/>
      <c r="I23" s="18"/>
      <c r="J23" s="18"/>
      <c r="K23" s="18"/>
    </row>
    <row r="24" spans="2:11" x14ac:dyDescent="0.2">
      <c r="B24" s="6" t="s">
        <v>126</v>
      </c>
      <c r="C24" s="18"/>
      <c r="D24" s="11"/>
      <c r="E24" s="18"/>
      <c r="F24" s="18"/>
      <c r="G24" s="18"/>
      <c r="H24" s="18"/>
      <c r="I24" s="18"/>
      <c r="J24" s="18"/>
      <c r="K24" s="18"/>
    </row>
    <row r="25" spans="2:11" s="8" customFormat="1" ht="16.2" x14ac:dyDescent="0.3">
      <c r="B25" s="24" t="s">
        <v>242</v>
      </c>
      <c r="C25" s="18"/>
      <c r="D25" s="18"/>
      <c r="E25" s="18"/>
      <c r="F25" s="18"/>
      <c r="G25" s="18"/>
      <c r="H25" s="18"/>
      <c r="I25" s="18"/>
      <c r="J25" s="18"/>
      <c r="K25" s="18"/>
    </row>
    <row r="26" spans="2:11" s="8" customFormat="1" ht="16.2" x14ac:dyDescent="0.3">
      <c r="B26" s="24" t="s">
        <v>243</v>
      </c>
      <c r="C26" s="18"/>
      <c r="D26" s="18"/>
      <c r="E26" s="18"/>
      <c r="F26" s="18"/>
      <c r="G26" s="18"/>
      <c r="H26" s="18"/>
      <c r="I26" s="18"/>
      <c r="J26" s="18"/>
      <c r="K26" s="18"/>
    </row>
    <row r="27" spans="2:11" s="8" customFormat="1" ht="16.2" x14ac:dyDescent="0.3">
      <c r="B27" s="24" t="s">
        <v>244</v>
      </c>
      <c r="C27" s="18"/>
      <c r="D27" s="18"/>
      <c r="E27" s="18"/>
      <c r="F27" s="18"/>
      <c r="G27" s="18"/>
      <c r="H27" s="18"/>
      <c r="I27" s="18"/>
      <c r="J27" s="18"/>
      <c r="K27" s="18"/>
    </row>
    <row r="28" spans="2:11" s="8" customFormat="1" ht="16.2" x14ac:dyDescent="0.3">
      <c r="B28" s="24" t="s">
        <v>245</v>
      </c>
      <c r="C28" s="18"/>
      <c r="D28" s="18"/>
      <c r="E28" s="18"/>
      <c r="F28" s="18"/>
      <c r="G28" s="18"/>
      <c r="H28" s="18"/>
      <c r="I28" s="18"/>
      <c r="J28" s="24"/>
      <c r="K28" s="18"/>
    </row>
    <row r="29" spans="2:11" s="8" customFormat="1" ht="16.2" x14ac:dyDescent="0.3">
      <c r="B29" s="24" t="s">
        <v>264</v>
      </c>
      <c r="C29" s="18"/>
      <c r="D29" s="125"/>
      <c r="E29" s="18"/>
      <c r="F29" s="18"/>
      <c r="G29" s="18"/>
      <c r="H29" s="18"/>
      <c r="I29" s="18"/>
      <c r="J29" s="24"/>
      <c r="K29" s="18"/>
    </row>
    <row r="30" spans="2:11" s="8" customFormat="1" ht="16.2" x14ac:dyDescent="0.3">
      <c r="B30" s="24" t="s">
        <v>246</v>
      </c>
      <c r="C30" s="18"/>
      <c r="D30" s="11"/>
      <c r="E30" s="18"/>
      <c r="F30" s="18"/>
      <c r="G30" s="18"/>
      <c r="H30" s="18"/>
      <c r="I30" s="18"/>
      <c r="J30" s="24"/>
      <c r="K30" s="18"/>
    </row>
    <row r="31" spans="2:11" s="8" customFormat="1" ht="16.2" x14ac:dyDescent="0.3">
      <c r="B31" s="24" t="s">
        <v>247</v>
      </c>
      <c r="C31" s="18"/>
      <c r="D31" s="18"/>
      <c r="E31" s="18"/>
      <c r="F31" s="18"/>
      <c r="G31" s="18"/>
      <c r="H31" s="18"/>
      <c r="I31" s="18"/>
      <c r="J31" s="24"/>
      <c r="K31" s="18"/>
    </row>
    <row r="32" spans="2:11" s="8" customFormat="1" ht="16.2" x14ac:dyDescent="0.3">
      <c r="B32" s="24" t="s">
        <v>248</v>
      </c>
      <c r="C32" s="18"/>
      <c r="D32" s="18"/>
      <c r="E32" s="18"/>
      <c r="F32" s="18"/>
      <c r="G32" s="18"/>
      <c r="H32" s="18"/>
      <c r="I32" s="18"/>
      <c r="J32" s="24"/>
      <c r="K32" s="18"/>
    </row>
    <row r="33" spans="2:11" s="8" customFormat="1" ht="16.2" x14ac:dyDescent="0.3">
      <c r="B33" s="24" t="s">
        <v>265</v>
      </c>
      <c r="C33" s="18"/>
      <c r="D33" s="18"/>
      <c r="E33" s="18"/>
      <c r="F33" s="18"/>
      <c r="G33" s="18"/>
      <c r="H33" s="18"/>
      <c r="I33" s="18"/>
      <c r="J33" s="24"/>
      <c r="K33" s="18"/>
    </row>
    <row r="34" spans="2:11" s="8" customFormat="1" ht="16.2" x14ac:dyDescent="0.3">
      <c r="B34" s="24" t="s">
        <v>250</v>
      </c>
      <c r="C34" s="18"/>
      <c r="D34" s="18"/>
      <c r="E34" s="18"/>
      <c r="F34" s="18"/>
      <c r="G34" s="18"/>
      <c r="H34" s="18"/>
      <c r="I34" s="18"/>
      <c r="J34" s="24"/>
      <c r="K34" s="18"/>
    </row>
    <row r="35" spans="2:11" s="8" customFormat="1" ht="16.2" x14ac:dyDescent="0.3">
      <c r="B35" s="24" t="s">
        <v>253</v>
      </c>
      <c r="C35" s="18"/>
      <c r="D35" s="18"/>
      <c r="E35" s="18"/>
      <c r="F35" s="18"/>
      <c r="G35" s="18"/>
      <c r="H35" s="18"/>
      <c r="I35" s="18"/>
      <c r="J35" s="24"/>
      <c r="K35" s="18"/>
    </row>
    <row r="36" spans="2:11" s="8" customFormat="1" ht="16.2" x14ac:dyDescent="0.3">
      <c r="B36" s="24" t="s">
        <v>254</v>
      </c>
      <c r="C36" s="18"/>
      <c r="D36" s="18"/>
      <c r="E36" s="18"/>
      <c r="F36" s="18"/>
      <c r="G36" s="18"/>
      <c r="H36" s="18"/>
      <c r="I36" s="18"/>
      <c r="J36" s="24"/>
      <c r="K36" s="18"/>
    </row>
    <row r="37" spans="2:11" s="8" customFormat="1" ht="16.2" x14ac:dyDescent="0.3">
      <c r="B37" s="24" t="s">
        <v>256</v>
      </c>
      <c r="C37" s="18"/>
      <c r="D37" s="18"/>
      <c r="E37" s="18"/>
      <c r="F37" s="18"/>
      <c r="G37" s="18"/>
      <c r="H37" s="18"/>
      <c r="I37" s="18"/>
      <c r="J37" s="24"/>
      <c r="K37" s="18"/>
    </row>
    <row r="38" spans="2:11" s="8" customFormat="1" ht="16.2" x14ac:dyDescent="0.3">
      <c r="B38" s="24"/>
      <c r="C38" s="18"/>
      <c r="D38" s="18"/>
      <c r="E38" s="18"/>
      <c r="F38" s="18"/>
      <c r="G38" s="18"/>
      <c r="H38" s="18"/>
      <c r="I38" s="18"/>
      <c r="J38" s="24"/>
      <c r="K38" s="18"/>
    </row>
    <row r="39" spans="2:11" s="8" customFormat="1" ht="16.2" x14ac:dyDescent="0.3">
      <c r="B39" s="98" t="s">
        <v>122</v>
      </c>
      <c r="C39" s="18"/>
      <c r="D39" s="18"/>
      <c r="E39" s="18"/>
      <c r="F39" s="18"/>
      <c r="G39" s="18"/>
      <c r="H39" s="18"/>
      <c r="I39" s="18"/>
      <c r="J39" s="24"/>
      <c r="K39" s="18"/>
    </row>
    <row r="40" spans="2:11" s="8" customFormat="1" ht="16.2" x14ac:dyDescent="0.3">
      <c r="B40" s="24" t="s">
        <v>257</v>
      </c>
      <c r="C40" s="18"/>
      <c r="D40" s="18"/>
      <c r="E40" s="18"/>
      <c r="F40" s="18"/>
      <c r="G40" s="18"/>
      <c r="H40" s="18"/>
      <c r="I40" s="18"/>
      <c r="J40" s="24"/>
      <c r="K40" s="18"/>
    </row>
    <row r="41" spans="2:11" s="8" customFormat="1" ht="16.2" x14ac:dyDescent="0.3">
      <c r="B41" s="24" t="s">
        <v>258</v>
      </c>
      <c r="C41" s="18"/>
      <c r="D41" s="18"/>
      <c r="E41" s="18"/>
      <c r="F41" s="18"/>
      <c r="G41" s="18"/>
      <c r="H41" s="18"/>
      <c r="I41" s="18"/>
      <c r="J41" s="50"/>
      <c r="K41" s="18"/>
    </row>
    <row r="42" spans="2:11" s="8" customFormat="1" ht="16.2" x14ac:dyDescent="0.3">
      <c r="B42" s="24" t="s">
        <v>259</v>
      </c>
      <c r="C42" s="18"/>
      <c r="D42" s="18"/>
      <c r="E42" s="18"/>
      <c r="F42" s="18"/>
      <c r="G42" s="18"/>
      <c r="H42" s="18"/>
      <c r="I42" s="18"/>
      <c r="J42" s="24"/>
      <c r="K42" s="18"/>
    </row>
    <row r="43" spans="2:11" s="8" customFormat="1" ht="16.2" x14ac:dyDescent="0.3">
      <c r="B43" s="24"/>
      <c r="C43" s="18"/>
      <c r="D43" s="18"/>
      <c r="E43" s="18"/>
      <c r="F43" s="18"/>
      <c r="G43" s="18"/>
      <c r="H43" s="18"/>
      <c r="I43" s="18"/>
      <c r="J43" s="24"/>
      <c r="K43" s="18"/>
    </row>
    <row r="44" spans="2:11" s="8" customFormat="1" ht="16.2" x14ac:dyDescent="0.3">
      <c r="B44" s="98" t="s">
        <v>124</v>
      </c>
      <c r="C44" s="18"/>
      <c r="D44" s="18"/>
      <c r="E44" s="18"/>
      <c r="F44" s="18"/>
      <c r="G44" s="18"/>
      <c r="H44" s="18"/>
      <c r="I44" s="18"/>
      <c r="J44" s="24"/>
      <c r="K44" s="18"/>
    </row>
    <row r="45" spans="2:11" s="8" customFormat="1" ht="16.2" x14ac:dyDescent="0.3">
      <c r="B45" s="24" t="s">
        <v>260</v>
      </c>
      <c r="C45" s="18"/>
      <c r="D45" s="18"/>
      <c r="E45" s="18"/>
      <c r="F45" s="18"/>
      <c r="G45" s="18"/>
      <c r="H45" s="18"/>
      <c r="I45" s="18"/>
      <c r="J45" s="24"/>
      <c r="K45" s="18"/>
    </row>
    <row r="46" spans="2:11" s="8" customFormat="1" ht="16.2" x14ac:dyDescent="0.3">
      <c r="B46" s="24" t="s">
        <v>261</v>
      </c>
      <c r="E46" s="18"/>
      <c r="F46" s="18"/>
      <c r="G46" s="18"/>
      <c r="H46" s="18"/>
      <c r="I46" s="18"/>
      <c r="J46" s="24"/>
      <c r="K46" s="18"/>
    </row>
    <row r="47" spans="2:11" s="8" customFormat="1" ht="16.2" x14ac:dyDescent="0.3">
      <c r="B47" s="51" t="s">
        <v>262</v>
      </c>
      <c r="E47" s="18"/>
      <c r="F47" s="18"/>
      <c r="G47" s="18"/>
      <c r="H47" s="18"/>
      <c r="I47" s="18"/>
      <c r="J47" s="24"/>
      <c r="K47" s="18"/>
    </row>
    <row r="48" spans="2:11" s="8" customFormat="1" ht="16.2" x14ac:dyDescent="0.3">
      <c r="B48" s="51"/>
      <c r="E48" s="18"/>
      <c r="F48" s="18"/>
      <c r="G48" s="18"/>
      <c r="H48" s="18"/>
      <c r="I48" s="18"/>
      <c r="J48" s="24"/>
      <c r="K48" s="18"/>
    </row>
    <row r="49" spans="2:11" s="8" customFormat="1" ht="16.2" x14ac:dyDescent="0.3">
      <c r="B49" s="98" t="s">
        <v>125</v>
      </c>
      <c r="E49" s="18"/>
      <c r="F49" s="18"/>
      <c r="G49" s="18"/>
      <c r="H49" s="18"/>
      <c r="I49" s="18"/>
      <c r="J49" s="24"/>
      <c r="K49" s="18"/>
    </row>
    <row r="50" spans="2:11" s="8" customFormat="1" ht="16.2" x14ac:dyDescent="0.3">
      <c r="B50" s="24" t="s">
        <v>263</v>
      </c>
      <c r="C50" s="18"/>
      <c r="D50" s="18"/>
      <c r="E50" s="18"/>
      <c r="F50" s="18"/>
      <c r="G50" s="18"/>
      <c r="H50" s="18"/>
      <c r="I50" s="18"/>
      <c r="J50" s="24"/>
      <c r="K50" s="18"/>
    </row>
    <row r="51" spans="2:11" x14ac:dyDescent="0.2">
      <c r="B51" s="24"/>
      <c r="C51" s="18"/>
      <c r="D51" s="18"/>
      <c r="E51" s="18"/>
      <c r="F51" s="18"/>
      <c r="G51" s="18"/>
      <c r="H51" s="18"/>
      <c r="I51" s="18"/>
      <c r="J51" s="24"/>
      <c r="K51" s="18"/>
    </row>
    <row r="52" spans="2:11" x14ac:dyDescent="0.2">
      <c r="B52" s="6" t="s">
        <v>128</v>
      </c>
      <c r="C52" s="18"/>
      <c r="D52" s="18"/>
      <c r="E52" s="18"/>
      <c r="F52" s="18"/>
      <c r="G52" s="18"/>
      <c r="H52" s="18"/>
      <c r="I52" s="18"/>
      <c r="J52" s="24"/>
      <c r="K52" s="18"/>
    </row>
    <row r="53" spans="2:11" x14ac:dyDescent="0.2">
      <c r="B53" s="18" t="s">
        <v>121</v>
      </c>
      <c r="C53" s="18"/>
      <c r="D53" s="18"/>
      <c r="E53" s="18"/>
      <c r="F53" s="18"/>
      <c r="G53" s="18"/>
      <c r="H53" s="18"/>
      <c r="I53" s="18"/>
      <c r="J53" s="24"/>
      <c r="K53" s="18"/>
    </row>
    <row r="54" spans="2:11" x14ac:dyDescent="0.2">
      <c r="B54" s="18"/>
      <c r="C54" s="18"/>
      <c r="D54" s="18"/>
      <c r="E54" s="18"/>
      <c r="F54" s="18"/>
      <c r="G54" s="18"/>
      <c r="H54" s="18"/>
      <c r="I54" s="18"/>
      <c r="J54" s="24"/>
      <c r="K54" s="18"/>
    </row>
    <row r="55" spans="2:11" x14ac:dyDescent="0.2">
      <c r="B55" s="19" t="s">
        <v>13</v>
      </c>
      <c r="C55" s="19" t="s">
        <v>14</v>
      </c>
      <c r="D55" s="19" t="s">
        <v>15</v>
      </c>
      <c r="E55" s="18"/>
      <c r="F55" s="18"/>
      <c r="G55" s="18"/>
      <c r="H55" s="18"/>
      <c r="I55" s="18"/>
      <c r="J55" s="51"/>
      <c r="K55" s="18"/>
    </row>
    <row r="56" spans="2:11" x14ac:dyDescent="0.2">
      <c r="B56" s="20" t="s">
        <v>16</v>
      </c>
      <c r="C56" s="99">
        <v>45138</v>
      </c>
      <c r="D56" s="22" t="s">
        <v>127</v>
      </c>
      <c r="E56" s="18"/>
      <c r="F56" s="18"/>
      <c r="G56" s="18"/>
      <c r="H56" s="18"/>
      <c r="I56" s="18"/>
      <c r="J56" s="24"/>
      <c r="K56" s="18"/>
    </row>
    <row r="57" spans="2:11" x14ac:dyDescent="0.2">
      <c r="B57" s="20"/>
      <c r="C57" s="20"/>
      <c r="D57" s="23"/>
      <c r="E57" s="18"/>
      <c r="F57" s="18"/>
      <c r="G57" s="18"/>
      <c r="H57" s="18"/>
      <c r="I57" s="18"/>
      <c r="J57" s="24"/>
      <c r="K57" s="18"/>
    </row>
    <row r="58" spans="2:11" x14ac:dyDescent="0.2">
      <c r="B58" s="20"/>
      <c r="C58" s="21"/>
      <c r="D58" s="23"/>
    </row>
    <row r="60" spans="2:11" x14ac:dyDescent="0.2">
      <c r="B60" s="41" t="s">
        <v>96</v>
      </c>
    </row>
  </sheetData>
  <hyperlinks>
    <hyperlink ref="B25" location="'Fig2.1 Annual Accreds. SY1-SY9'!A1" display="Figure 2.1: Annual DRHI accreditations - scheme launch to SY9 (2022-23)*" xr:uid="{EC746060-75EB-414A-9899-892EA4138645}"/>
    <hyperlink ref="B27" location="'Fig2.3 Accreds. by Tech Type'!A1" display="Figure 2.3: Accreditations by technology type since scheme launch (%)" xr:uid="{CCF78F58-85A3-477C-A2AB-6E72891885A4}"/>
    <hyperlink ref="B28" location="'Fig2.4 Annual &amp; Cumulative Tech'!A1" display="Figure 2.4 (a-d): Annual and cumulative accreditations by technology type" xr:uid="{A8AEFCA5-BCC8-4A13-8CF1-44FFF6B60954}"/>
    <hyperlink ref="B29" location="'Fig2.5 Accreds. Proportions'!A1" display="Figure 2.5: Proportions of each technology type accredited since SY1 (2014-2015)*" xr:uid="{8C236062-6297-47FF-97AB-4E905123BE8C}"/>
    <hyperlink ref="B30" location="'Fig2.6 Geog. Distribution'!A1" display="Figure 2.6: Geographic distribution of accreditations since scheme launch" xr:uid="{E7C583F9-81C0-405C-9C1A-29B30EC27602}"/>
    <hyperlink ref="B31" location="'Fig2.7 Total Accred. Region'!A1" display="Figure 2.7: Accreditations by region and technology type in SY9 (2022-23)*" xr:uid="{E992C07B-927E-4582-94F1-73CBB5D2BC80}"/>
    <hyperlink ref="B40" location="'Fig3.1 Payments made SY9'!A1" display="Figure 3.1: DRHI payments made in Scheme Year 9 (2022-23)" xr:uid="{5D42D1B9-4BAF-4756-9AAD-3C50C5AD4E9F}"/>
    <hyperlink ref="B42" location="'Fig3.3 Annual heat gen. by tech'!A1" display="Figure 3.3(a-d): Annual payments and heat demand (GWh) by tehnology type" xr:uid="{B3C832BE-193F-4304-8357-BADEFDC5060C}"/>
    <hyperlink ref="B50" location="'Fig5.1 Delivery Performance'!A1" display="Figure 5.1: DRHI delivery performance SY8 (2021-22) to SY9 (2022-23)*" xr:uid="{83DCBE10-3047-4DE7-B890-87D55B462397}"/>
    <hyperlink ref="B32" location="'Fig2.8 Total by Tech &amp; Country'!A1" display="Figure 2.8: Accreditations by country and technology type since scheme launch (%)" xr:uid="{C83F35A1-DEC3-4592-B98D-5D3DFCF6751F}"/>
    <hyperlink ref="B33" location="'Fig2.9 &amp; Fig2.10 Tech, Fuel Typ'!A1" display="Figure 2.9: Heating technology replaced since scheme launch and Figure 2.10: Replaced boiler fuel types" xr:uid="{DCA5896C-6798-4C13-9F84-56A4CA5A54DF}"/>
    <hyperlink ref="B41" location="'Fig3.2 Lifetime Pay&amp;Heat'!A1" display="Figure 3.2: Lifetime DRHI payments made and heat output" xr:uid="{9B0A9A0F-E917-4C0A-B21B-F80EF7FA06A8}"/>
    <hyperlink ref="B34" location="'Fig2.11 Annual RSL &amp; non-RSL'!A1" display="Figure 2.11: Annual RSL accreditations since scheme launch" xr:uid="{C8A23CBE-D5A8-40C5-9539-E91546A9526A}"/>
    <hyperlink ref="B35" location="'Fig2.12 RSL Acc. by Tech Type'!A1" display="Figure 2.12 RSL accreditations by technology type since scheme launch" xr:uid="{128A7E44-B71A-4E95-9251-66E68CFD0363}"/>
    <hyperlink ref="B36" location="'Fig2.13 Annual MMSP Regs.'!A1" display="Figure 2.13: Annual MMSP registrations since scheme launch" xr:uid="{5225BC02-9F3E-401E-84AC-1662C4C091C2}"/>
    <hyperlink ref="B46" location="'Fig4.2 Top Five Non-Comp.'!A1" display="Figure 4.2: Top five non-compliance reasons from statistical audits SY9 (2022-23)* " xr:uid="{62AB2A76-93C5-4E4C-BD57-C6858F204CBA}"/>
    <hyperlink ref="B47" location="'Fig4.3 Money Protected'!A1" display="Figure 4.3: Money protected from DRHI audits SY5 (2018-19) to SY9 (2022-23)*" xr:uid="{FC822CFF-4C79-4D47-BB66-EAE535B8EA82}"/>
    <hyperlink ref="B26" location="'Fig2.2 Monthly Accreds. SY8-SY9'!A1" display="Figure 2.2: Applications receiving accreditations by month for SY8 (2021-22) and SY9 (2022-23)*" xr:uid="{5FF3BCE7-3C8A-413A-8158-DA9F3DF998CB}"/>
    <hyperlink ref="B37" location="'Fig2.14 AoR Accreds.'!A1" display="Figure 2.14: Assignment of Rights accredited installations" xr:uid="{C84453BC-758B-4C2F-A83B-EEEFA4F88194}"/>
    <hyperlink ref="B45" location="'Fig4.1 DRHI Audit 2022-23'!A1" display="Figure 4.1: DRHI Audit Results Scheme Year 9 (2022-23)" xr:uid="{17E8B502-EB2C-4151-A887-059C107E5410}"/>
    <hyperlink ref="B19" location="'Exec. Sum. Payments &amp; Heat'!A1" display="Payments and Heat Generation by Technology Type - SY9* (2022-23) and Lifetime" xr:uid="{F575145C-2A13-4B1C-B0E7-3B040E2C3638}"/>
    <hyperlink ref="B16" location="'Scheme Years'!A1" display="DRHI scheme years" xr:uid="{F128CA20-A682-43BB-A545-5A715EA11E87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40AA9-A670-4A46-B176-5F7E2FF9D9E1}">
  <sheetPr>
    <tabColor rgb="FF2363AF"/>
    <pageSetUpPr autoPageBreaks="0"/>
  </sheetPr>
  <dimension ref="B6:I66"/>
  <sheetViews>
    <sheetView showGridLines="0" zoomScaleNormal="100" workbookViewId="0"/>
  </sheetViews>
  <sheetFormatPr defaultColWidth="9.26953125" defaultRowHeight="12.6" x14ac:dyDescent="0.2"/>
  <cols>
    <col min="1" max="1" width="2.36328125" style="3" customWidth="1"/>
    <col min="2" max="2" width="24.1796875" style="3" customWidth="1"/>
    <col min="3" max="3" width="23.26953125" style="3" customWidth="1"/>
    <col min="4" max="4" width="15.7265625" style="3" customWidth="1"/>
    <col min="5" max="5" width="17.08984375" style="3" customWidth="1"/>
    <col min="6" max="7" width="15.7265625" style="3" customWidth="1"/>
    <col min="8" max="16384" width="9.26953125" style="3"/>
  </cols>
  <sheetData>
    <row r="6" spans="2:9" ht="16.2" x14ac:dyDescent="0.3">
      <c r="B6" s="101" t="s">
        <v>95</v>
      </c>
    </row>
    <row r="8" spans="2:9" s="10" customFormat="1" ht="16.2" x14ac:dyDescent="0.3">
      <c r="B8" s="15" t="s">
        <v>247</v>
      </c>
      <c r="E8" s="124"/>
    </row>
    <row r="9" spans="2:9" s="10" customFormat="1" ht="16.2" x14ac:dyDescent="0.3">
      <c r="B9" s="48" t="s">
        <v>208</v>
      </c>
      <c r="E9" s="124"/>
    </row>
    <row r="10" spans="2:9" s="10" customFormat="1" ht="16.2" x14ac:dyDescent="0.3">
      <c r="B10" s="48" t="s">
        <v>209</v>
      </c>
      <c r="E10" s="124"/>
    </row>
    <row r="11" spans="2:9" s="10" customFormat="1" ht="16.2" x14ac:dyDescent="0.3">
      <c r="B11" s="48" t="s">
        <v>210</v>
      </c>
      <c r="E11" s="124"/>
    </row>
    <row r="13" spans="2:9" x14ac:dyDescent="0.2">
      <c r="B13" s="85" t="s">
        <v>26</v>
      </c>
      <c r="C13" s="164" t="s">
        <v>21</v>
      </c>
      <c r="D13" s="165" t="s">
        <v>0</v>
      </c>
      <c r="E13" s="165" t="s">
        <v>22</v>
      </c>
      <c r="F13" s="165" t="s">
        <v>183</v>
      </c>
      <c r="G13" s="225" t="s">
        <v>188</v>
      </c>
      <c r="I13" s="125"/>
    </row>
    <row r="14" spans="2:9" x14ac:dyDescent="0.2">
      <c r="B14" s="135" t="s">
        <v>37</v>
      </c>
      <c r="C14" s="162">
        <v>620</v>
      </c>
      <c r="D14" s="162">
        <v>43</v>
      </c>
      <c r="E14" s="162">
        <v>223</v>
      </c>
      <c r="F14" s="162">
        <v>26</v>
      </c>
      <c r="G14" s="172">
        <f>SUM(C14:F14)</f>
        <v>912</v>
      </c>
    </row>
    <row r="15" spans="2:9" x14ac:dyDescent="0.2">
      <c r="B15" s="135" t="s">
        <v>36</v>
      </c>
      <c r="C15" s="162">
        <v>669</v>
      </c>
      <c r="D15" s="162">
        <v>9</v>
      </c>
      <c r="E15" s="162">
        <v>143</v>
      </c>
      <c r="F15" s="162">
        <v>20</v>
      </c>
      <c r="G15" s="172">
        <f t="shared" ref="G15:G28" si="0">SUM(C15:F15)</f>
        <v>841</v>
      </c>
    </row>
    <row r="16" spans="2:9" x14ac:dyDescent="0.2">
      <c r="B16" s="135" t="s">
        <v>29</v>
      </c>
      <c r="C16" s="162">
        <v>468</v>
      </c>
      <c r="D16" s="162">
        <v>3</v>
      </c>
      <c r="E16" s="162">
        <v>63</v>
      </c>
      <c r="F16" s="162">
        <v>11</v>
      </c>
      <c r="G16" s="172">
        <f t="shared" si="0"/>
        <v>545</v>
      </c>
    </row>
    <row r="17" spans="2:7" x14ac:dyDescent="0.2">
      <c r="B17" s="135" t="s">
        <v>24</v>
      </c>
      <c r="C17" s="162">
        <v>353</v>
      </c>
      <c r="D17" s="162">
        <v>23</v>
      </c>
      <c r="E17" s="162">
        <v>133</v>
      </c>
      <c r="F17" s="162">
        <v>14</v>
      </c>
      <c r="G17" s="172">
        <f t="shared" si="0"/>
        <v>523</v>
      </c>
    </row>
    <row r="18" spans="2:7" x14ac:dyDescent="0.2">
      <c r="B18" s="135" t="s">
        <v>41</v>
      </c>
      <c r="C18" s="162">
        <v>397</v>
      </c>
      <c r="D18" s="162">
        <v>6</v>
      </c>
      <c r="E18" s="162">
        <v>84</v>
      </c>
      <c r="F18" s="162">
        <v>4</v>
      </c>
      <c r="G18" s="172">
        <f t="shared" si="0"/>
        <v>491</v>
      </c>
    </row>
    <row r="19" spans="2:7" x14ac:dyDescent="0.2">
      <c r="B19" s="135" t="s">
        <v>28</v>
      </c>
      <c r="C19" s="162">
        <v>349</v>
      </c>
      <c r="D19" s="162">
        <v>7</v>
      </c>
      <c r="E19" s="162">
        <v>77</v>
      </c>
      <c r="F19" s="162">
        <v>6</v>
      </c>
      <c r="G19" s="172">
        <f t="shared" si="0"/>
        <v>439</v>
      </c>
    </row>
    <row r="20" spans="2:7" x14ac:dyDescent="0.2">
      <c r="B20" s="135" t="s">
        <v>40</v>
      </c>
      <c r="C20" s="162">
        <v>319</v>
      </c>
      <c r="D20" s="162">
        <v>15</v>
      </c>
      <c r="E20" s="162">
        <v>97</v>
      </c>
      <c r="F20" s="162">
        <v>5</v>
      </c>
      <c r="G20" s="172">
        <f t="shared" si="0"/>
        <v>436</v>
      </c>
    </row>
    <row r="21" spans="2:7" x14ac:dyDescent="0.2">
      <c r="B21" s="135" t="s">
        <v>35</v>
      </c>
      <c r="C21" s="162">
        <v>266</v>
      </c>
      <c r="D21" s="162">
        <v>9</v>
      </c>
      <c r="E21" s="162">
        <v>109</v>
      </c>
      <c r="F21" s="162">
        <v>10</v>
      </c>
      <c r="G21" s="172">
        <f t="shared" si="0"/>
        <v>394</v>
      </c>
    </row>
    <row r="22" spans="2:7" x14ac:dyDescent="0.2">
      <c r="B22" s="135" t="s">
        <v>31</v>
      </c>
      <c r="C22" s="162">
        <v>268</v>
      </c>
      <c r="D22" s="162">
        <v>9</v>
      </c>
      <c r="E22" s="162">
        <v>23</v>
      </c>
      <c r="F22" s="162">
        <v>5</v>
      </c>
      <c r="G22" s="172">
        <f t="shared" si="0"/>
        <v>305</v>
      </c>
    </row>
    <row r="23" spans="2:7" x14ac:dyDescent="0.2">
      <c r="B23" s="135" t="s">
        <v>33</v>
      </c>
      <c r="C23" s="162">
        <v>136</v>
      </c>
      <c r="D23" s="162">
        <v>7</v>
      </c>
      <c r="E23" s="162">
        <v>20</v>
      </c>
      <c r="F23" s="162">
        <v>10</v>
      </c>
      <c r="G23" s="172">
        <f t="shared" si="0"/>
        <v>173</v>
      </c>
    </row>
    <row r="24" spans="2:7" x14ac:dyDescent="0.2">
      <c r="B24" s="135" t="s">
        <v>38</v>
      </c>
      <c r="C24" s="162">
        <v>128</v>
      </c>
      <c r="D24" s="162">
        <v>6</v>
      </c>
      <c r="E24" s="162">
        <v>28</v>
      </c>
      <c r="F24" s="162">
        <v>3</v>
      </c>
      <c r="G24" s="172">
        <f t="shared" si="0"/>
        <v>165</v>
      </c>
    </row>
    <row r="25" spans="2:7" x14ac:dyDescent="0.2">
      <c r="B25" s="135" t="s">
        <v>32</v>
      </c>
      <c r="C25" s="162">
        <v>126</v>
      </c>
      <c r="D25" s="162">
        <v>0</v>
      </c>
      <c r="E25" s="162">
        <v>19</v>
      </c>
      <c r="F25" s="162">
        <v>8</v>
      </c>
      <c r="G25" s="172">
        <f t="shared" si="0"/>
        <v>153</v>
      </c>
    </row>
    <row r="26" spans="2:7" x14ac:dyDescent="0.2">
      <c r="B26" s="135" t="s">
        <v>30</v>
      </c>
      <c r="C26" s="162">
        <v>100</v>
      </c>
      <c r="D26" s="162">
        <v>7</v>
      </c>
      <c r="E26" s="162">
        <v>37</v>
      </c>
      <c r="F26" s="162">
        <v>1</v>
      </c>
      <c r="G26" s="172">
        <f t="shared" si="0"/>
        <v>145</v>
      </c>
    </row>
    <row r="27" spans="2:7" x14ac:dyDescent="0.2">
      <c r="B27" s="135" t="s">
        <v>34</v>
      </c>
      <c r="C27" s="162">
        <v>30</v>
      </c>
      <c r="D27" s="162">
        <v>1</v>
      </c>
      <c r="E27" s="162">
        <v>11</v>
      </c>
      <c r="F27" s="162">
        <v>3</v>
      </c>
      <c r="G27" s="172">
        <f t="shared" si="0"/>
        <v>45</v>
      </c>
    </row>
    <row r="28" spans="2:7" x14ac:dyDescent="0.2">
      <c r="B28" s="135" t="s">
        <v>39</v>
      </c>
      <c r="C28" s="162">
        <v>27</v>
      </c>
      <c r="D28" s="162">
        <v>1</v>
      </c>
      <c r="E28" s="162">
        <v>7</v>
      </c>
      <c r="F28" s="162">
        <v>0</v>
      </c>
      <c r="G28" s="172">
        <f t="shared" si="0"/>
        <v>35</v>
      </c>
    </row>
    <row r="29" spans="2:7" x14ac:dyDescent="0.2">
      <c r="B29" s="78" t="s">
        <v>188</v>
      </c>
      <c r="C29" s="173">
        <f>SUM(C14:C28)</f>
        <v>4256</v>
      </c>
      <c r="D29" s="173">
        <f t="shared" ref="D29:G29" si="1">SUM(D14:D28)</f>
        <v>146</v>
      </c>
      <c r="E29" s="173">
        <f t="shared" si="1"/>
        <v>1074</v>
      </c>
      <c r="F29" s="173">
        <f t="shared" si="1"/>
        <v>126</v>
      </c>
      <c r="G29" s="173">
        <f t="shared" si="1"/>
        <v>5602</v>
      </c>
    </row>
    <row r="30" spans="2:7" x14ac:dyDescent="0.2">
      <c r="B30" s="75"/>
      <c r="C30" s="76"/>
      <c r="D30" s="77"/>
      <c r="E30" s="76"/>
      <c r="F30" s="77"/>
      <c r="G30" s="76"/>
    </row>
    <row r="31" spans="2:7" x14ac:dyDescent="0.2">
      <c r="B31" s="57" t="s">
        <v>96</v>
      </c>
    </row>
    <row r="32" spans="2:7" x14ac:dyDescent="0.2">
      <c r="B32" s="15" t="s">
        <v>86</v>
      </c>
    </row>
    <row r="33" spans="2:2" x14ac:dyDescent="0.2">
      <c r="B33" s="15" t="s">
        <v>87</v>
      </c>
    </row>
    <row r="35" spans="2:2" x14ac:dyDescent="0.2">
      <c r="B35" s="49" t="s">
        <v>91</v>
      </c>
    </row>
    <row r="36" spans="2:2" ht="17.100000000000001" customHeight="1" x14ac:dyDescent="0.2"/>
    <row r="37" spans="2:2" ht="17.100000000000001" customHeight="1" x14ac:dyDescent="0.2"/>
    <row r="38" spans="2:2" ht="17.100000000000001" customHeight="1" x14ac:dyDescent="0.2"/>
    <row r="44" spans="2:2" ht="14.55" customHeight="1" x14ac:dyDescent="0.2"/>
    <row r="66" ht="28.5" customHeight="1" x14ac:dyDescent="0.2"/>
  </sheetData>
  <sortState xmlns:xlrd2="http://schemas.microsoft.com/office/spreadsheetml/2017/richdata2" ref="B14:G28">
    <sortCondition descending="1" ref="G14:G28"/>
  </sortState>
  <hyperlinks>
    <hyperlink ref="B35" location="Information!A1" display="Return to information" xr:uid="{C2FAC045-CDB0-4CA4-8BA8-72EC9BC97709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2E6C8-F5B4-40FA-B88D-7689386902CC}">
  <sheetPr>
    <tabColor rgb="FF2363AF"/>
    <pageSetUpPr autoPageBreaks="0"/>
  </sheetPr>
  <dimension ref="B6:I59"/>
  <sheetViews>
    <sheetView showGridLines="0" zoomScaleNormal="100" workbookViewId="0"/>
  </sheetViews>
  <sheetFormatPr defaultColWidth="9.26953125" defaultRowHeight="12.6" x14ac:dyDescent="0.2"/>
  <cols>
    <col min="1" max="1" width="2.36328125" style="3" customWidth="1"/>
    <col min="2" max="2" width="9.36328125" style="3" customWidth="1"/>
    <col min="3" max="6" width="15.7265625" style="3" customWidth="1"/>
    <col min="7" max="7" width="9" style="3" customWidth="1"/>
    <col min="8" max="16384" width="9.26953125" style="3"/>
  </cols>
  <sheetData>
    <row r="6" spans="2:6" ht="16.2" x14ac:dyDescent="0.3">
      <c r="B6" s="101" t="s">
        <v>95</v>
      </c>
    </row>
    <row r="8" spans="2:6" x14ac:dyDescent="0.2">
      <c r="B8" s="2" t="s">
        <v>248</v>
      </c>
      <c r="F8" s="12"/>
    </row>
    <row r="9" spans="2:6" x14ac:dyDescent="0.2">
      <c r="B9" s="79" t="s">
        <v>189</v>
      </c>
      <c r="F9" s="12"/>
    </row>
    <row r="10" spans="2:6" x14ac:dyDescent="0.2">
      <c r="B10" s="79" t="s">
        <v>162</v>
      </c>
      <c r="F10" s="12"/>
    </row>
    <row r="11" spans="2:6" x14ac:dyDescent="0.2">
      <c r="B11" s="41" t="s">
        <v>190</v>
      </c>
    </row>
    <row r="21" spans="2:9" x14ac:dyDescent="0.2">
      <c r="H21" s="12"/>
    </row>
    <row r="30" spans="2:9" ht="17.55" customHeight="1" x14ac:dyDescent="0.2"/>
    <row r="31" spans="2:9" x14ac:dyDescent="0.2">
      <c r="B31" s="84" t="s">
        <v>26</v>
      </c>
      <c r="C31" s="165" t="s">
        <v>21</v>
      </c>
      <c r="D31" s="165" t="s">
        <v>0</v>
      </c>
      <c r="E31" s="165" t="s">
        <v>22</v>
      </c>
      <c r="F31" s="165" t="s">
        <v>183</v>
      </c>
      <c r="G31" s="174" t="s">
        <v>20</v>
      </c>
      <c r="I31" s="124"/>
    </row>
    <row r="32" spans="2:9" x14ac:dyDescent="0.2">
      <c r="B32" s="135" t="s">
        <v>23</v>
      </c>
      <c r="C32" s="162">
        <v>57964</v>
      </c>
      <c r="D32" s="162">
        <v>6863</v>
      </c>
      <c r="E32" s="162">
        <v>11425</v>
      </c>
      <c r="F32" s="162">
        <v>6653</v>
      </c>
      <c r="G32" s="171">
        <f>SUM(C32:F32)</f>
        <v>82905</v>
      </c>
    </row>
    <row r="33" spans="2:9" x14ac:dyDescent="0.2">
      <c r="B33" s="135" t="s">
        <v>25</v>
      </c>
      <c r="C33" s="162">
        <v>13722</v>
      </c>
      <c r="D33" s="162">
        <v>3388</v>
      </c>
      <c r="E33" s="162">
        <v>1843</v>
      </c>
      <c r="F33" s="162">
        <v>1239</v>
      </c>
      <c r="G33" s="171">
        <f t="shared" ref="G33:G34" si="0">SUM(C33:F33)</f>
        <v>20192</v>
      </c>
    </row>
    <row r="34" spans="2:9" x14ac:dyDescent="0.2">
      <c r="B34" s="135" t="s">
        <v>24</v>
      </c>
      <c r="C34" s="162">
        <v>4233</v>
      </c>
      <c r="D34" s="162">
        <v>1164</v>
      </c>
      <c r="E34" s="162">
        <v>1497</v>
      </c>
      <c r="F34" s="162">
        <v>839</v>
      </c>
      <c r="G34" s="171">
        <f t="shared" si="0"/>
        <v>7733</v>
      </c>
    </row>
    <row r="36" spans="2:9" x14ac:dyDescent="0.2">
      <c r="B36" s="15" t="s">
        <v>86</v>
      </c>
      <c r="C36" s="15"/>
    </row>
    <row r="37" spans="2:9" ht="14.55" customHeight="1" x14ac:dyDescent="0.2">
      <c r="B37" s="15" t="s">
        <v>87</v>
      </c>
      <c r="C37" s="15"/>
    </row>
    <row r="39" spans="2:9" x14ac:dyDescent="0.2">
      <c r="B39" s="49" t="s">
        <v>91</v>
      </c>
      <c r="F39" s="80"/>
      <c r="G39" s="80"/>
      <c r="H39" s="80"/>
      <c r="I39" s="80"/>
    </row>
    <row r="43" spans="2:9" x14ac:dyDescent="0.2">
      <c r="B43"/>
      <c r="C43"/>
      <c r="D43"/>
      <c r="E43"/>
      <c r="F43"/>
      <c r="G43"/>
    </row>
    <row r="44" spans="2:9" x14ac:dyDescent="0.2">
      <c r="B44"/>
      <c r="C44"/>
      <c r="D44"/>
      <c r="E44"/>
      <c r="F44"/>
      <c r="G44"/>
    </row>
    <row r="45" spans="2:9" x14ac:dyDescent="0.2">
      <c r="B45"/>
      <c r="C45"/>
      <c r="D45"/>
      <c r="E45"/>
      <c r="F45"/>
      <c r="G45"/>
    </row>
    <row r="46" spans="2:9" x14ac:dyDescent="0.2">
      <c r="B46"/>
      <c r="C46"/>
      <c r="D46"/>
      <c r="E46"/>
      <c r="F46"/>
      <c r="G46"/>
    </row>
    <row r="59" ht="28.5" customHeight="1" x14ac:dyDescent="0.2"/>
  </sheetData>
  <hyperlinks>
    <hyperlink ref="B39" location="Information!A1" display="Return to information" xr:uid="{319A05B0-70EF-4262-9BAE-7BD950193436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BA093-9952-4E75-9490-6299BB3CC9EF}">
  <sheetPr>
    <tabColor rgb="FF2363AF"/>
    <pageSetUpPr autoPageBreaks="0"/>
  </sheetPr>
  <dimension ref="B6:J123"/>
  <sheetViews>
    <sheetView showGridLines="0" zoomScaleNormal="100" workbookViewId="0"/>
  </sheetViews>
  <sheetFormatPr defaultColWidth="9.26953125" defaultRowHeight="12.6" x14ac:dyDescent="0.2"/>
  <cols>
    <col min="1" max="1" width="2.36328125" style="3" customWidth="1"/>
    <col min="2" max="2" width="26.54296875" style="3" customWidth="1"/>
    <col min="3" max="3" width="16.36328125" style="3" customWidth="1"/>
    <col min="4" max="4" width="17.26953125" style="3" bestFit="1" customWidth="1"/>
    <col min="5" max="7" width="10.81640625" style="3" customWidth="1"/>
    <col min="8" max="8" width="9.26953125" style="3"/>
    <col min="9" max="9" width="23.90625" style="3" customWidth="1"/>
    <col min="10" max="10" width="14.90625" style="3" customWidth="1"/>
    <col min="11" max="11" width="11.81640625" style="3" customWidth="1"/>
    <col min="12" max="16384" width="9.26953125" style="3"/>
  </cols>
  <sheetData>
    <row r="6" spans="2:10" ht="16.2" x14ac:dyDescent="0.3">
      <c r="B6" s="101" t="s">
        <v>95</v>
      </c>
    </row>
    <row r="8" spans="2:10" s="10" customFormat="1" ht="16.2" x14ac:dyDescent="0.3">
      <c r="B8" s="2" t="s">
        <v>249</v>
      </c>
    </row>
    <row r="9" spans="2:10" s="10" customFormat="1" ht="16.2" x14ac:dyDescent="0.3">
      <c r="B9" s="42" t="s">
        <v>191</v>
      </c>
      <c r="I9" s="37"/>
      <c r="J9" s="2"/>
    </row>
    <row r="10" spans="2:10" s="10" customFormat="1" ht="16.2" x14ac:dyDescent="0.3">
      <c r="B10" s="42" t="s">
        <v>192</v>
      </c>
    </row>
    <row r="30" ht="17.55" customHeight="1" x14ac:dyDescent="0.2"/>
    <row r="33" spans="2:8" x14ac:dyDescent="0.2">
      <c r="B33" s="86" t="s">
        <v>49</v>
      </c>
      <c r="C33" s="83" t="s">
        <v>50</v>
      </c>
      <c r="D33" s="83" t="s">
        <v>90</v>
      </c>
      <c r="E33" s="32"/>
      <c r="F33" s="126"/>
      <c r="G33" s="32"/>
    </row>
    <row r="34" spans="2:8" x14ac:dyDescent="0.2">
      <c r="B34" s="135" t="s">
        <v>42</v>
      </c>
      <c r="C34" s="162">
        <v>57940</v>
      </c>
      <c r="D34" s="168">
        <f>C34/C43</f>
        <v>0.5227826400794009</v>
      </c>
      <c r="E34" s="30"/>
      <c r="F34" s="30"/>
      <c r="G34" s="30"/>
    </row>
    <row r="35" spans="2:8" ht="17.55" customHeight="1" x14ac:dyDescent="0.2">
      <c r="B35" s="135" t="s">
        <v>53</v>
      </c>
      <c r="C35" s="162">
        <v>21381</v>
      </c>
      <c r="D35" s="168">
        <f>C35/C43</f>
        <v>0.19291708021293874</v>
      </c>
      <c r="E35" s="30"/>
      <c r="F35" s="127"/>
      <c r="G35" s="30"/>
      <c r="H35" s="30"/>
    </row>
    <row r="36" spans="2:8" ht="17.55" customHeight="1" x14ac:dyDescent="0.2">
      <c r="B36" s="135" t="s">
        <v>55</v>
      </c>
      <c r="C36" s="162">
        <v>20341</v>
      </c>
      <c r="D36" s="168">
        <f>C36/C43</f>
        <v>0.18353333934855184</v>
      </c>
      <c r="E36" s="30"/>
      <c r="F36" s="30"/>
      <c r="G36" s="30"/>
    </row>
    <row r="37" spans="2:8" ht="17.55" customHeight="1" x14ac:dyDescent="0.2">
      <c r="B37" s="135" t="s">
        <v>48</v>
      </c>
      <c r="C37" s="162">
        <v>4732</v>
      </c>
      <c r="D37" s="168">
        <f>C37/C43</f>
        <v>4.2696020932960391E-2</v>
      </c>
      <c r="E37" s="30"/>
      <c r="F37" s="30"/>
      <c r="G37" s="30"/>
    </row>
    <row r="38" spans="2:8" ht="17.55" customHeight="1" x14ac:dyDescent="0.2">
      <c r="B38" s="135" t="s">
        <v>54</v>
      </c>
      <c r="C38" s="162">
        <v>3108</v>
      </c>
      <c r="D38" s="168">
        <f>C38/C43</f>
        <v>2.8042948660110079E-2</v>
      </c>
      <c r="E38" s="30"/>
      <c r="F38" s="30"/>
      <c r="G38" s="30"/>
    </row>
    <row r="39" spans="2:8" ht="17.55" customHeight="1" x14ac:dyDescent="0.2">
      <c r="B39" s="135" t="s">
        <v>60</v>
      </c>
      <c r="C39" s="162">
        <v>2455</v>
      </c>
      <c r="D39" s="168">
        <f>C39/C43</f>
        <v>2.2151042136605611E-2</v>
      </c>
      <c r="E39" s="30"/>
      <c r="F39" s="30"/>
      <c r="G39" s="30"/>
    </row>
    <row r="40" spans="2:8" ht="17.55" customHeight="1" x14ac:dyDescent="0.2">
      <c r="B40" s="135" t="s">
        <v>51</v>
      </c>
      <c r="C40" s="162">
        <v>484</v>
      </c>
      <c r="D40" s="168">
        <f>C40/C43</f>
        <v>4.3670486330415949E-3</v>
      </c>
      <c r="E40" s="30"/>
      <c r="F40" s="30"/>
      <c r="G40" s="30"/>
    </row>
    <row r="41" spans="2:8" ht="17.55" customHeight="1" x14ac:dyDescent="0.2">
      <c r="B41" s="135" t="s">
        <v>52</v>
      </c>
      <c r="C41" s="162">
        <v>237</v>
      </c>
      <c r="D41" s="168">
        <f>C41/C43</f>
        <v>2.1384101777497068E-3</v>
      </c>
      <c r="E41" s="30"/>
      <c r="F41" s="30"/>
      <c r="G41" s="30"/>
    </row>
    <row r="42" spans="2:8" ht="17.55" customHeight="1" x14ac:dyDescent="0.2">
      <c r="B42" s="135" t="s">
        <v>56</v>
      </c>
      <c r="C42" s="162">
        <v>152</v>
      </c>
      <c r="D42" s="168">
        <f>C42/C43</f>
        <v>1.3714698186411622E-3</v>
      </c>
      <c r="E42" s="30"/>
      <c r="F42" s="30"/>
      <c r="G42" s="30"/>
    </row>
    <row r="43" spans="2:8" ht="17.55" customHeight="1" x14ac:dyDescent="0.2">
      <c r="B43" s="136" t="s">
        <v>20</v>
      </c>
      <c r="C43" s="112">
        <f>SUM(C34:C42)</f>
        <v>110830</v>
      </c>
      <c r="D43" s="119">
        <f>SUM(D34:D42)</f>
        <v>1</v>
      </c>
      <c r="E43" s="38"/>
      <c r="F43" s="38"/>
      <c r="G43" s="38"/>
    </row>
    <row r="44" spans="2:8" ht="17.55" customHeight="1" x14ac:dyDescent="0.2"/>
    <row r="45" spans="2:8" ht="17.55" customHeight="1" x14ac:dyDescent="0.2">
      <c r="B45" s="2" t="s">
        <v>251</v>
      </c>
    </row>
    <row r="46" spans="2:8" ht="17.55" customHeight="1" x14ac:dyDescent="0.2">
      <c r="B46" s="39" t="s">
        <v>193</v>
      </c>
    </row>
    <row r="47" spans="2:8" ht="17.55" customHeight="1" x14ac:dyDescent="0.2"/>
    <row r="48" spans="2:8" ht="17.55" customHeight="1" x14ac:dyDescent="0.2"/>
    <row r="49" spans="2:6" x14ac:dyDescent="0.2">
      <c r="F49" s="124"/>
    </row>
    <row r="64" spans="2:6" x14ac:dyDescent="0.2">
      <c r="B64" s="86" t="s">
        <v>89</v>
      </c>
      <c r="C64" s="83" t="s">
        <v>50</v>
      </c>
      <c r="D64" s="83" t="s">
        <v>88</v>
      </c>
    </row>
    <row r="65" spans="2:6" x14ac:dyDescent="0.2">
      <c r="B65" s="135" t="s">
        <v>47</v>
      </c>
      <c r="C65" s="162">
        <v>30043</v>
      </c>
      <c r="D65" s="177">
        <f>C65/C72</f>
        <v>0.51851915774939594</v>
      </c>
      <c r="F65" s="68"/>
    </row>
    <row r="66" spans="2:6" x14ac:dyDescent="0.2">
      <c r="B66" s="135" t="s">
        <v>45</v>
      </c>
      <c r="C66" s="162">
        <v>16648</v>
      </c>
      <c r="D66" s="177">
        <f>C66/C72</f>
        <v>0.28733172247152228</v>
      </c>
    </row>
    <row r="67" spans="2:6" x14ac:dyDescent="0.2">
      <c r="B67" s="135" t="s">
        <v>46</v>
      </c>
      <c r="C67" s="162">
        <v>4413</v>
      </c>
      <c r="D67" s="177">
        <f>C67/C72</f>
        <v>7.6164998274076634E-2</v>
      </c>
    </row>
    <row r="68" spans="2:6" x14ac:dyDescent="0.2">
      <c r="B68" s="135" t="s">
        <v>43</v>
      </c>
      <c r="C68" s="162">
        <v>4341</v>
      </c>
      <c r="D68" s="177">
        <f>C68/C72</f>
        <v>7.4922333448394884E-2</v>
      </c>
    </row>
    <row r="69" spans="2:6" ht="13.95" customHeight="1" x14ac:dyDescent="0.2">
      <c r="B69" s="135" t="s">
        <v>44</v>
      </c>
      <c r="C69" s="162">
        <v>1788</v>
      </c>
      <c r="D69" s="177">
        <f>C69/C72</f>
        <v>3.0859509837763203E-2</v>
      </c>
    </row>
    <row r="70" spans="2:6" x14ac:dyDescent="0.2">
      <c r="B70" s="135" t="s">
        <v>0</v>
      </c>
      <c r="C70" s="162">
        <v>540</v>
      </c>
      <c r="D70" s="177">
        <f>C70/C72</f>
        <v>9.3199861926130476E-3</v>
      </c>
    </row>
    <row r="71" spans="2:6" x14ac:dyDescent="0.2">
      <c r="B71" s="135" t="s">
        <v>48</v>
      </c>
      <c r="C71" s="162">
        <v>167</v>
      </c>
      <c r="D71" s="177">
        <f>C71/C72</f>
        <v>2.8822920262340352E-3</v>
      </c>
    </row>
    <row r="72" spans="2:6" x14ac:dyDescent="0.2">
      <c r="B72" s="136" t="s">
        <v>20</v>
      </c>
      <c r="C72" s="171">
        <f>SUM(C65:C71)</f>
        <v>57940</v>
      </c>
      <c r="D72" s="175">
        <f>SUM(D65:D71)</f>
        <v>1.0000000000000002</v>
      </c>
    </row>
    <row r="73" spans="2:6" x14ac:dyDescent="0.2">
      <c r="B73"/>
      <c r="C73"/>
      <c r="D73"/>
    </row>
    <row r="74" spans="2:6" x14ac:dyDescent="0.2">
      <c r="B74" s="49" t="s">
        <v>91</v>
      </c>
      <c r="C74"/>
      <c r="D74"/>
    </row>
    <row r="75" spans="2:6" x14ac:dyDescent="0.2">
      <c r="B75"/>
      <c r="C75"/>
      <c r="D75"/>
    </row>
    <row r="76" spans="2:6" x14ac:dyDescent="0.2">
      <c r="B76"/>
      <c r="C76"/>
      <c r="D76"/>
    </row>
    <row r="77" spans="2:6" x14ac:dyDescent="0.2">
      <c r="B77"/>
      <c r="C77"/>
      <c r="D77"/>
    </row>
    <row r="78" spans="2:6" x14ac:dyDescent="0.2">
      <c r="B78"/>
      <c r="C78"/>
      <c r="D78"/>
    </row>
    <row r="79" spans="2:6" x14ac:dyDescent="0.2">
      <c r="B79"/>
      <c r="C79"/>
      <c r="D79"/>
    </row>
    <row r="80" spans="2:6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</sheetData>
  <sortState xmlns:xlrd2="http://schemas.microsoft.com/office/spreadsheetml/2017/richdata2" ref="C117:C122">
    <sortCondition descending="1" ref="C117:C122"/>
  </sortState>
  <hyperlinks>
    <hyperlink ref="B74" location="Information!A1" display="Return to information" xr:uid="{28A6002A-38F2-474A-867B-DB8280AB5391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5B4ED-C3FB-4B8A-9951-62FDDBD14EDB}">
  <sheetPr>
    <tabColor rgb="FF2363AF"/>
    <pageSetUpPr autoPageBreaks="0"/>
  </sheetPr>
  <dimension ref="B6:I54"/>
  <sheetViews>
    <sheetView showGridLines="0" zoomScaleNormal="100" workbookViewId="0"/>
  </sheetViews>
  <sheetFormatPr defaultColWidth="9.26953125" defaultRowHeight="12.6" x14ac:dyDescent="0.2"/>
  <cols>
    <col min="1" max="1" width="2.36328125" style="3" customWidth="1"/>
    <col min="2" max="2" width="13.81640625" style="3" customWidth="1"/>
    <col min="3" max="3" width="10.26953125" style="3" customWidth="1"/>
    <col min="4" max="4" width="10.6328125" style="3" bestFit="1" customWidth="1"/>
    <col min="5" max="5" width="12.26953125" style="3" customWidth="1"/>
    <col min="6" max="6" width="10.6328125" style="3" bestFit="1" customWidth="1"/>
    <col min="7" max="7" width="13.36328125" style="3" bestFit="1" customWidth="1"/>
    <col min="8" max="9" width="9.26953125" style="3"/>
    <col min="10" max="10" width="17.1796875" style="3" customWidth="1"/>
    <col min="11" max="11" width="9.26953125" style="3"/>
    <col min="12" max="12" width="21.26953125" style="3" customWidth="1"/>
    <col min="13" max="13" width="11.7265625" style="3" customWidth="1"/>
    <col min="14" max="14" width="10.08984375" style="3" customWidth="1"/>
    <col min="15" max="16384" width="9.26953125" style="3"/>
  </cols>
  <sheetData>
    <row r="6" spans="2:2" ht="16.2" x14ac:dyDescent="0.3">
      <c r="B6" s="101" t="s">
        <v>95</v>
      </c>
    </row>
    <row r="8" spans="2:2" s="10" customFormat="1" ht="16.2" x14ac:dyDescent="0.3">
      <c r="B8" s="43" t="s">
        <v>250</v>
      </c>
    </row>
    <row r="9" spans="2:2" s="10" customFormat="1" ht="16.2" x14ac:dyDescent="0.3">
      <c r="B9" s="39" t="s">
        <v>252</v>
      </c>
    </row>
    <row r="10" spans="2:2" x14ac:dyDescent="0.2">
      <c r="B10" s="48" t="s">
        <v>112</v>
      </c>
    </row>
    <row r="11" spans="2:2" x14ac:dyDescent="0.2">
      <c r="B11" s="48"/>
    </row>
    <row r="30" spans="9:9" x14ac:dyDescent="0.2">
      <c r="I30" s="124"/>
    </row>
    <row r="39" spans="2:5" x14ac:dyDescent="0.2">
      <c r="B39" s="84" t="s">
        <v>19</v>
      </c>
      <c r="C39" s="83" t="s">
        <v>57</v>
      </c>
      <c r="D39" s="83" t="s">
        <v>58</v>
      </c>
      <c r="E39" s="83" t="s">
        <v>27</v>
      </c>
    </row>
    <row r="40" spans="2:5" x14ac:dyDescent="0.2">
      <c r="B40" s="137" t="s">
        <v>227</v>
      </c>
      <c r="C40" s="74">
        <v>4822</v>
      </c>
      <c r="D40" s="74">
        <v>20074</v>
      </c>
      <c r="E40" s="72">
        <f t="shared" ref="E40:E49" si="0">SUM(C40:D40)</f>
        <v>24896</v>
      </c>
    </row>
    <row r="41" spans="2:5" x14ac:dyDescent="0.2">
      <c r="B41" s="137" t="s">
        <v>228</v>
      </c>
      <c r="C41" s="74">
        <v>5313</v>
      </c>
      <c r="D41" s="74">
        <v>9606</v>
      </c>
      <c r="E41" s="72">
        <f t="shared" si="0"/>
        <v>14919</v>
      </c>
    </row>
    <row r="42" spans="2:5" x14ac:dyDescent="0.2">
      <c r="B42" s="137" t="s">
        <v>229</v>
      </c>
      <c r="C42" s="74">
        <v>1585</v>
      </c>
      <c r="D42" s="74">
        <v>4956</v>
      </c>
      <c r="E42" s="72">
        <f t="shared" si="0"/>
        <v>6541</v>
      </c>
    </row>
    <row r="43" spans="2:5" x14ac:dyDescent="0.2">
      <c r="B43" s="137" t="s">
        <v>230</v>
      </c>
      <c r="C43" s="74">
        <v>1329</v>
      </c>
      <c r="D43" s="74">
        <v>5147</v>
      </c>
      <c r="E43" s="72">
        <f t="shared" si="0"/>
        <v>6476</v>
      </c>
    </row>
    <row r="44" spans="2:5" x14ac:dyDescent="0.2">
      <c r="B44" s="137" t="s">
        <v>231</v>
      </c>
      <c r="C44" s="74">
        <v>1418</v>
      </c>
      <c r="D44" s="74">
        <v>5046</v>
      </c>
      <c r="E44" s="72">
        <f t="shared" si="0"/>
        <v>6464</v>
      </c>
    </row>
    <row r="45" spans="2:5" x14ac:dyDescent="0.2">
      <c r="B45" s="137" t="s">
        <v>232</v>
      </c>
      <c r="C45" s="74">
        <v>2827</v>
      </c>
      <c r="D45" s="74">
        <v>8359</v>
      </c>
      <c r="E45" s="72">
        <f t="shared" si="0"/>
        <v>11186</v>
      </c>
    </row>
    <row r="46" spans="2:5" x14ac:dyDescent="0.2">
      <c r="B46" s="137" t="s">
        <v>233</v>
      </c>
      <c r="C46" s="74">
        <v>1991</v>
      </c>
      <c r="D46" s="74">
        <v>8626</v>
      </c>
      <c r="E46" s="72">
        <f t="shared" si="0"/>
        <v>10617</v>
      </c>
    </row>
    <row r="47" spans="2:5" ht="13.5" customHeight="1" x14ac:dyDescent="0.2">
      <c r="B47" s="137" t="s">
        <v>234</v>
      </c>
      <c r="C47" s="74">
        <v>4187</v>
      </c>
      <c r="D47" s="74">
        <v>20040</v>
      </c>
      <c r="E47" s="72">
        <f t="shared" si="0"/>
        <v>24227</v>
      </c>
    </row>
    <row r="48" spans="2:5" x14ac:dyDescent="0.2">
      <c r="B48" s="137" t="s">
        <v>235</v>
      </c>
      <c r="C48" s="74">
        <v>458</v>
      </c>
      <c r="D48" s="74">
        <v>5046</v>
      </c>
      <c r="E48" s="72">
        <f>SUM(C48:D48)</f>
        <v>5504</v>
      </c>
    </row>
    <row r="49" spans="2:5" x14ac:dyDescent="0.2">
      <c r="B49" s="62" t="s">
        <v>27</v>
      </c>
      <c r="C49" s="72">
        <f>SUM(C40:C48)</f>
        <v>23930</v>
      </c>
      <c r="D49" s="72">
        <f>SUM(D40:D48)</f>
        <v>86900</v>
      </c>
      <c r="E49" s="72">
        <f t="shared" si="0"/>
        <v>110830</v>
      </c>
    </row>
    <row r="50" spans="2:5" x14ac:dyDescent="0.2">
      <c r="B50" s="59"/>
      <c r="C50" s="71"/>
      <c r="D50" s="71"/>
      <c r="E50" s="71"/>
    </row>
    <row r="51" spans="2:5" x14ac:dyDescent="0.2">
      <c r="B51" s="57" t="s">
        <v>96</v>
      </c>
      <c r="C51" s="71"/>
      <c r="D51" s="71"/>
      <c r="E51" s="71"/>
    </row>
    <row r="53" spans="2:5" x14ac:dyDescent="0.2">
      <c r="B53" s="49" t="s">
        <v>91</v>
      </c>
    </row>
    <row r="54" spans="2:5" x14ac:dyDescent="0.2">
      <c r="E54" s="57"/>
    </row>
  </sheetData>
  <hyperlinks>
    <hyperlink ref="B53" location="Information!A1" display="Return to information" xr:uid="{3759F7A6-AB99-4F5E-8D31-E79D6931A9DB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A4E6C-38CE-47C4-BBDC-FC3A9B2B9916}">
  <sheetPr>
    <tabColor rgb="FF2363AF"/>
    <pageSetUpPr autoPageBreaks="0"/>
  </sheetPr>
  <dimension ref="B7:J83"/>
  <sheetViews>
    <sheetView showGridLines="0" zoomScaleNormal="100" workbookViewId="0"/>
  </sheetViews>
  <sheetFormatPr defaultColWidth="9.26953125" defaultRowHeight="12.6" x14ac:dyDescent="0.2"/>
  <cols>
    <col min="1" max="1" width="2.36328125" style="3" customWidth="1"/>
    <col min="2" max="2" width="16.90625" style="3" customWidth="1"/>
    <col min="3" max="6" width="15.7265625" style="3" customWidth="1"/>
    <col min="7" max="7" width="11.26953125" style="3" customWidth="1"/>
    <col min="8" max="8" width="11.453125" style="3" customWidth="1"/>
    <col min="9" max="9" width="10.453125" style="3" customWidth="1"/>
    <col min="10" max="10" width="12.26953125" style="3" bestFit="1" customWidth="1"/>
    <col min="11" max="11" width="10.7265625" style="3" customWidth="1"/>
    <col min="12" max="16384" width="9.26953125" style="3"/>
  </cols>
  <sheetData>
    <row r="7" spans="2:2" ht="16.2" x14ac:dyDescent="0.3">
      <c r="B7" s="101" t="s">
        <v>95</v>
      </c>
    </row>
    <row r="9" spans="2:2" s="10" customFormat="1" ht="16.2" x14ac:dyDescent="0.3">
      <c r="B9" s="43" t="s">
        <v>253</v>
      </c>
    </row>
    <row r="10" spans="2:2" s="10" customFormat="1" ht="16.2" x14ac:dyDescent="0.3">
      <c r="B10" s="39" t="s">
        <v>236</v>
      </c>
    </row>
    <row r="11" spans="2:2" s="10" customFormat="1" ht="16.2" x14ac:dyDescent="0.3">
      <c r="B11" s="39" t="s">
        <v>237</v>
      </c>
    </row>
    <row r="18" spans="7:7" x14ac:dyDescent="0.2">
      <c r="G18" s="124"/>
    </row>
    <row r="38" spans="2:10" x14ac:dyDescent="0.2">
      <c r="B38" s="86" t="s">
        <v>113</v>
      </c>
      <c r="C38" s="83" t="s">
        <v>21</v>
      </c>
      <c r="D38" s="83" t="s">
        <v>22</v>
      </c>
      <c r="E38" s="83" t="s">
        <v>1</v>
      </c>
      <c r="F38" s="83" t="s">
        <v>0</v>
      </c>
      <c r="H38" s="126"/>
      <c r="I38" s="29"/>
      <c r="J38" s="29"/>
    </row>
    <row r="39" spans="2:10" x14ac:dyDescent="0.2">
      <c r="B39" s="137" t="s">
        <v>227</v>
      </c>
      <c r="C39" s="118">
        <v>4126</v>
      </c>
      <c r="D39" s="118">
        <v>196</v>
      </c>
      <c r="E39" s="118">
        <v>427</v>
      </c>
      <c r="F39" s="118">
        <v>73</v>
      </c>
      <c r="H39" s="143"/>
      <c r="I39" s="29"/>
      <c r="J39" s="143"/>
    </row>
    <row r="40" spans="2:10" x14ac:dyDescent="0.2">
      <c r="B40" s="137" t="s">
        <v>228</v>
      </c>
      <c r="C40" s="118">
        <v>4321</v>
      </c>
      <c r="D40" s="118">
        <v>731</v>
      </c>
      <c r="E40" s="118">
        <v>217</v>
      </c>
      <c r="F40" s="118">
        <v>44</v>
      </c>
      <c r="H40" s="144"/>
      <c r="I40" s="29"/>
      <c r="J40" s="144"/>
    </row>
    <row r="41" spans="2:10" x14ac:dyDescent="0.2">
      <c r="B41" s="137" t="s">
        <v>229</v>
      </c>
      <c r="C41" s="118">
        <v>1544</v>
      </c>
      <c r="D41" s="118">
        <v>0</v>
      </c>
      <c r="E41" s="118">
        <v>38</v>
      </c>
      <c r="F41" s="118">
        <v>3</v>
      </c>
      <c r="H41" s="144"/>
      <c r="I41" s="29"/>
      <c r="J41" s="144"/>
    </row>
    <row r="42" spans="2:10" x14ac:dyDescent="0.2">
      <c r="B42" s="137" t="s">
        <v>230</v>
      </c>
      <c r="C42" s="118">
        <v>1274</v>
      </c>
      <c r="D42" s="118">
        <v>22</v>
      </c>
      <c r="E42" s="118">
        <v>33</v>
      </c>
      <c r="F42" s="118">
        <v>0</v>
      </c>
      <c r="H42" s="144"/>
      <c r="I42" s="29"/>
      <c r="J42" s="144"/>
    </row>
    <row r="43" spans="2:10" x14ac:dyDescent="0.2">
      <c r="B43" s="137" t="s">
        <v>231</v>
      </c>
      <c r="C43" s="118">
        <v>1397</v>
      </c>
      <c r="D43" s="118">
        <v>8</v>
      </c>
      <c r="E43" s="118">
        <v>12</v>
      </c>
      <c r="F43" s="118">
        <v>1</v>
      </c>
      <c r="H43" s="144"/>
      <c r="I43" s="29"/>
      <c r="J43" s="144"/>
    </row>
    <row r="44" spans="2:10" x14ac:dyDescent="0.2">
      <c r="B44" s="137" t="s">
        <v>232</v>
      </c>
      <c r="C44" s="118">
        <v>2822</v>
      </c>
      <c r="D44" s="118">
        <v>1</v>
      </c>
      <c r="E44" s="118">
        <v>4</v>
      </c>
      <c r="F44" s="118">
        <v>0</v>
      </c>
      <c r="H44" s="144"/>
      <c r="I44" s="29"/>
      <c r="J44" s="144"/>
    </row>
    <row r="45" spans="2:10" x14ac:dyDescent="0.2">
      <c r="B45" s="137" t="s">
        <v>233</v>
      </c>
      <c r="C45" s="118">
        <v>1958</v>
      </c>
      <c r="D45" s="118">
        <v>19</v>
      </c>
      <c r="E45" s="118">
        <v>14</v>
      </c>
      <c r="F45" s="118">
        <v>0</v>
      </c>
      <c r="H45" s="144"/>
      <c r="I45" s="29"/>
      <c r="J45" s="144"/>
    </row>
    <row r="46" spans="2:10" x14ac:dyDescent="0.2">
      <c r="B46" s="137" t="s">
        <v>234</v>
      </c>
      <c r="C46" s="118">
        <v>4149</v>
      </c>
      <c r="D46" s="118">
        <v>26</v>
      </c>
      <c r="E46" s="118">
        <v>12</v>
      </c>
      <c r="F46" s="118">
        <v>0</v>
      </c>
      <c r="H46" s="144"/>
      <c r="I46" s="29"/>
      <c r="J46" s="144"/>
    </row>
    <row r="47" spans="2:10" x14ac:dyDescent="0.2">
      <c r="B47" s="137" t="s">
        <v>235</v>
      </c>
      <c r="C47" s="118">
        <v>458</v>
      </c>
      <c r="D47" s="118">
        <v>0</v>
      </c>
      <c r="E47" s="118">
        <v>0</v>
      </c>
      <c r="F47" s="118">
        <v>0</v>
      </c>
      <c r="H47" s="144"/>
      <c r="I47" s="29"/>
      <c r="J47" s="144"/>
    </row>
    <row r="48" spans="2:10" x14ac:dyDescent="0.2">
      <c r="B48" s="141" t="s">
        <v>20</v>
      </c>
      <c r="C48" s="112">
        <f>SUM(C39:C47)</f>
        <v>22049</v>
      </c>
      <c r="D48" s="112">
        <f t="shared" ref="D48:F48" si="0">SUM(D39:D47)</f>
        <v>1003</v>
      </c>
      <c r="E48" s="112">
        <f t="shared" si="0"/>
        <v>757</v>
      </c>
      <c r="F48" s="112">
        <f t="shared" si="0"/>
        <v>121</v>
      </c>
      <c r="H48" s="144"/>
      <c r="I48" s="29"/>
      <c r="J48" s="144"/>
    </row>
    <row r="49" spans="2:10" x14ac:dyDescent="0.2">
      <c r="H49" s="145"/>
      <c r="I49" s="29"/>
      <c r="J49" s="145"/>
    </row>
    <row r="51" spans="2:10" x14ac:dyDescent="0.2">
      <c r="B51" s="15" t="s">
        <v>86</v>
      </c>
      <c r="C51"/>
      <c r="D51"/>
      <c r="E51"/>
      <c r="F51"/>
      <c r="G51"/>
    </row>
    <row r="52" spans="2:10" x14ac:dyDescent="0.2">
      <c r="B52" s="15" t="s">
        <v>87</v>
      </c>
      <c r="C52"/>
      <c r="D52"/>
      <c r="E52"/>
      <c r="F52"/>
      <c r="G52"/>
    </row>
    <row r="53" spans="2:10" ht="17.100000000000001" customHeight="1" x14ac:dyDescent="0.2">
      <c r="B53"/>
      <c r="C53"/>
      <c r="D53"/>
      <c r="E53"/>
      <c r="F53"/>
      <c r="G53"/>
    </row>
    <row r="54" spans="2:10" ht="17.100000000000001" customHeight="1" x14ac:dyDescent="0.2">
      <c r="B54" s="49" t="s">
        <v>91</v>
      </c>
      <c r="C54"/>
      <c r="D54"/>
      <c r="E54"/>
      <c r="F54"/>
      <c r="G54"/>
    </row>
    <row r="55" spans="2:10" ht="17.100000000000001" customHeight="1" x14ac:dyDescent="0.2">
      <c r="B55"/>
      <c r="C55"/>
      <c r="D55"/>
      <c r="E55"/>
      <c r="F55"/>
      <c r="G55"/>
    </row>
    <row r="56" spans="2:10" x14ac:dyDescent="0.2">
      <c r="B56"/>
      <c r="C56"/>
      <c r="D56"/>
      <c r="E56"/>
      <c r="F56"/>
      <c r="G56"/>
    </row>
    <row r="57" spans="2:10" x14ac:dyDescent="0.2">
      <c r="B57"/>
      <c r="C57"/>
      <c r="D57"/>
      <c r="E57"/>
      <c r="F57"/>
      <c r="G57"/>
    </row>
    <row r="58" spans="2:10" x14ac:dyDescent="0.2">
      <c r="B58"/>
      <c r="C58"/>
      <c r="D58"/>
      <c r="E58"/>
      <c r="F58"/>
      <c r="G58"/>
    </row>
    <row r="59" spans="2:10" x14ac:dyDescent="0.2">
      <c r="B59"/>
      <c r="C59"/>
      <c r="D59"/>
      <c r="E59"/>
      <c r="F59"/>
      <c r="G59"/>
    </row>
    <row r="60" spans="2:10" x14ac:dyDescent="0.2">
      <c r="B60"/>
      <c r="C60"/>
      <c r="D60"/>
      <c r="E60"/>
      <c r="F60"/>
      <c r="G60"/>
    </row>
    <row r="61" spans="2:10" ht="14.55" customHeight="1" x14ac:dyDescent="0.2">
      <c r="B61"/>
      <c r="C61"/>
      <c r="D61"/>
      <c r="E61"/>
      <c r="F61"/>
      <c r="G61"/>
    </row>
    <row r="62" spans="2:10" x14ac:dyDescent="0.2">
      <c r="B62"/>
      <c r="C62"/>
      <c r="D62"/>
      <c r="E62"/>
      <c r="F62"/>
      <c r="G62"/>
    </row>
    <row r="63" spans="2:10" x14ac:dyDescent="0.2">
      <c r="B63"/>
      <c r="C63"/>
      <c r="D63"/>
      <c r="E63"/>
      <c r="F63"/>
      <c r="G63"/>
    </row>
    <row r="83" ht="8.25" customHeight="1" x14ac:dyDescent="0.2"/>
  </sheetData>
  <hyperlinks>
    <hyperlink ref="B54" location="Information!A1" display="Return to information" xr:uid="{1DFDF7FE-D030-4B68-A71A-77845E122932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77C87-2E7D-450B-9AD1-7A21B590D425}">
  <sheetPr>
    <tabColor rgb="FF2363AF"/>
    <pageSetUpPr autoPageBreaks="0"/>
  </sheetPr>
  <dimension ref="B6:H76"/>
  <sheetViews>
    <sheetView showGridLines="0" zoomScaleNormal="100" workbookViewId="0"/>
  </sheetViews>
  <sheetFormatPr defaultColWidth="9.26953125" defaultRowHeight="12.6" x14ac:dyDescent="0.2"/>
  <cols>
    <col min="1" max="1" width="2.36328125" style="3" customWidth="1"/>
    <col min="2" max="2" width="12.81640625" style="3" customWidth="1"/>
    <col min="3" max="3" width="17.7265625" style="3" customWidth="1"/>
    <col min="4" max="4" width="14.7265625" style="3" customWidth="1"/>
    <col min="5" max="5" width="9.26953125" style="3"/>
    <col min="6" max="6" width="13.1796875" style="3" customWidth="1"/>
    <col min="7" max="16384" width="9.26953125" style="3"/>
  </cols>
  <sheetData>
    <row r="6" spans="2:2" ht="16.2" x14ac:dyDescent="0.3">
      <c r="B6" s="101" t="s">
        <v>95</v>
      </c>
    </row>
    <row r="8" spans="2:2" s="10" customFormat="1" ht="16.2" x14ac:dyDescent="0.3">
      <c r="B8" s="44" t="s">
        <v>254</v>
      </c>
    </row>
    <row r="9" spans="2:2" s="10" customFormat="1" ht="16.2" x14ac:dyDescent="0.3">
      <c r="B9" s="108" t="s">
        <v>255</v>
      </c>
    </row>
    <row r="10" spans="2:2" s="10" customFormat="1" ht="16.2" x14ac:dyDescent="0.3">
      <c r="B10" s="108" t="s">
        <v>194</v>
      </c>
    </row>
    <row r="11" spans="2:2" s="10" customFormat="1" ht="16.2" x14ac:dyDescent="0.3">
      <c r="B11" s="42" t="s">
        <v>195</v>
      </c>
    </row>
    <row r="12" spans="2:2" s="10" customFormat="1" ht="16.2" x14ac:dyDescent="0.3">
      <c r="B12" s="42"/>
    </row>
    <row r="20" spans="8:8" x14ac:dyDescent="0.2">
      <c r="H20" s="124"/>
    </row>
    <row r="32" spans="8:8" ht="17.55" customHeight="1" x14ac:dyDescent="0.2"/>
    <row r="40" spans="2:4" x14ac:dyDescent="0.2">
      <c r="B40" s="86" t="s">
        <v>19</v>
      </c>
      <c r="C40" s="83" t="s">
        <v>59</v>
      </c>
      <c r="D40" s="124"/>
    </row>
    <row r="41" spans="2:4" x14ac:dyDescent="0.2">
      <c r="B41" s="137" t="s">
        <v>227</v>
      </c>
      <c r="C41" s="162">
        <v>1</v>
      </c>
    </row>
    <row r="42" spans="2:4" x14ac:dyDescent="0.2">
      <c r="B42" s="137" t="s">
        <v>228</v>
      </c>
      <c r="C42" s="162">
        <v>13</v>
      </c>
    </row>
    <row r="43" spans="2:4" x14ac:dyDescent="0.2">
      <c r="B43" s="137" t="s">
        <v>229</v>
      </c>
      <c r="C43" s="162">
        <v>23</v>
      </c>
    </row>
    <row r="44" spans="2:4" ht="15.45" customHeight="1" x14ac:dyDescent="0.2">
      <c r="B44" s="137" t="s">
        <v>230</v>
      </c>
      <c r="C44" s="162">
        <v>202</v>
      </c>
    </row>
    <row r="45" spans="2:4" ht="14.55" customHeight="1" x14ac:dyDescent="0.2">
      <c r="B45" s="137" t="s">
        <v>231</v>
      </c>
      <c r="C45" s="162">
        <v>191</v>
      </c>
    </row>
    <row r="46" spans="2:4" ht="15" customHeight="1" x14ac:dyDescent="0.2">
      <c r="B46" s="137" t="s">
        <v>232</v>
      </c>
      <c r="C46" s="162">
        <v>960</v>
      </c>
    </row>
    <row r="47" spans="2:4" x14ac:dyDescent="0.2">
      <c r="B47" s="137" t="s">
        <v>233</v>
      </c>
      <c r="C47" s="162">
        <v>813</v>
      </c>
    </row>
    <row r="48" spans="2:4" x14ac:dyDescent="0.2">
      <c r="B48" s="137" t="s">
        <v>234</v>
      </c>
      <c r="C48" s="162">
        <v>893</v>
      </c>
    </row>
    <row r="49" spans="2:3" x14ac:dyDescent="0.2">
      <c r="B49" s="137" t="s">
        <v>235</v>
      </c>
      <c r="C49" s="162">
        <v>487</v>
      </c>
    </row>
    <row r="50" spans="2:3" x14ac:dyDescent="0.2">
      <c r="B50" s="141" t="s">
        <v>27</v>
      </c>
      <c r="C50" s="171">
        <f>SUM(C41:C49)</f>
        <v>3583</v>
      </c>
    </row>
    <row r="51" spans="2:3" x14ac:dyDescent="0.2">
      <c r="B51" s="59"/>
      <c r="C51" s="81"/>
    </row>
    <row r="52" spans="2:3" x14ac:dyDescent="0.2">
      <c r="B52" s="48" t="s">
        <v>96</v>
      </c>
      <c r="C52" s="81"/>
    </row>
    <row r="54" spans="2:3" ht="14.55" customHeight="1" x14ac:dyDescent="0.2">
      <c r="B54" s="49" t="s">
        <v>91</v>
      </c>
    </row>
    <row r="76" ht="28.5" customHeight="1" x14ac:dyDescent="0.2"/>
  </sheetData>
  <hyperlinks>
    <hyperlink ref="B54" location="Information!A1" display="Return to information" xr:uid="{AB4280E1-1E06-4DFB-85A9-ACB83F5DD53E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19528-7863-4B3E-9C5C-B328A6B7B618}">
  <sheetPr>
    <tabColor rgb="FF2363AF"/>
    <pageSetUpPr autoPageBreaks="0"/>
  </sheetPr>
  <dimension ref="B6:G71"/>
  <sheetViews>
    <sheetView showGridLines="0" zoomScaleNormal="100" workbookViewId="0"/>
  </sheetViews>
  <sheetFormatPr defaultColWidth="9.26953125" defaultRowHeight="12.6" x14ac:dyDescent="0.2"/>
  <cols>
    <col min="1" max="1" width="2.36328125" style="3" customWidth="1"/>
    <col min="2" max="2" width="12.81640625" style="3" customWidth="1"/>
    <col min="3" max="3" width="17.7265625" style="3" customWidth="1"/>
    <col min="4" max="4" width="14.7265625" style="3" customWidth="1"/>
    <col min="5" max="5" width="9.26953125" style="3"/>
    <col min="6" max="6" width="13.1796875" style="3" customWidth="1"/>
    <col min="7" max="16384" width="9.26953125" style="3"/>
  </cols>
  <sheetData>
    <row r="6" spans="2:7" ht="16.2" x14ac:dyDescent="0.3">
      <c r="B6" s="101" t="s">
        <v>95</v>
      </c>
    </row>
    <row r="8" spans="2:7" s="10" customFormat="1" ht="16.2" x14ac:dyDescent="0.3">
      <c r="B8" s="44" t="s">
        <v>268</v>
      </c>
    </row>
    <row r="9" spans="2:7" s="10" customFormat="1" ht="16.2" x14ac:dyDescent="0.3">
      <c r="B9" s="108" t="s">
        <v>269</v>
      </c>
    </row>
    <row r="10" spans="2:7" s="10" customFormat="1" ht="16.2" x14ac:dyDescent="0.3">
      <c r="B10" s="108" t="s">
        <v>163</v>
      </c>
    </row>
    <row r="11" spans="2:7" s="10" customFormat="1" ht="16.2" x14ac:dyDescent="0.3">
      <c r="B11" s="42" t="s">
        <v>164</v>
      </c>
    </row>
    <row r="12" spans="2:7" s="10" customFormat="1" ht="16.2" x14ac:dyDescent="0.3">
      <c r="B12" s="42"/>
    </row>
    <row r="15" spans="2:7" x14ac:dyDescent="0.2">
      <c r="G15" s="124"/>
    </row>
    <row r="19" spans="7:7" x14ac:dyDescent="0.2">
      <c r="G19" s="124"/>
    </row>
    <row r="39" spans="2:5" x14ac:dyDescent="0.2">
      <c r="B39" s="86" t="s">
        <v>19</v>
      </c>
      <c r="C39" s="83" t="s">
        <v>165</v>
      </c>
      <c r="E39" s="124"/>
    </row>
    <row r="40" spans="2:5" x14ac:dyDescent="0.2">
      <c r="B40" s="137" t="s">
        <v>231</v>
      </c>
      <c r="C40" s="162">
        <v>86</v>
      </c>
      <c r="D40" s="124"/>
    </row>
    <row r="41" spans="2:5" x14ac:dyDescent="0.2">
      <c r="B41" s="137" t="s">
        <v>232</v>
      </c>
      <c r="C41" s="162">
        <v>420</v>
      </c>
    </row>
    <row r="42" spans="2:5" x14ac:dyDescent="0.2">
      <c r="B42" s="137" t="s">
        <v>233</v>
      </c>
      <c r="C42" s="162">
        <v>443</v>
      </c>
    </row>
    <row r="43" spans="2:5" ht="15.45" customHeight="1" x14ac:dyDescent="0.2">
      <c r="B43" s="137" t="s">
        <v>234</v>
      </c>
      <c r="C43" s="162">
        <v>375</v>
      </c>
    </row>
    <row r="44" spans="2:5" ht="14.55" customHeight="1" x14ac:dyDescent="0.2">
      <c r="B44" s="137" t="s">
        <v>235</v>
      </c>
      <c r="C44" s="162">
        <v>3</v>
      </c>
    </row>
    <row r="45" spans="2:5" ht="15" customHeight="1" x14ac:dyDescent="0.2">
      <c r="B45" s="136" t="s">
        <v>20</v>
      </c>
      <c r="C45" s="171">
        <f>SUM(C40:C44)</f>
        <v>1327</v>
      </c>
    </row>
    <row r="46" spans="2:5" x14ac:dyDescent="0.2">
      <c r="B46" s="59"/>
      <c r="C46" s="81"/>
    </row>
    <row r="47" spans="2:5" x14ac:dyDescent="0.2">
      <c r="B47" s="48" t="s">
        <v>96</v>
      </c>
      <c r="C47" s="81"/>
    </row>
    <row r="49" spans="2:2" ht="14.55" customHeight="1" x14ac:dyDescent="0.2">
      <c r="B49" s="49" t="s">
        <v>91</v>
      </c>
    </row>
    <row r="71" ht="28.5" customHeight="1" x14ac:dyDescent="0.2"/>
  </sheetData>
  <hyperlinks>
    <hyperlink ref="B49" location="Information!A1" display="Return to information" xr:uid="{575D7BA8-FD17-43C8-BD10-537954029DDD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C04E-05D5-4215-B5FE-10F8DB7E9AFF}">
  <sheetPr>
    <tabColor rgb="FFE2C700"/>
    <pageSetUpPr autoPageBreaks="0"/>
  </sheetPr>
  <dimension ref="B6:I52"/>
  <sheetViews>
    <sheetView showGridLines="0" zoomScaleNormal="100" workbookViewId="0"/>
  </sheetViews>
  <sheetFormatPr defaultRowHeight="12.6" x14ac:dyDescent="0.2"/>
  <cols>
    <col min="1" max="1" width="2.453125" customWidth="1"/>
    <col min="2" max="2" width="14.7265625" customWidth="1"/>
    <col min="3" max="3" width="18.1796875" customWidth="1"/>
    <col min="4" max="4" width="18.7265625" customWidth="1"/>
    <col min="5" max="5" width="18.1796875" customWidth="1"/>
    <col min="6" max="6" width="17.36328125" customWidth="1"/>
    <col min="7" max="7" width="18.1796875" customWidth="1"/>
  </cols>
  <sheetData>
    <row r="6" spans="2:8" ht="16.2" x14ac:dyDescent="0.3">
      <c r="B6" s="97" t="s">
        <v>92</v>
      </c>
    </row>
    <row r="8" spans="2:8" s="8" customFormat="1" ht="16.2" x14ac:dyDescent="0.3">
      <c r="B8" s="44" t="s">
        <v>257</v>
      </c>
    </row>
    <row r="9" spans="2:8" s="8" customFormat="1" ht="16.2" x14ac:dyDescent="0.3">
      <c r="B9" s="131" t="s">
        <v>166</v>
      </c>
    </row>
    <row r="10" spans="2:8" ht="17.100000000000001" customHeight="1" x14ac:dyDescent="0.2">
      <c r="B10" s="41" t="s">
        <v>167</v>
      </c>
    </row>
    <row r="11" spans="2:8" ht="17.100000000000001" customHeight="1" x14ac:dyDescent="0.2">
      <c r="B11" s="41"/>
    </row>
    <row r="12" spans="2:8" ht="17.100000000000001" customHeight="1" x14ac:dyDescent="0.2"/>
    <row r="13" spans="2:8" ht="17.100000000000001" customHeight="1" x14ac:dyDescent="0.2"/>
    <row r="14" spans="2:8" ht="17.100000000000001" customHeight="1" x14ac:dyDescent="0.2"/>
    <row r="15" spans="2:8" ht="17.100000000000001" customHeight="1" x14ac:dyDescent="0.2">
      <c r="H15" s="125"/>
    </row>
    <row r="16" spans="2:8" ht="17.100000000000001" customHeight="1" x14ac:dyDescent="0.2"/>
    <row r="17" spans="2:9" ht="17.100000000000001" customHeight="1" x14ac:dyDescent="0.2"/>
    <row r="18" spans="2:9" ht="17.100000000000001" customHeight="1" x14ac:dyDescent="0.2">
      <c r="H18" s="125"/>
    </row>
    <row r="19" spans="2:9" ht="17.100000000000001" customHeight="1" x14ac:dyDescent="0.2"/>
    <row r="20" spans="2:9" ht="17.100000000000001" customHeight="1" x14ac:dyDescent="0.2">
      <c r="F20" s="11"/>
    </row>
    <row r="21" spans="2:9" ht="17.100000000000001" customHeight="1" x14ac:dyDescent="0.2"/>
    <row r="22" spans="2:9" ht="17.100000000000001" customHeight="1" x14ac:dyDescent="0.2"/>
    <row r="23" spans="2:9" ht="17.100000000000001" customHeight="1" x14ac:dyDescent="0.2"/>
    <row r="24" spans="2:9" ht="17.100000000000001" customHeight="1" x14ac:dyDescent="0.2"/>
    <row r="30" spans="2:9" x14ac:dyDescent="0.2">
      <c r="B30" s="6" t="s">
        <v>211</v>
      </c>
      <c r="E30" s="28"/>
      <c r="F30" s="27"/>
    </row>
    <row r="31" spans="2:9" x14ac:dyDescent="0.2">
      <c r="B31" s="86" t="s">
        <v>19</v>
      </c>
      <c r="C31" s="178" t="s">
        <v>21</v>
      </c>
      <c r="D31" s="83" t="s">
        <v>22</v>
      </c>
      <c r="E31" s="179" t="s">
        <v>0</v>
      </c>
      <c r="F31" s="83" t="s">
        <v>1</v>
      </c>
      <c r="G31" s="182" t="s">
        <v>20</v>
      </c>
      <c r="I31" s="128"/>
    </row>
    <row r="32" spans="2:9" x14ac:dyDescent="0.2">
      <c r="B32" s="137" t="s">
        <v>227</v>
      </c>
      <c r="C32" s="180">
        <v>2527964.9799999907</v>
      </c>
      <c r="D32" s="180">
        <v>4278918.4500000011</v>
      </c>
      <c r="E32" s="180">
        <v>8995846.7199999429</v>
      </c>
      <c r="F32" s="180">
        <v>546659.26999999688</v>
      </c>
      <c r="G32" s="181">
        <f>SUM(C32:F32)</f>
        <v>16349389.419999933</v>
      </c>
      <c r="I32" s="129"/>
    </row>
    <row r="33" spans="2:9" x14ac:dyDescent="0.2">
      <c r="B33" s="137" t="s">
        <v>228</v>
      </c>
      <c r="C33" s="180">
        <v>11944976.390000053</v>
      </c>
      <c r="D33" s="180">
        <v>17681220.420000151</v>
      </c>
      <c r="E33" s="180">
        <v>42390827.370000072</v>
      </c>
      <c r="F33" s="180">
        <v>1828246.5900000201</v>
      </c>
      <c r="G33" s="181">
        <f t="shared" ref="G33:G40" si="0">SUM(C33:F33)</f>
        <v>73845270.770000294</v>
      </c>
      <c r="I33" s="129"/>
    </row>
    <row r="34" spans="2:9" x14ac:dyDescent="0.2">
      <c r="B34" s="137" t="s">
        <v>229</v>
      </c>
      <c r="C34" s="180">
        <v>16518556.200000109</v>
      </c>
      <c r="D34" s="180">
        <v>23795407.769999713</v>
      </c>
      <c r="E34" s="180">
        <v>47670185.040000297</v>
      </c>
      <c r="F34" s="180">
        <v>2149162.7700000079</v>
      </c>
      <c r="G34" s="181">
        <f t="shared" si="0"/>
        <v>90133311.78000012</v>
      </c>
      <c r="I34" s="35"/>
    </row>
    <row r="35" spans="2:9" x14ac:dyDescent="0.2">
      <c r="B35" s="137" t="s">
        <v>230</v>
      </c>
      <c r="C35" s="180">
        <v>21561528.949999869</v>
      </c>
      <c r="D35" s="180">
        <v>29387301.960000109</v>
      </c>
      <c r="E35" s="180">
        <v>47611497.019999824</v>
      </c>
      <c r="F35" s="180">
        <v>2365165.0699999807</v>
      </c>
      <c r="G35" s="181">
        <f t="shared" si="0"/>
        <v>100925492.99999978</v>
      </c>
      <c r="I35" s="129"/>
    </row>
    <row r="36" spans="2:9" x14ac:dyDescent="0.2">
      <c r="B36" s="137" t="s">
        <v>231</v>
      </c>
      <c r="C36" s="180">
        <v>28479437.239999156</v>
      </c>
      <c r="D36" s="180">
        <v>34320265.590000063</v>
      </c>
      <c r="E36" s="180">
        <v>49373309.69999972</v>
      </c>
      <c r="F36" s="180">
        <v>2559535.4700000319</v>
      </c>
      <c r="G36" s="181">
        <f t="shared" si="0"/>
        <v>114732547.99999897</v>
      </c>
      <c r="I36" s="35"/>
    </row>
    <row r="37" spans="2:9" x14ac:dyDescent="0.2">
      <c r="B37" s="137" t="s">
        <v>232</v>
      </c>
      <c r="C37" s="180">
        <v>38223073.569997333</v>
      </c>
      <c r="D37" s="180">
        <v>39307637.769999512</v>
      </c>
      <c r="E37" s="180">
        <v>52694767.529999271</v>
      </c>
      <c r="F37" s="180">
        <v>2691956.9599999748</v>
      </c>
      <c r="G37" s="181">
        <f t="shared" si="0"/>
        <v>132917435.82999609</v>
      </c>
      <c r="I37" s="35"/>
    </row>
    <row r="38" spans="2:9" x14ac:dyDescent="0.2">
      <c r="B38" s="137" t="s">
        <v>233</v>
      </c>
      <c r="C38" s="180">
        <v>48270624.329996437</v>
      </c>
      <c r="D38" s="180">
        <v>42203523.140000813</v>
      </c>
      <c r="E38" s="180">
        <v>51582810.310003445</v>
      </c>
      <c r="F38" s="180">
        <v>2712206.2999999612</v>
      </c>
      <c r="G38" s="181">
        <f t="shared" si="0"/>
        <v>144769164.08000064</v>
      </c>
      <c r="I38" s="35"/>
    </row>
    <row r="39" spans="2:9" x14ac:dyDescent="0.2">
      <c r="B39" s="137" t="s">
        <v>234</v>
      </c>
      <c r="C39" s="180">
        <v>58493629.699994035</v>
      </c>
      <c r="D39" s="180">
        <v>42487243.049999483</v>
      </c>
      <c r="E39" s="180">
        <v>42388352.230003573</v>
      </c>
      <c r="F39" s="180">
        <v>2269011.5099999774</v>
      </c>
      <c r="G39" s="181">
        <f t="shared" si="0"/>
        <v>145638236.48999709</v>
      </c>
      <c r="I39" s="35"/>
    </row>
    <row r="40" spans="2:9" x14ac:dyDescent="0.2">
      <c r="B40" s="137" t="s">
        <v>235</v>
      </c>
      <c r="C40" s="180">
        <v>73246137.599982589</v>
      </c>
      <c r="D40" s="180">
        <v>40520165.089999676</v>
      </c>
      <c r="E40" s="180">
        <v>9172669.3700004369</v>
      </c>
      <c r="F40" s="180">
        <v>1223853.0400000059</v>
      </c>
      <c r="G40" s="181">
        <f t="shared" si="0"/>
        <v>124162825.09998271</v>
      </c>
      <c r="I40" s="35"/>
    </row>
    <row r="41" spans="2:9" x14ac:dyDescent="0.2">
      <c r="B41" s="141" t="s">
        <v>20</v>
      </c>
      <c r="C41" s="181">
        <f>SUM(C32:C40)</f>
        <v>299265928.95996958</v>
      </c>
      <c r="D41" s="181">
        <f t="shared" ref="D41:F41" si="1">SUM(D32:D40)</f>
        <v>273981683.23999953</v>
      </c>
      <c r="E41" s="181">
        <f t="shared" si="1"/>
        <v>351880265.29000664</v>
      </c>
      <c r="F41" s="181">
        <f t="shared" si="1"/>
        <v>18345796.979999959</v>
      </c>
      <c r="G41" s="181">
        <f>SUM(G32:G40)</f>
        <v>943473674.46997571</v>
      </c>
      <c r="I41" s="36"/>
    </row>
    <row r="42" spans="2:9" x14ac:dyDescent="0.2">
      <c r="B42" s="59"/>
      <c r="C42" s="82"/>
      <c r="D42" s="82"/>
      <c r="E42" s="82"/>
      <c r="F42" s="82"/>
      <c r="G42" s="82"/>
    </row>
    <row r="43" spans="2:9" x14ac:dyDescent="0.2">
      <c r="B43" s="48" t="s">
        <v>96</v>
      </c>
      <c r="C43" s="82"/>
      <c r="D43" s="82"/>
      <c r="E43" s="82"/>
      <c r="F43" s="82"/>
      <c r="G43" s="130"/>
    </row>
    <row r="44" spans="2:9" x14ac:dyDescent="0.2">
      <c r="B44" s="59" t="s">
        <v>86</v>
      </c>
      <c r="C44" s="82"/>
      <c r="D44" s="82"/>
      <c r="E44" s="82"/>
      <c r="F44" s="82"/>
      <c r="G44" s="130"/>
    </row>
    <row r="45" spans="2:9" x14ac:dyDescent="0.2">
      <c r="B45" s="59" t="s">
        <v>87</v>
      </c>
      <c r="C45" s="82"/>
      <c r="D45" s="82"/>
      <c r="E45" s="82"/>
      <c r="F45" s="82"/>
      <c r="G45" s="130"/>
    </row>
    <row r="47" spans="2:9" x14ac:dyDescent="0.2">
      <c r="B47" s="49" t="s">
        <v>91</v>
      </c>
    </row>
    <row r="51" spans="4:4" x14ac:dyDescent="0.2">
      <c r="D51" s="59"/>
    </row>
    <row r="52" spans="4:4" x14ac:dyDescent="0.2">
      <c r="D52" s="59"/>
    </row>
  </sheetData>
  <hyperlinks>
    <hyperlink ref="B47" location="Information!A1" display="Return to information" xr:uid="{EEC234D5-F636-4218-A01D-60B31515F687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D8234-CF4B-4CCF-BEC3-B0D5FA31E283}">
  <sheetPr>
    <tabColor rgb="FFE2C700"/>
    <pageSetUpPr autoPageBreaks="0"/>
  </sheetPr>
  <dimension ref="B6:H20"/>
  <sheetViews>
    <sheetView showGridLines="0" workbookViewId="0"/>
  </sheetViews>
  <sheetFormatPr defaultRowHeight="12.6" x14ac:dyDescent="0.2"/>
  <cols>
    <col min="1" max="1" width="2.453125" customWidth="1"/>
    <col min="2" max="2" width="16.81640625" customWidth="1"/>
    <col min="3" max="3" width="22.08984375" customWidth="1"/>
    <col min="4" max="4" width="16.26953125" customWidth="1"/>
    <col min="5" max="5" width="18.36328125" customWidth="1"/>
    <col min="6" max="6" width="18.26953125" customWidth="1"/>
  </cols>
  <sheetData>
    <row r="6" spans="2:8" ht="16.2" x14ac:dyDescent="0.3">
      <c r="B6" s="97" t="s">
        <v>92</v>
      </c>
    </row>
    <row r="8" spans="2:8" x14ac:dyDescent="0.2">
      <c r="B8" s="44" t="s">
        <v>258</v>
      </c>
      <c r="C8" s="13"/>
      <c r="D8" s="13"/>
    </row>
    <row r="9" spans="2:8" ht="13.2" thickBot="1" x14ac:dyDescent="0.25">
      <c r="B9" s="2"/>
      <c r="C9" s="13"/>
      <c r="D9" s="13"/>
    </row>
    <row r="10" spans="2:8" ht="38.4" thickBot="1" x14ac:dyDescent="0.25">
      <c r="B10" s="87" t="s">
        <v>196</v>
      </c>
      <c r="C10" s="226" t="s">
        <v>270</v>
      </c>
      <c r="D10" s="227" t="s">
        <v>271</v>
      </c>
      <c r="E10" s="227" t="s">
        <v>272</v>
      </c>
      <c r="F10" s="227" t="s">
        <v>273</v>
      </c>
      <c r="H10" s="125"/>
    </row>
    <row r="11" spans="2:8" x14ac:dyDescent="0.2">
      <c r="B11" s="88" t="s">
        <v>21</v>
      </c>
      <c r="C11" s="230">
        <v>299265928.95996958</v>
      </c>
      <c r="D11" s="228">
        <f>C11/C15</f>
        <v>0.31719584452432242</v>
      </c>
      <c r="E11" s="229">
        <v>3331.8214726853698</v>
      </c>
      <c r="F11" s="168">
        <f>E11/E15</f>
        <v>0.41491787387290607</v>
      </c>
    </row>
    <row r="12" spans="2:8" x14ac:dyDescent="0.2">
      <c r="B12" s="88" t="s">
        <v>0</v>
      </c>
      <c r="C12" s="230">
        <v>351880265.29000664</v>
      </c>
      <c r="D12" s="228">
        <f>C12/C15</f>
        <v>0.37296246287707585</v>
      </c>
      <c r="E12" s="229">
        <v>3236.1467522499997</v>
      </c>
      <c r="F12" s="168">
        <f>E12/E15</f>
        <v>0.40300332445545678</v>
      </c>
      <c r="H12" s="125"/>
    </row>
    <row r="13" spans="2:8" ht="17.100000000000001" customHeight="1" x14ac:dyDescent="0.2">
      <c r="B13" s="88" t="s">
        <v>22</v>
      </c>
      <c r="C13" s="230">
        <v>273981683.23999953</v>
      </c>
      <c r="D13" s="228">
        <f>C13/C15</f>
        <v>0.29039674413164401</v>
      </c>
      <c r="E13" s="229">
        <v>1367.1543199050063</v>
      </c>
      <c r="F13" s="168">
        <f>E13/E15</f>
        <v>0.17025424931124788</v>
      </c>
    </row>
    <row r="14" spans="2:8" ht="18.600000000000001" customHeight="1" x14ac:dyDescent="0.2">
      <c r="B14" s="88" t="s">
        <v>1</v>
      </c>
      <c r="C14" s="230">
        <v>18345796.979999959</v>
      </c>
      <c r="D14" s="228">
        <f>C14/C15</f>
        <v>1.9444948466957761E-2</v>
      </c>
      <c r="E14" s="229">
        <v>94.952037354999788</v>
      </c>
      <c r="F14" s="168">
        <f>E14/E15</f>
        <v>1.1824552360389217E-2</v>
      </c>
    </row>
    <row r="15" spans="2:8" x14ac:dyDescent="0.2">
      <c r="B15" s="78" t="s">
        <v>2</v>
      </c>
      <c r="C15" s="231">
        <f>SUM(C11:C14)</f>
        <v>943473674.46997571</v>
      </c>
      <c r="D15" s="183">
        <f>SUM(D11:D14)</f>
        <v>1</v>
      </c>
      <c r="E15" s="184">
        <f>SUM(E11:E14)</f>
        <v>8030.074582195376</v>
      </c>
      <c r="F15" s="119">
        <f>SUM(F11:F14)</f>
        <v>1</v>
      </c>
    </row>
    <row r="16" spans="2:8" x14ac:dyDescent="0.2">
      <c r="B16" s="75"/>
      <c r="C16" s="150"/>
      <c r="D16" s="151"/>
      <c r="E16" s="152"/>
      <c r="F16" s="153"/>
    </row>
    <row r="17" spans="2:6" x14ac:dyDescent="0.2">
      <c r="B17" s="59" t="s">
        <v>86</v>
      </c>
      <c r="C17" s="150"/>
      <c r="D17" s="151"/>
      <c r="E17" s="152"/>
      <c r="F17" s="153"/>
    </row>
    <row r="18" spans="2:6" x14ac:dyDescent="0.2">
      <c r="B18" s="59" t="s">
        <v>87</v>
      </c>
    </row>
    <row r="19" spans="2:6" x14ac:dyDescent="0.2">
      <c r="B19" s="59"/>
    </row>
    <row r="20" spans="2:6" x14ac:dyDescent="0.2">
      <c r="B20" s="49" t="s">
        <v>91</v>
      </c>
    </row>
  </sheetData>
  <hyperlinks>
    <hyperlink ref="B20" location="Information!A1" display="Return to information" xr:uid="{ADE6620E-BECD-4706-89A2-4F91BA3E0770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53C8E-38AB-4D3B-803A-6F561B2AD745}">
  <sheetPr>
    <tabColor rgb="FFE2C700"/>
    <pageSetUpPr autoPageBreaks="0"/>
  </sheetPr>
  <dimension ref="B6:N64"/>
  <sheetViews>
    <sheetView showGridLines="0" zoomScaleNormal="100" workbookViewId="0"/>
  </sheetViews>
  <sheetFormatPr defaultRowHeight="12.6" x14ac:dyDescent="0.2"/>
  <cols>
    <col min="1" max="1" width="2.453125" customWidth="1"/>
    <col min="2" max="2" width="13.26953125" customWidth="1"/>
    <col min="3" max="3" width="19.81640625" customWidth="1"/>
    <col min="4" max="4" width="23.54296875" customWidth="1"/>
    <col min="5" max="5" width="22.81640625" customWidth="1"/>
    <col min="6" max="6" width="26.26953125" customWidth="1"/>
    <col min="7" max="7" width="20.26953125" customWidth="1"/>
    <col min="8" max="8" width="23.36328125" customWidth="1"/>
    <col min="9" max="9" width="21.90625" customWidth="1"/>
    <col min="10" max="10" width="28.7265625" customWidth="1"/>
    <col min="11" max="11" width="23.453125" customWidth="1"/>
    <col min="12" max="12" width="17.26953125" customWidth="1"/>
  </cols>
  <sheetData>
    <row r="6" spans="2:4" ht="16.2" x14ac:dyDescent="0.3">
      <c r="B6" s="97" t="s">
        <v>92</v>
      </c>
    </row>
    <row r="8" spans="2:4" x14ac:dyDescent="0.2">
      <c r="B8" s="44" t="s">
        <v>259</v>
      </c>
      <c r="C8" s="13"/>
      <c r="D8" s="13"/>
    </row>
    <row r="9" spans="2:4" x14ac:dyDescent="0.2">
      <c r="B9" s="41" t="s">
        <v>168</v>
      </c>
      <c r="C9" s="13"/>
      <c r="D9" s="13"/>
    </row>
    <row r="10" spans="2:4" x14ac:dyDescent="0.2">
      <c r="B10" s="41" t="s">
        <v>169</v>
      </c>
    </row>
    <row r="13" spans="2:4" ht="17.100000000000001" customHeight="1" x14ac:dyDescent="0.2"/>
    <row r="14" spans="2:4" ht="18.600000000000001" customHeight="1" x14ac:dyDescent="0.2"/>
    <row r="36" spans="2:13" x14ac:dyDescent="0.2">
      <c r="B36" s="86" t="s">
        <v>19</v>
      </c>
      <c r="C36" s="178" t="s">
        <v>61</v>
      </c>
      <c r="D36" s="83" t="s">
        <v>62</v>
      </c>
      <c r="E36" s="179" t="s">
        <v>68</v>
      </c>
      <c r="F36" s="83" t="s">
        <v>63</v>
      </c>
      <c r="G36" s="83" t="s">
        <v>64</v>
      </c>
      <c r="H36" s="83" t="s">
        <v>65</v>
      </c>
      <c r="I36" s="83" t="s">
        <v>66</v>
      </c>
      <c r="J36" s="83" t="s">
        <v>67</v>
      </c>
      <c r="K36" s="125"/>
      <c r="M36" s="125"/>
    </row>
    <row r="37" spans="2:13" x14ac:dyDescent="0.2">
      <c r="B37" s="137" t="s">
        <v>227</v>
      </c>
      <c r="C37" s="180">
        <v>2527964.9799999907</v>
      </c>
      <c r="D37" s="185">
        <v>37.584902152499346</v>
      </c>
      <c r="E37" s="180">
        <v>8995846.7199999429</v>
      </c>
      <c r="F37" s="185">
        <v>74.920569499999999</v>
      </c>
      <c r="G37" s="180">
        <v>4278918.4500000011</v>
      </c>
      <c r="H37" s="185">
        <v>23.397740652499966</v>
      </c>
      <c r="I37" s="180">
        <v>546659.26999999688</v>
      </c>
      <c r="J37" s="185">
        <v>3.0731458699999967</v>
      </c>
      <c r="K37" s="125"/>
    </row>
    <row r="38" spans="2:13" x14ac:dyDescent="0.2">
      <c r="B38" s="137" t="s">
        <v>228</v>
      </c>
      <c r="C38" s="180">
        <v>11944976.390000053</v>
      </c>
      <c r="D38" s="185">
        <v>180.67892524501124</v>
      </c>
      <c r="E38" s="180">
        <v>42390827.370000072</v>
      </c>
      <c r="F38" s="185">
        <v>377.11721374999996</v>
      </c>
      <c r="G38" s="180">
        <v>17681220.420000151</v>
      </c>
      <c r="H38" s="185">
        <v>98.001942605000778</v>
      </c>
      <c r="I38" s="180">
        <v>1828246.5900000201</v>
      </c>
      <c r="J38" s="185">
        <v>10.400134589999933</v>
      </c>
      <c r="K38" s="125"/>
    </row>
    <row r="39" spans="2:13" x14ac:dyDescent="0.2">
      <c r="B39" s="137" t="s">
        <v>229</v>
      </c>
      <c r="C39" s="180">
        <v>16518556.200000109</v>
      </c>
      <c r="D39" s="185">
        <v>242.57855912752424</v>
      </c>
      <c r="E39" s="180">
        <v>47670185.040000297</v>
      </c>
      <c r="F39" s="185">
        <v>448.76748574999999</v>
      </c>
      <c r="G39" s="180">
        <v>23795407.769999713</v>
      </c>
      <c r="H39" s="185">
        <v>129.81486280250257</v>
      </c>
      <c r="I39" s="180">
        <v>2149162.7700000079</v>
      </c>
      <c r="J39" s="185">
        <v>11.953180524999933</v>
      </c>
    </row>
    <row r="40" spans="2:13" x14ac:dyDescent="0.2">
      <c r="B40" s="137" t="s">
        <v>230</v>
      </c>
      <c r="C40" s="180">
        <v>21561528.949999869</v>
      </c>
      <c r="D40" s="185">
        <v>295.97370136253079</v>
      </c>
      <c r="E40" s="180">
        <v>47611497.019999824</v>
      </c>
      <c r="F40" s="185">
        <v>448.30095724999995</v>
      </c>
      <c r="G40" s="180">
        <v>29387301.960000109</v>
      </c>
      <c r="H40" s="185">
        <v>155.85889251250245</v>
      </c>
      <c r="I40" s="180">
        <v>2365165.0699999807</v>
      </c>
      <c r="J40" s="185">
        <v>12.770970822499923</v>
      </c>
    </row>
    <row r="41" spans="2:13" x14ac:dyDescent="0.2">
      <c r="B41" s="137" t="s">
        <v>231</v>
      </c>
      <c r="C41" s="180">
        <v>28479437.239999156</v>
      </c>
      <c r="D41" s="185">
        <v>351.11887469505183</v>
      </c>
      <c r="E41" s="180">
        <v>49373309.69999972</v>
      </c>
      <c r="F41" s="185">
        <v>452.294511</v>
      </c>
      <c r="G41" s="180">
        <v>34320265.590000063</v>
      </c>
      <c r="H41" s="185">
        <v>175.15772369500198</v>
      </c>
      <c r="I41" s="180">
        <v>2559535.4700000319</v>
      </c>
      <c r="J41" s="185">
        <v>13.285904607499919</v>
      </c>
    </row>
    <row r="42" spans="2:13" x14ac:dyDescent="0.2">
      <c r="B42" s="137" t="s">
        <v>232</v>
      </c>
      <c r="C42" s="180">
        <v>38223073.569997333</v>
      </c>
      <c r="D42" s="185">
        <v>430.53579071007141</v>
      </c>
      <c r="E42" s="180">
        <v>52694767.529999271</v>
      </c>
      <c r="F42" s="185">
        <v>473.14067</v>
      </c>
      <c r="G42" s="180">
        <v>39307637.769999512</v>
      </c>
      <c r="H42" s="185">
        <v>194.04268650500219</v>
      </c>
      <c r="I42" s="180">
        <v>2691956.9599999748</v>
      </c>
      <c r="J42" s="185">
        <v>13.568061937499962</v>
      </c>
    </row>
    <row r="43" spans="2:13" x14ac:dyDescent="0.2">
      <c r="B43" s="137" t="s">
        <v>233</v>
      </c>
      <c r="C43" s="180">
        <v>48270624.329996437</v>
      </c>
      <c r="D43" s="185">
        <v>512.94752556757305</v>
      </c>
      <c r="E43" s="180">
        <v>51582810.310003445</v>
      </c>
      <c r="F43" s="185">
        <v>453.35813724999997</v>
      </c>
      <c r="G43" s="180">
        <v>42203523.140000813</v>
      </c>
      <c r="H43" s="185">
        <v>203.61483641499925</v>
      </c>
      <c r="I43" s="180">
        <v>2712206.2999999612</v>
      </c>
      <c r="J43" s="185">
        <v>13.362190232500023</v>
      </c>
    </row>
    <row r="44" spans="2:13" x14ac:dyDescent="0.2">
      <c r="B44" s="137" t="s">
        <v>234</v>
      </c>
      <c r="C44" s="180">
        <v>58493629.699994035</v>
      </c>
      <c r="D44" s="185">
        <v>597.64219748756227</v>
      </c>
      <c r="E44" s="180">
        <v>42388352.230003573</v>
      </c>
      <c r="F44" s="185">
        <v>388.32001399999996</v>
      </c>
      <c r="G44" s="180">
        <v>42487243.049999483</v>
      </c>
      <c r="H44" s="185">
        <v>203.11725731999397</v>
      </c>
      <c r="I44" s="180">
        <v>2269011.5099999774</v>
      </c>
      <c r="J44" s="185">
        <v>11.026248135000095</v>
      </c>
    </row>
    <row r="45" spans="2:13" x14ac:dyDescent="0.2">
      <c r="B45" s="137" t="s">
        <v>235</v>
      </c>
      <c r="C45" s="180">
        <v>73246137.599982589</v>
      </c>
      <c r="D45" s="185">
        <v>682.76099633754279</v>
      </c>
      <c r="E45" s="180">
        <v>9172669.3700004369</v>
      </c>
      <c r="F45" s="185">
        <v>119.92719375</v>
      </c>
      <c r="G45" s="180">
        <v>40520165.089999676</v>
      </c>
      <c r="H45" s="185">
        <v>184.1483773975032</v>
      </c>
      <c r="I45" s="180">
        <v>1223853.0400000059</v>
      </c>
      <c r="J45" s="185">
        <v>5.5122006349999859</v>
      </c>
    </row>
    <row r="46" spans="2:13" x14ac:dyDescent="0.2">
      <c r="B46" s="141" t="s">
        <v>20</v>
      </c>
      <c r="C46" s="181">
        <f t="shared" ref="C46:J46" si="0">SUM(C37:C45)</f>
        <v>299265928.95996958</v>
      </c>
      <c r="D46" s="186">
        <f t="shared" si="0"/>
        <v>3331.8214726853666</v>
      </c>
      <c r="E46" s="181">
        <f t="shared" si="0"/>
        <v>351880265.29000664</v>
      </c>
      <c r="F46" s="186">
        <f t="shared" si="0"/>
        <v>3236.1467522499993</v>
      </c>
      <c r="G46" s="181">
        <f t="shared" si="0"/>
        <v>273981683.23999953</v>
      </c>
      <c r="H46" s="186">
        <f t="shared" si="0"/>
        <v>1367.1543199050063</v>
      </c>
      <c r="I46" s="181">
        <f t="shared" si="0"/>
        <v>18345796.979999959</v>
      </c>
      <c r="J46" s="186">
        <f t="shared" si="0"/>
        <v>94.952037354999774</v>
      </c>
    </row>
    <row r="47" spans="2:13" x14ac:dyDescent="0.2">
      <c r="B47" s="59"/>
      <c r="C47" s="89"/>
      <c r="D47" s="90"/>
      <c r="E47" s="89"/>
      <c r="F47" s="90"/>
      <c r="G47" s="89"/>
      <c r="H47" s="90"/>
      <c r="I47" s="89"/>
      <c r="J47" s="90"/>
    </row>
    <row r="48" spans="2:13" x14ac:dyDescent="0.2">
      <c r="B48" s="48" t="s">
        <v>96</v>
      </c>
      <c r="C48" s="89"/>
      <c r="D48" s="90"/>
      <c r="E48" s="89"/>
      <c r="F48" s="90"/>
      <c r="G48" s="89"/>
      <c r="H48" s="90"/>
      <c r="I48" s="89"/>
      <c r="J48" s="90"/>
    </row>
    <row r="49" spans="2:14" x14ac:dyDescent="0.2">
      <c r="K49" s="34"/>
      <c r="L49" s="32"/>
      <c r="M49" s="32"/>
      <c r="N49" s="32"/>
    </row>
    <row r="50" spans="2:14" x14ac:dyDescent="0.2">
      <c r="B50" s="49" t="s">
        <v>91</v>
      </c>
      <c r="I50" s="32"/>
      <c r="J50" s="33"/>
      <c r="K50" s="35"/>
      <c r="L50" s="35"/>
      <c r="M50" s="35"/>
      <c r="N50" s="35"/>
    </row>
    <row r="51" spans="2:14" x14ac:dyDescent="0.2">
      <c r="I51" s="29"/>
      <c r="J51" s="35"/>
      <c r="K51" s="35"/>
      <c r="L51" s="35"/>
      <c r="M51" s="35"/>
      <c r="N51" s="35"/>
    </row>
    <row r="52" spans="2:14" x14ac:dyDescent="0.2">
      <c r="I52" s="29"/>
      <c r="J52" s="35"/>
      <c r="K52" s="35"/>
      <c r="L52" s="35"/>
      <c r="M52" s="35"/>
      <c r="N52" s="35"/>
    </row>
    <row r="53" spans="2:14" x14ac:dyDescent="0.2">
      <c r="I53" s="29"/>
      <c r="J53" s="35"/>
      <c r="K53" s="35"/>
      <c r="L53" s="35"/>
      <c r="M53" s="35"/>
      <c r="N53" s="35"/>
    </row>
    <row r="54" spans="2:14" x14ac:dyDescent="0.2">
      <c r="I54" s="29"/>
      <c r="J54" s="35"/>
      <c r="K54" s="35"/>
      <c r="L54" s="35"/>
      <c r="M54" s="35"/>
      <c r="N54" s="35"/>
    </row>
    <row r="55" spans="2:14" x14ac:dyDescent="0.2">
      <c r="I55" s="29"/>
      <c r="J55" s="35"/>
      <c r="K55" s="35"/>
      <c r="L55" s="35"/>
      <c r="M55" s="35"/>
      <c r="N55" s="35"/>
    </row>
    <row r="56" spans="2:14" x14ac:dyDescent="0.2">
      <c r="I56" s="29"/>
      <c r="J56" s="35"/>
      <c r="K56" s="35"/>
      <c r="L56" s="35"/>
      <c r="M56" s="35"/>
      <c r="N56" s="35"/>
    </row>
    <row r="57" spans="2:14" x14ac:dyDescent="0.2">
      <c r="I57" s="29"/>
      <c r="J57" s="35"/>
      <c r="K57" s="35"/>
      <c r="L57" s="35"/>
      <c r="M57" s="35"/>
      <c r="N57" s="35"/>
    </row>
    <row r="58" spans="2:14" x14ac:dyDescent="0.2">
      <c r="I58" s="29"/>
      <c r="J58" s="35"/>
      <c r="K58" s="36"/>
      <c r="L58" s="36"/>
      <c r="M58" s="36"/>
      <c r="N58" s="36"/>
    </row>
    <row r="59" spans="2:14" x14ac:dyDescent="0.2">
      <c r="I59" s="32"/>
      <c r="J59" s="36"/>
    </row>
    <row r="61" spans="2:14" ht="15" customHeight="1" x14ac:dyDescent="0.2"/>
    <row r="63" spans="2:14" ht="11.55" customHeight="1" x14ac:dyDescent="0.2"/>
    <row r="64" spans="2:14" ht="12" customHeight="1" x14ac:dyDescent="0.2"/>
  </sheetData>
  <hyperlinks>
    <hyperlink ref="B50" location="Information!A1" display="Return to information" xr:uid="{1BAEAA1A-D47D-40F8-A576-8A5E93F38165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E7F01-F5D9-4758-9BE9-A559EFF5C587}">
  <sheetPr>
    <tabColor rgb="FFCD1F45"/>
    <pageSetUpPr autoPageBreaks="0"/>
  </sheetPr>
  <dimension ref="B6:K67"/>
  <sheetViews>
    <sheetView showGridLines="0" zoomScaleNormal="100" workbookViewId="0"/>
  </sheetViews>
  <sheetFormatPr defaultRowHeight="12.6" x14ac:dyDescent="0.2"/>
  <cols>
    <col min="1" max="1" width="2.36328125" customWidth="1"/>
    <col min="2" max="2" width="21.6328125" customWidth="1"/>
    <col min="3" max="3" width="26.7265625" customWidth="1"/>
    <col min="4" max="4" width="13" bestFit="1" customWidth="1"/>
  </cols>
  <sheetData>
    <row r="6" spans="2:11" ht="16.2" x14ac:dyDescent="0.3">
      <c r="B6" s="101" t="s">
        <v>238</v>
      </c>
      <c r="D6" s="11"/>
    </row>
    <row r="7" spans="2:11" x14ac:dyDescent="0.2">
      <c r="D7" s="11"/>
    </row>
    <row r="8" spans="2:11" x14ac:dyDescent="0.2">
      <c r="B8" s="102" t="s">
        <v>130</v>
      </c>
    </row>
    <row r="9" spans="2:11" x14ac:dyDescent="0.2">
      <c r="B9" s="53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">
      <c r="B10" s="155" t="s">
        <v>149</v>
      </c>
      <c r="C10" s="155" t="s">
        <v>131</v>
      </c>
      <c r="D10" s="54"/>
      <c r="E10" s="54"/>
      <c r="F10" s="54"/>
      <c r="G10" s="54"/>
      <c r="H10" s="54"/>
      <c r="I10" s="54"/>
      <c r="J10" s="54"/>
      <c r="K10" s="54"/>
    </row>
    <row r="11" spans="2:11" x14ac:dyDescent="0.2">
      <c r="B11" s="156" t="s">
        <v>199</v>
      </c>
      <c r="C11" s="156" t="s">
        <v>198</v>
      </c>
      <c r="D11" s="54"/>
      <c r="E11" s="123"/>
      <c r="F11" s="54"/>
      <c r="G11" s="54"/>
      <c r="H11" s="54"/>
      <c r="I11" s="54"/>
      <c r="J11" s="54"/>
      <c r="K11" s="54"/>
    </row>
    <row r="12" spans="2:11" x14ac:dyDescent="0.2">
      <c r="B12" s="157" t="s">
        <v>132</v>
      </c>
      <c r="C12" s="158" t="s">
        <v>197</v>
      </c>
      <c r="D12" s="54"/>
      <c r="E12" s="123"/>
      <c r="F12" s="54"/>
      <c r="G12" s="54"/>
      <c r="H12" s="54"/>
      <c r="I12" s="54"/>
      <c r="J12" s="56"/>
      <c r="K12" s="54"/>
    </row>
    <row r="13" spans="2:11" x14ac:dyDescent="0.2">
      <c r="B13" s="157" t="s">
        <v>133</v>
      </c>
      <c r="C13" s="158" t="s">
        <v>137</v>
      </c>
    </row>
    <row r="14" spans="2:11" x14ac:dyDescent="0.2">
      <c r="B14" s="157" t="s">
        <v>134</v>
      </c>
      <c r="C14" s="158" t="s">
        <v>139</v>
      </c>
    </row>
    <row r="15" spans="2:11" x14ac:dyDescent="0.2">
      <c r="B15" s="157" t="s">
        <v>135</v>
      </c>
      <c r="C15" s="158" t="s">
        <v>141</v>
      </c>
    </row>
    <row r="16" spans="2:11" x14ac:dyDescent="0.2">
      <c r="B16" s="157" t="s">
        <v>136</v>
      </c>
      <c r="C16" s="158" t="s">
        <v>143</v>
      </c>
    </row>
    <row r="17" spans="2:3" x14ac:dyDescent="0.2">
      <c r="B17" s="157" t="s">
        <v>138</v>
      </c>
      <c r="C17" s="158" t="s">
        <v>145</v>
      </c>
    </row>
    <row r="18" spans="2:3" x14ac:dyDescent="0.2">
      <c r="B18" s="157" t="s">
        <v>140</v>
      </c>
      <c r="C18" s="158" t="s">
        <v>146</v>
      </c>
    </row>
    <row r="19" spans="2:3" x14ac:dyDescent="0.2">
      <c r="B19" s="157" t="s">
        <v>142</v>
      </c>
      <c r="C19" s="158" t="s">
        <v>147</v>
      </c>
    </row>
    <row r="20" spans="2:3" x14ac:dyDescent="0.2">
      <c r="B20" s="157" t="s">
        <v>144</v>
      </c>
      <c r="C20" s="158" t="s">
        <v>148</v>
      </c>
    </row>
    <row r="23" spans="2:3" x14ac:dyDescent="0.2">
      <c r="B23" s="49" t="s">
        <v>91</v>
      </c>
    </row>
    <row r="31" spans="2:3" x14ac:dyDescent="0.2">
      <c r="B31" s="49"/>
    </row>
    <row r="48" spans="4:4" x14ac:dyDescent="0.2">
      <c r="D48" s="6"/>
    </row>
    <row r="54" spans="2:3" x14ac:dyDescent="0.2">
      <c r="B54" s="6"/>
    </row>
    <row r="55" spans="2:3" x14ac:dyDescent="0.2">
      <c r="B55" s="6"/>
      <c r="C55" s="6"/>
    </row>
    <row r="56" spans="2:3" x14ac:dyDescent="0.2">
      <c r="B56" s="7"/>
    </row>
    <row r="57" spans="2:3" x14ac:dyDescent="0.2">
      <c r="B57" s="7"/>
    </row>
    <row r="58" spans="2:3" x14ac:dyDescent="0.2">
      <c r="B58" s="7"/>
    </row>
    <row r="59" spans="2:3" x14ac:dyDescent="0.2">
      <c r="B59" s="7"/>
    </row>
    <row r="60" spans="2:3" x14ac:dyDescent="0.2">
      <c r="B60" s="7"/>
    </row>
    <row r="61" spans="2:3" x14ac:dyDescent="0.2">
      <c r="B61" s="7"/>
    </row>
    <row r="62" spans="2:3" x14ac:dyDescent="0.2">
      <c r="B62" s="7"/>
    </row>
    <row r="63" spans="2:3" x14ac:dyDescent="0.2">
      <c r="B63" s="7"/>
    </row>
    <row r="64" spans="2:3" x14ac:dyDescent="0.2">
      <c r="B64" s="7"/>
    </row>
    <row r="65" spans="2:2" x14ac:dyDescent="0.2">
      <c r="B65" s="7"/>
    </row>
    <row r="66" spans="2:2" x14ac:dyDescent="0.2">
      <c r="B66" s="7"/>
    </row>
    <row r="67" spans="2:2" x14ac:dyDescent="0.2">
      <c r="B67" s="7"/>
    </row>
  </sheetData>
  <hyperlinks>
    <hyperlink ref="B23" location="Information!A1" display="Return to information" xr:uid="{55A47E2D-D7FC-46C9-9FA0-B22BD71F7451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6D967-973B-4C92-A2CD-B4D2E709631D}">
  <sheetPr>
    <tabColor rgb="FFE86E1E"/>
    <pageSetUpPr autoPageBreaks="0"/>
  </sheetPr>
  <dimension ref="B6:J20"/>
  <sheetViews>
    <sheetView showGridLines="0" zoomScaleNormal="100" workbookViewId="0"/>
  </sheetViews>
  <sheetFormatPr defaultRowHeight="12.6" x14ac:dyDescent="0.2"/>
  <cols>
    <col min="1" max="1" width="2.36328125" customWidth="1"/>
    <col min="2" max="2" width="22.26953125" bestFit="1" customWidth="1"/>
    <col min="3" max="3" width="14.81640625" customWidth="1"/>
    <col min="4" max="4" width="12.26953125" customWidth="1"/>
    <col min="5" max="5" width="16.54296875" customWidth="1"/>
    <col min="6" max="6" width="19.1796875" customWidth="1"/>
    <col min="7" max="7" width="18.36328125" customWidth="1"/>
    <col min="8" max="8" width="15.7265625" customWidth="1"/>
  </cols>
  <sheetData>
    <row r="6" spans="2:10" ht="16.2" x14ac:dyDescent="0.3">
      <c r="B6" s="97" t="s">
        <v>93</v>
      </c>
    </row>
    <row r="7" spans="2:10" ht="13.5" customHeight="1" x14ac:dyDescent="0.3">
      <c r="B7" s="1"/>
    </row>
    <row r="8" spans="2:10" x14ac:dyDescent="0.2">
      <c r="B8" s="44" t="s">
        <v>260</v>
      </c>
      <c r="C8" s="13"/>
      <c r="D8" s="13"/>
      <c r="E8" s="13"/>
      <c r="F8" s="13"/>
      <c r="G8" s="13"/>
      <c r="H8" s="13"/>
    </row>
    <row r="9" spans="2:10" x14ac:dyDescent="0.2">
      <c r="B9" s="2"/>
      <c r="C9" s="13"/>
      <c r="D9" s="13"/>
      <c r="E9" s="13"/>
      <c r="F9" s="13"/>
      <c r="G9" s="13"/>
      <c r="H9" s="13"/>
    </row>
    <row r="10" spans="2:10" ht="14.55" customHeight="1" x14ac:dyDescent="0.2">
      <c r="B10" s="146"/>
      <c r="C10" s="187" t="s">
        <v>8</v>
      </c>
      <c r="D10" s="187" t="s">
        <v>9</v>
      </c>
      <c r="E10" s="187" t="s">
        <v>10</v>
      </c>
      <c r="F10" s="187" t="s">
        <v>11</v>
      </c>
      <c r="G10" s="187" t="s">
        <v>12</v>
      </c>
      <c r="H10" s="132"/>
      <c r="J10" s="11"/>
    </row>
    <row r="11" spans="2:10" ht="14.4" x14ac:dyDescent="0.2">
      <c r="B11" s="147" t="s">
        <v>76</v>
      </c>
      <c r="C11" s="188">
        <v>417</v>
      </c>
      <c r="D11" s="188">
        <v>0</v>
      </c>
      <c r="E11" s="188">
        <v>360</v>
      </c>
      <c r="F11" s="188">
        <v>57</v>
      </c>
      <c r="G11" s="189">
        <v>86.33</v>
      </c>
      <c r="H11" s="45"/>
    </row>
    <row r="12" spans="2:10" ht="14.4" x14ac:dyDescent="0.2">
      <c r="B12" s="147" t="s">
        <v>77</v>
      </c>
      <c r="C12" s="188">
        <v>391</v>
      </c>
      <c r="D12" s="188">
        <v>0</v>
      </c>
      <c r="E12" s="188">
        <v>329</v>
      </c>
      <c r="F12" s="190">
        <v>62</v>
      </c>
      <c r="G12" s="189">
        <v>84.14</v>
      </c>
      <c r="H12" s="45"/>
    </row>
    <row r="13" spans="2:10" ht="14.4" x14ac:dyDescent="0.2">
      <c r="B13" s="147" t="s">
        <v>78</v>
      </c>
      <c r="C13" s="188">
        <v>272</v>
      </c>
      <c r="D13" s="188">
        <v>0</v>
      </c>
      <c r="E13" s="188">
        <v>242</v>
      </c>
      <c r="F13" s="188">
        <v>30</v>
      </c>
      <c r="G13" s="189">
        <v>88.97</v>
      </c>
      <c r="H13" s="45"/>
    </row>
    <row r="14" spans="2:10" ht="14.4" x14ac:dyDescent="0.2">
      <c r="B14" s="147" t="s">
        <v>79</v>
      </c>
      <c r="C14" s="188">
        <v>246</v>
      </c>
      <c r="D14" s="188">
        <v>0</v>
      </c>
      <c r="E14" s="188">
        <v>184</v>
      </c>
      <c r="F14" s="188">
        <v>62</v>
      </c>
      <c r="G14" s="189">
        <v>74.8</v>
      </c>
      <c r="H14" s="45"/>
    </row>
    <row r="15" spans="2:10" x14ac:dyDescent="0.2">
      <c r="B15" s="31"/>
      <c r="C15" s="5"/>
      <c r="D15" s="5"/>
      <c r="E15" s="5"/>
      <c r="F15" s="5"/>
      <c r="G15" s="5"/>
      <c r="H15" s="5"/>
    </row>
    <row r="16" spans="2:10" x14ac:dyDescent="0.2">
      <c r="B16" s="25"/>
    </row>
    <row r="17" spans="2:2" x14ac:dyDescent="0.2">
      <c r="B17" s="49" t="s">
        <v>91</v>
      </c>
    </row>
    <row r="18" spans="2:2" x14ac:dyDescent="0.2">
      <c r="B18" s="26"/>
    </row>
    <row r="19" spans="2:2" x14ac:dyDescent="0.2">
      <c r="B19" s="26"/>
    </row>
    <row r="20" spans="2:2" x14ac:dyDescent="0.2">
      <c r="B20" s="25"/>
    </row>
  </sheetData>
  <hyperlinks>
    <hyperlink ref="B17" location="Information!A1" display="Return to information" xr:uid="{D4683771-B307-48DC-8F00-58D9CA7CFCD5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87960-9A1E-451B-9CA3-FB4416137524}">
  <sheetPr>
    <tabColor rgb="FFE86E1E"/>
    <pageSetUpPr autoPageBreaks="0"/>
  </sheetPr>
  <dimension ref="B6:H52"/>
  <sheetViews>
    <sheetView showGridLines="0" zoomScaleNormal="100" workbookViewId="0"/>
  </sheetViews>
  <sheetFormatPr defaultRowHeight="12.6" x14ac:dyDescent="0.2"/>
  <cols>
    <col min="1" max="1" width="2.36328125" customWidth="1"/>
    <col min="2" max="2" width="42.7265625" customWidth="1"/>
    <col min="3" max="3" width="26.08984375" customWidth="1"/>
    <col min="4" max="4" width="21.36328125" customWidth="1"/>
    <col min="5" max="5" width="29.6328125" customWidth="1"/>
    <col min="6" max="6" width="16.6328125" customWidth="1"/>
    <col min="7" max="7" width="17.1796875" customWidth="1"/>
    <col min="8" max="8" width="15.7265625" customWidth="1"/>
  </cols>
  <sheetData>
    <row r="6" spans="2:8" ht="16.2" x14ac:dyDescent="0.3">
      <c r="B6" s="97" t="s">
        <v>93</v>
      </c>
    </row>
    <row r="7" spans="2:8" ht="13.5" customHeight="1" x14ac:dyDescent="0.3">
      <c r="B7" s="1"/>
    </row>
    <row r="8" spans="2:8" x14ac:dyDescent="0.2">
      <c r="B8" s="44" t="s">
        <v>261</v>
      </c>
      <c r="C8" s="13"/>
      <c r="D8" s="13"/>
      <c r="E8" s="13"/>
      <c r="F8" s="13"/>
      <c r="G8" s="13"/>
      <c r="H8" s="13"/>
    </row>
    <row r="9" spans="2:8" x14ac:dyDescent="0.2">
      <c r="B9" s="39" t="s">
        <v>170</v>
      </c>
      <c r="C9" s="13"/>
      <c r="D9" s="13"/>
      <c r="E9" s="13"/>
      <c r="F9" s="13"/>
      <c r="G9" s="13"/>
      <c r="H9" s="13"/>
    </row>
    <row r="10" spans="2:8" x14ac:dyDescent="0.2">
      <c r="B10" s="39" t="s">
        <v>171</v>
      </c>
    </row>
    <row r="11" spans="2:8" x14ac:dyDescent="0.2">
      <c r="B11" s="39" t="s">
        <v>172</v>
      </c>
    </row>
    <row r="12" spans="2:8" x14ac:dyDescent="0.2">
      <c r="B12" s="26"/>
    </row>
    <row r="13" spans="2:8" x14ac:dyDescent="0.2">
      <c r="B13" s="26"/>
    </row>
    <row r="14" spans="2:8" x14ac:dyDescent="0.2">
      <c r="B14" s="26"/>
    </row>
    <row r="15" spans="2:8" x14ac:dyDescent="0.2">
      <c r="B15" s="26"/>
    </row>
    <row r="16" spans="2:8" x14ac:dyDescent="0.2">
      <c r="B16" s="26"/>
    </row>
    <row r="17" spans="2:2" x14ac:dyDescent="0.2">
      <c r="B17" s="26"/>
    </row>
    <row r="18" spans="2:2" x14ac:dyDescent="0.2">
      <c r="B18" s="26"/>
    </row>
    <row r="19" spans="2:2" x14ac:dyDescent="0.2">
      <c r="B19" s="26"/>
    </row>
    <row r="20" spans="2:2" x14ac:dyDescent="0.2">
      <c r="B20" s="26"/>
    </row>
    <row r="21" spans="2:2" x14ac:dyDescent="0.2">
      <c r="B21" s="26"/>
    </row>
    <row r="22" spans="2:2" x14ac:dyDescent="0.2">
      <c r="B22" s="26"/>
    </row>
    <row r="23" spans="2:2" x14ac:dyDescent="0.2">
      <c r="B23" s="26"/>
    </row>
    <row r="24" spans="2:2" x14ac:dyDescent="0.2">
      <c r="B24" s="26"/>
    </row>
    <row r="25" spans="2:2" x14ac:dyDescent="0.2">
      <c r="B25" s="26"/>
    </row>
    <row r="26" spans="2:2" x14ac:dyDescent="0.2">
      <c r="B26" s="26"/>
    </row>
    <row r="27" spans="2:2" x14ac:dyDescent="0.2">
      <c r="B27" s="25"/>
    </row>
    <row r="39" spans="2:6" x14ac:dyDescent="0.2">
      <c r="B39" s="86" t="s">
        <v>73</v>
      </c>
      <c r="C39" s="83" t="s">
        <v>74</v>
      </c>
      <c r="D39" s="83" t="s">
        <v>186</v>
      </c>
      <c r="E39" s="83" t="s">
        <v>75</v>
      </c>
      <c r="F39" s="125"/>
    </row>
    <row r="40" spans="2:6" x14ac:dyDescent="0.2">
      <c r="B40" s="135" t="s">
        <v>212</v>
      </c>
      <c r="C40" s="191">
        <v>22</v>
      </c>
      <c r="D40" s="168">
        <f>C40/C46</f>
        <v>0.17460317460317459</v>
      </c>
      <c r="E40" s="177">
        <f>C40/C46</f>
        <v>0.17460317460317459</v>
      </c>
      <c r="F40" s="125"/>
    </row>
    <row r="41" spans="2:6" x14ac:dyDescent="0.2">
      <c r="B41" s="135" t="s">
        <v>213</v>
      </c>
      <c r="C41" s="191">
        <v>16</v>
      </c>
      <c r="D41" s="168">
        <f>C41/C46</f>
        <v>0.12698412698412698</v>
      </c>
      <c r="E41" s="177">
        <f>E40+D41</f>
        <v>0.30158730158730157</v>
      </c>
    </row>
    <row r="42" spans="2:6" x14ac:dyDescent="0.2">
      <c r="B42" s="135" t="s">
        <v>173</v>
      </c>
      <c r="C42" s="191">
        <v>16</v>
      </c>
      <c r="D42" s="168">
        <f>C42/C46</f>
        <v>0.12698412698412698</v>
      </c>
      <c r="E42" s="177">
        <f>E41+D42</f>
        <v>0.42857142857142855</v>
      </c>
    </row>
    <row r="43" spans="2:6" x14ac:dyDescent="0.2">
      <c r="B43" s="135" t="s">
        <v>174</v>
      </c>
      <c r="C43" s="191">
        <v>14</v>
      </c>
      <c r="D43" s="168">
        <f>C43/C46</f>
        <v>0.1111111111111111</v>
      </c>
      <c r="E43" s="177">
        <f>E42+D43</f>
        <v>0.53968253968253965</v>
      </c>
    </row>
    <row r="44" spans="2:6" x14ac:dyDescent="0.2">
      <c r="B44" s="135" t="s">
        <v>175</v>
      </c>
      <c r="C44" s="191">
        <v>12</v>
      </c>
      <c r="D44" s="168">
        <f>C44/C46</f>
        <v>9.5238095238095233E-2</v>
      </c>
      <c r="E44" s="177">
        <f>E43+D44</f>
        <v>0.63492063492063489</v>
      </c>
    </row>
    <row r="45" spans="2:6" x14ac:dyDescent="0.2">
      <c r="B45" s="142" t="s">
        <v>185</v>
      </c>
      <c r="C45" s="192">
        <v>46</v>
      </c>
      <c r="D45" s="196">
        <f>C45/C46</f>
        <v>0.36507936507936506</v>
      </c>
      <c r="E45" s="193">
        <f>E44+D45</f>
        <v>1</v>
      </c>
    </row>
    <row r="46" spans="2:6" x14ac:dyDescent="0.2">
      <c r="B46" s="136" t="s">
        <v>20</v>
      </c>
      <c r="C46" s="194">
        <f>SUM(C40:C45)</f>
        <v>126</v>
      </c>
      <c r="D46" s="119">
        <f>SUM(D40:D45)</f>
        <v>1</v>
      </c>
      <c r="E46" s="195"/>
    </row>
    <row r="47" spans="2:6" s="91" customFormat="1" x14ac:dyDescent="0.2"/>
    <row r="48" spans="2:6" s="91" customFormat="1" x14ac:dyDescent="0.2">
      <c r="B48" s="91" t="s">
        <v>114</v>
      </c>
    </row>
    <row r="49" spans="2:2" s="91" customFormat="1" x14ac:dyDescent="0.2">
      <c r="B49" s="91" t="s">
        <v>214</v>
      </c>
    </row>
    <row r="50" spans="2:2" s="91" customFormat="1" x14ac:dyDescent="0.2">
      <c r="B50" s="91" t="s">
        <v>215</v>
      </c>
    </row>
    <row r="52" spans="2:2" x14ac:dyDescent="0.2">
      <c r="B52" s="49" t="s">
        <v>91</v>
      </c>
    </row>
  </sheetData>
  <hyperlinks>
    <hyperlink ref="B52" location="Information!A1" display="Return to information" xr:uid="{CE611655-A9E1-42FE-A1F8-08A817237F2C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4BC60-709D-4453-919E-2F30EF498DC0}">
  <sheetPr>
    <tabColor rgb="FFE86E1E"/>
    <pageSetUpPr autoPageBreaks="0"/>
  </sheetPr>
  <dimension ref="B2:H22"/>
  <sheetViews>
    <sheetView showGridLines="0" zoomScaleNormal="100" workbookViewId="0"/>
  </sheetViews>
  <sheetFormatPr defaultRowHeight="12.6" x14ac:dyDescent="0.2"/>
  <cols>
    <col min="1" max="1" width="2.36328125" customWidth="1"/>
    <col min="2" max="2" width="13.453125" customWidth="1"/>
    <col min="3" max="3" width="14.7265625" customWidth="1"/>
    <col min="4" max="4" width="15.36328125" customWidth="1"/>
    <col min="5" max="5" width="15.26953125" customWidth="1"/>
    <col min="6" max="6" width="28.36328125" customWidth="1"/>
    <col min="7" max="7" width="14.36328125" customWidth="1"/>
    <col min="8" max="8" width="31.7265625" customWidth="1"/>
  </cols>
  <sheetData>
    <row r="2" spans="2:8" x14ac:dyDescent="0.2">
      <c r="F2" s="28"/>
    </row>
    <row r="6" spans="2:8" ht="16.2" x14ac:dyDescent="0.3">
      <c r="B6" s="97" t="s">
        <v>93</v>
      </c>
      <c r="C6" s="13"/>
      <c r="D6" s="13"/>
      <c r="E6" s="13"/>
      <c r="F6" s="13"/>
      <c r="G6" s="13"/>
      <c r="H6" s="13"/>
    </row>
    <row r="7" spans="2:8" x14ac:dyDescent="0.2">
      <c r="B7" s="13"/>
      <c r="C7" s="13"/>
      <c r="D7" s="13"/>
      <c r="E7" s="13"/>
      <c r="F7" s="13"/>
      <c r="G7" s="13"/>
      <c r="H7" s="13"/>
    </row>
    <row r="8" spans="2:8" x14ac:dyDescent="0.2">
      <c r="B8" s="2" t="s">
        <v>262</v>
      </c>
      <c r="C8" s="13"/>
      <c r="D8" s="13"/>
      <c r="E8" s="13"/>
      <c r="F8" s="13"/>
      <c r="G8" s="13"/>
      <c r="H8" s="13"/>
    </row>
    <row r="9" spans="2:8" x14ac:dyDescent="0.2">
      <c r="B9" s="2"/>
      <c r="C9" s="13"/>
      <c r="D9" s="13"/>
      <c r="E9" s="13"/>
      <c r="F9" s="13"/>
      <c r="G9" s="13"/>
      <c r="H9" s="13"/>
    </row>
    <row r="10" spans="2:8" x14ac:dyDescent="0.2">
      <c r="B10" s="86" t="s">
        <v>72</v>
      </c>
      <c r="C10" s="163" t="s">
        <v>69</v>
      </c>
      <c r="D10" s="163" t="s">
        <v>70</v>
      </c>
      <c r="E10" s="197" t="s">
        <v>20</v>
      </c>
      <c r="F10" s="163" t="s">
        <v>71</v>
      </c>
      <c r="G10" s="125"/>
      <c r="H10" s="13"/>
    </row>
    <row r="11" spans="2:8" x14ac:dyDescent="0.2">
      <c r="B11" s="137" t="s">
        <v>231</v>
      </c>
      <c r="C11" s="198">
        <v>959668.31</v>
      </c>
      <c r="D11" s="198">
        <v>673654.32</v>
      </c>
      <c r="E11" s="199">
        <f>SUM(C11:D11)</f>
        <v>1633322.63</v>
      </c>
      <c r="F11" s="176">
        <v>0.435</v>
      </c>
      <c r="G11" s="13"/>
      <c r="H11" s="13"/>
    </row>
    <row r="12" spans="2:8" x14ac:dyDescent="0.2">
      <c r="B12" s="137" t="s">
        <v>232</v>
      </c>
      <c r="C12" s="198">
        <v>935147.25</v>
      </c>
      <c r="D12" s="198">
        <v>877844.17</v>
      </c>
      <c r="E12" s="199">
        <f t="shared" ref="E12:E15" si="0">SUM(C12:D12)</f>
        <v>1812991.42</v>
      </c>
      <c r="F12" s="176">
        <v>0.59499999999999997</v>
      </c>
      <c r="G12" s="125"/>
      <c r="H12" s="13"/>
    </row>
    <row r="13" spans="2:8" x14ac:dyDescent="0.2">
      <c r="B13" s="137" t="s">
        <v>233</v>
      </c>
      <c r="C13" s="198">
        <v>562579.27</v>
      </c>
      <c r="D13" s="198">
        <v>634035.26</v>
      </c>
      <c r="E13" s="199">
        <f t="shared" si="0"/>
        <v>1196614.53</v>
      </c>
      <c r="F13" s="176">
        <v>0.623</v>
      </c>
      <c r="G13" s="125"/>
      <c r="H13" s="13"/>
    </row>
    <row r="14" spans="2:8" x14ac:dyDescent="0.2">
      <c r="B14" s="137" t="s">
        <v>234</v>
      </c>
      <c r="C14" s="198">
        <v>531759.92000000004</v>
      </c>
      <c r="D14" s="198">
        <v>530749.02</v>
      </c>
      <c r="E14" s="199">
        <f t="shared" si="0"/>
        <v>1062508.94</v>
      </c>
      <c r="F14" s="176">
        <v>0.56499999999999995</v>
      </c>
      <c r="G14" s="13"/>
      <c r="H14" s="13"/>
    </row>
    <row r="15" spans="2:8" x14ac:dyDescent="0.2">
      <c r="B15" s="137" t="s">
        <v>235</v>
      </c>
      <c r="C15" s="198">
        <v>687195.05</v>
      </c>
      <c r="D15" s="198">
        <v>97478.09</v>
      </c>
      <c r="E15" s="199">
        <f t="shared" si="0"/>
        <v>784673.14</v>
      </c>
      <c r="F15" s="176">
        <v>0.82679999999999998</v>
      </c>
      <c r="G15" s="13"/>
      <c r="H15" s="13"/>
    </row>
    <row r="16" spans="2:8" x14ac:dyDescent="0.2">
      <c r="B16" s="92"/>
      <c r="C16" s="93"/>
      <c r="D16" s="93"/>
      <c r="E16" s="93"/>
      <c r="F16" s="94"/>
      <c r="G16" s="13"/>
      <c r="H16" s="13"/>
    </row>
    <row r="17" spans="2:8" x14ac:dyDescent="0.2">
      <c r="B17" s="95" t="s">
        <v>96</v>
      </c>
      <c r="C17" s="93"/>
      <c r="D17" s="93"/>
      <c r="E17" s="93"/>
      <c r="F17" s="94"/>
      <c r="G17" s="13"/>
      <c r="H17" s="13"/>
    </row>
    <row r="18" spans="2:8" x14ac:dyDescent="0.2">
      <c r="B18" s="2"/>
      <c r="C18" s="13"/>
      <c r="D18" s="13"/>
      <c r="E18" s="148"/>
      <c r="F18" s="13"/>
      <c r="G18" s="13"/>
      <c r="H18" s="13"/>
    </row>
    <row r="19" spans="2:8" x14ac:dyDescent="0.2">
      <c r="B19" s="49" t="s">
        <v>91</v>
      </c>
      <c r="E19" s="148"/>
    </row>
    <row r="20" spans="2:8" x14ac:dyDescent="0.2">
      <c r="E20" s="148"/>
    </row>
    <row r="21" spans="2:8" x14ac:dyDescent="0.2">
      <c r="E21" s="148"/>
    </row>
    <row r="22" spans="2:8" x14ac:dyDescent="0.2">
      <c r="E22" s="148"/>
    </row>
  </sheetData>
  <phoneticPr fontId="14" type="noConversion"/>
  <hyperlinks>
    <hyperlink ref="B19" location="Information!A1" display="Return to information" xr:uid="{09FD4270-C3B6-461C-801B-6D14CB9F0B7D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2E68B-ED47-4064-A410-50EE14250290}">
  <sheetPr>
    <tabColor rgb="FFA0B100"/>
    <pageSetUpPr autoPageBreaks="0"/>
  </sheetPr>
  <dimension ref="B6:K34"/>
  <sheetViews>
    <sheetView showGridLines="0" zoomScaleNormal="100" workbookViewId="0"/>
  </sheetViews>
  <sheetFormatPr defaultRowHeight="12.6" x14ac:dyDescent="0.2"/>
  <cols>
    <col min="1" max="1" width="2.36328125" customWidth="1"/>
    <col min="2" max="2" width="32.36328125" customWidth="1"/>
    <col min="3" max="3" width="17.81640625" bestFit="1" customWidth="1"/>
    <col min="4" max="4" width="15.26953125" customWidth="1"/>
    <col min="5" max="5" width="19.453125" customWidth="1"/>
  </cols>
  <sheetData>
    <row r="6" spans="2:11" ht="16.2" x14ac:dyDescent="0.3">
      <c r="B6" s="97" t="s">
        <v>94</v>
      </c>
      <c r="C6" s="13"/>
      <c r="D6" s="13"/>
      <c r="E6" s="13"/>
    </row>
    <row r="7" spans="2:11" x14ac:dyDescent="0.2">
      <c r="B7" s="13"/>
      <c r="C7" s="13"/>
      <c r="D7" s="13"/>
      <c r="E7" s="13"/>
    </row>
    <row r="8" spans="2:11" x14ac:dyDescent="0.2">
      <c r="B8" s="2" t="s">
        <v>263</v>
      </c>
      <c r="C8" s="13"/>
      <c r="D8" s="11"/>
      <c r="E8" s="13"/>
    </row>
    <row r="9" spans="2:11" x14ac:dyDescent="0.2">
      <c r="B9" s="2"/>
      <c r="C9" s="13"/>
      <c r="D9" s="11"/>
      <c r="E9" s="13"/>
    </row>
    <row r="10" spans="2:11" ht="25.2" x14ac:dyDescent="0.2">
      <c r="B10" s="114"/>
      <c r="C10" s="187" t="s">
        <v>234</v>
      </c>
      <c r="D10" s="187" t="s">
        <v>235</v>
      </c>
      <c r="E10" s="200" t="s">
        <v>225</v>
      </c>
      <c r="F10" s="133"/>
      <c r="G10" s="5"/>
    </row>
    <row r="11" spans="2:11" x14ac:dyDescent="0.2">
      <c r="B11" s="147" t="s">
        <v>3</v>
      </c>
      <c r="C11" s="201">
        <v>32016</v>
      </c>
      <c r="D11" s="201">
        <v>6936</v>
      </c>
      <c r="E11" s="202" t="s">
        <v>216</v>
      </c>
      <c r="F11" s="149"/>
      <c r="I11" s="154"/>
      <c r="K11" s="134"/>
    </row>
    <row r="12" spans="2:11" ht="25.2" x14ac:dyDescent="0.2">
      <c r="B12" s="88" t="s">
        <v>115</v>
      </c>
      <c r="C12" s="201">
        <v>6150</v>
      </c>
      <c r="D12" s="201">
        <v>15</v>
      </c>
      <c r="E12" s="202" t="s">
        <v>217</v>
      </c>
      <c r="F12" s="149"/>
      <c r="I12" s="154"/>
      <c r="K12" s="134"/>
    </row>
    <row r="13" spans="2:11" x14ac:dyDescent="0.2">
      <c r="B13" s="147" t="s">
        <v>4</v>
      </c>
      <c r="C13" s="201">
        <v>30344</v>
      </c>
      <c r="D13" s="201">
        <v>15756</v>
      </c>
      <c r="E13" s="202" t="s">
        <v>218</v>
      </c>
      <c r="F13" s="149"/>
      <c r="I13" s="154"/>
      <c r="K13" s="134"/>
    </row>
    <row r="14" spans="2:11" x14ac:dyDescent="0.2">
      <c r="B14" s="147" t="s">
        <v>80</v>
      </c>
      <c r="C14" s="232">
        <v>9.6000000000000002E-2</v>
      </c>
      <c r="D14" s="232">
        <v>2.5999999999999999E-2</v>
      </c>
      <c r="E14" s="202" t="s">
        <v>219</v>
      </c>
      <c r="F14" s="149"/>
      <c r="I14" s="154"/>
      <c r="K14" s="134"/>
    </row>
    <row r="15" spans="2:11" x14ac:dyDescent="0.2">
      <c r="B15" s="147" t="s">
        <v>81</v>
      </c>
      <c r="C15" s="201">
        <v>9883</v>
      </c>
      <c r="D15" s="201">
        <v>4948</v>
      </c>
      <c r="E15" s="202" t="s">
        <v>220</v>
      </c>
      <c r="F15" s="149"/>
      <c r="I15" s="154"/>
      <c r="K15" s="134"/>
    </row>
    <row r="16" spans="2:11" x14ac:dyDescent="0.2">
      <c r="B16" s="147" t="s">
        <v>82</v>
      </c>
      <c r="C16" s="232">
        <v>0.99099999999999999</v>
      </c>
      <c r="D16" s="232">
        <v>0.999</v>
      </c>
      <c r="E16" s="202" t="s">
        <v>226</v>
      </c>
      <c r="F16" s="149"/>
      <c r="I16" s="154"/>
      <c r="K16" s="134"/>
    </row>
    <row r="17" spans="2:11" x14ac:dyDescent="0.2">
      <c r="B17" s="147" t="s">
        <v>5</v>
      </c>
      <c r="C17" s="201">
        <v>335143</v>
      </c>
      <c r="D17" s="201">
        <v>317221</v>
      </c>
      <c r="E17" s="202" t="s">
        <v>221</v>
      </c>
      <c r="F17" s="149"/>
      <c r="I17" s="154"/>
      <c r="K17" s="134"/>
    </row>
    <row r="18" spans="2:11" x14ac:dyDescent="0.2">
      <c r="B18" s="147" t="s">
        <v>6</v>
      </c>
      <c r="C18" s="232">
        <v>0.98199999999999998</v>
      </c>
      <c r="D18" s="232">
        <v>0.96499999999999997</v>
      </c>
      <c r="E18" s="202" t="s">
        <v>222</v>
      </c>
      <c r="F18" s="149"/>
      <c r="I18" s="154"/>
      <c r="K18" s="134"/>
    </row>
    <row r="19" spans="2:11" x14ac:dyDescent="0.2">
      <c r="B19" s="147" t="s">
        <v>83</v>
      </c>
      <c r="C19" s="201">
        <v>8266</v>
      </c>
      <c r="D19" s="201">
        <v>7606</v>
      </c>
      <c r="E19" s="202" t="s">
        <v>223</v>
      </c>
      <c r="F19" s="149"/>
      <c r="I19" s="154"/>
      <c r="K19" s="134"/>
    </row>
    <row r="20" spans="2:11" x14ac:dyDescent="0.2">
      <c r="B20" s="147" t="s">
        <v>84</v>
      </c>
      <c r="C20" s="232">
        <v>0.92700000000000005</v>
      </c>
      <c r="D20" s="232">
        <v>0.90700000000000003</v>
      </c>
      <c r="E20" s="202" t="s">
        <v>224</v>
      </c>
      <c r="F20" s="149"/>
      <c r="I20" s="154"/>
      <c r="K20" s="134"/>
    </row>
    <row r="21" spans="2:11" x14ac:dyDescent="0.2">
      <c r="B21" s="109"/>
      <c r="C21" s="110"/>
      <c r="D21" s="110"/>
      <c r="E21" s="110"/>
    </row>
    <row r="22" spans="2:11" x14ac:dyDescent="0.2">
      <c r="B22" s="95" t="s">
        <v>96</v>
      </c>
      <c r="E22" s="125"/>
    </row>
    <row r="23" spans="2:11" x14ac:dyDescent="0.2">
      <c r="B23" s="95"/>
    </row>
    <row r="24" spans="2:11" x14ac:dyDescent="0.2">
      <c r="B24" s="49" t="s">
        <v>91</v>
      </c>
    </row>
    <row r="34" spans="4:4" x14ac:dyDescent="0.2">
      <c r="D34" t="s">
        <v>7</v>
      </c>
    </row>
  </sheetData>
  <hyperlinks>
    <hyperlink ref="B24" location="Information!A1" display="Return to information" xr:uid="{7D7118E1-CDF5-4262-8BB2-FACCD74A2725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4EAE5-4D75-46C0-9229-2704EF504E72}">
  <sheetPr>
    <tabColor rgb="FFA1ABB2"/>
    <pageSetUpPr autoPageBreaks="0"/>
  </sheetPr>
  <dimension ref="B6:K55"/>
  <sheetViews>
    <sheetView showGridLines="0" zoomScaleNormal="100" workbookViewId="0"/>
  </sheetViews>
  <sheetFormatPr defaultRowHeight="12.6" x14ac:dyDescent="0.2"/>
  <cols>
    <col min="1" max="1" width="2.36328125" customWidth="1"/>
    <col min="2" max="2" width="14.08984375" customWidth="1"/>
    <col min="3" max="3" width="16.1796875" customWidth="1"/>
    <col min="4" max="4" width="15.26953125" customWidth="1"/>
    <col min="5" max="5" width="15" customWidth="1"/>
    <col min="6" max="6" width="16.90625" customWidth="1"/>
    <col min="7" max="7" width="13.54296875" bestFit="1" customWidth="1"/>
    <col min="9" max="9" width="12.453125" bestFit="1" customWidth="1"/>
  </cols>
  <sheetData>
    <row r="6" spans="2:11" ht="16.2" x14ac:dyDescent="0.3">
      <c r="B6" s="101" t="s">
        <v>123</v>
      </c>
      <c r="D6" s="11"/>
    </row>
    <row r="7" spans="2:11" x14ac:dyDescent="0.2">
      <c r="D7" s="11"/>
    </row>
    <row r="8" spans="2:11" x14ac:dyDescent="0.2">
      <c r="B8" s="16" t="s">
        <v>241</v>
      </c>
    </row>
    <row r="9" spans="2:11" x14ac:dyDescent="0.2">
      <c r="B9" s="54"/>
      <c r="C9" s="54"/>
      <c r="D9" s="54"/>
      <c r="E9" s="54"/>
      <c r="F9" s="54"/>
      <c r="G9" s="54"/>
      <c r="H9" s="54"/>
      <c r="I9" s="54"/>
      <c r="J9" s="56"/>
      <c r="K9" s="54"/>
    </row>
    <row r="10" spans="2:11" ht="25.2" x14ac:dyDescent="0.2">
      <c r="B10" s="138" t="s">
        <v>49</v>
      </c>
      <c r="C10" s="159" t="s">
        <v>176</v>
      </c>
      <c r="D10" s="159" t="s">
        <v>177</v>
      </c>
      <c r="E10" s="159" t="s">
        <v>178</v>
      </c>
      <c r="F10" s="159" t="s">
        <v>179</v>
      </c>
    </row>
    <row r="11" spans="2:11" ht="25.2" x14ac:dyDescent="0.2">
      <c r="B11" s="139" t="s">
        <v>180</v>
      </c>
      <c r="C11" s="203">
        <v>682.76099633754302</v>
      </c>
      <c r="D11" s="160">
        <v>73246137.599982604</v>
      </c>
      <c r="E11" s="203">
        <v>3331.8214726853698</v>
      </c>
      <c r="F11" s="160">
        <v>299265928.95997</v>
      </c>
    </row>
    <row r="12" spans="2:11" ht="25.2" x14ac:dyDescent="0.2">
      <c r="B12" s="139" t="s">
        <v>181</v>
      </c>
      <c r="C12" s="203">
        <v>184.148377397503</v>
      </c>
      <c r="D12" s="160">
        <v>40520165.089999698</v>
      </c>
      <c r="E12" s="203">
        <v>1367.15431990501</v>
      </c>
      <c r="F12" s="160">
        <v>273981683.24000001</v>
      </c>
    </row>
    <row r="13" spans="2:11" x14ac:dyDescent="0.2">
      <c r="B13" s="139" t="s">
        <v>182</v>
      </c>
      <c r="C13" s="203">
        <v>119.92719375</v>
      </c>
      <c r="D13" s="160">
        <v>9172669.3700004406</v>
      </c>
      <c r="E13" s="203">
        <v>3236.1467522500002</v>
      </c>
      <c r="F13" s="160">
        <v>351880265.290007</v>
      </c>
    </row>
    <row r="14" spans="2:11" x14ac:dyDescent="0.2">
      <c r="B14" s="139" t="s">
        <v>183</v>
      </c>
      <c r="C14" s="203">
        <v>5.5122006349999904</v>
      </c>
      <c r="D14" s="160">
        <v>1223853.04000001</v>
      </c>
      <c r="E14" s="203">
        <v>94.952037354999803</v>
      </c>
      <c r="F14" s="160">
        <v>18345796.98</v>
      </c>
    </row>
    <row r="15" spans="2:11" x14ac:dyDescent="0.2">
      <c r="B15" s="140" t="s">
        <v>20</v>
      </c>
      <c r="C15" s="204">
        <f>SUM(C11:C14)</f>
        <v>992.34876812004609</v>
      </c>
      <c r="D15" s="161">
        <f>SUM(D11:D14)</f>
        <v>124162825.09998274</v>
      </c>
      <c r="E15" s="204">
        <f>SUM(E11:E14)</f>
        <v>8030.0745821953797</v>
      </c>
      <c r="F15" s="161">
        <f>SUM(F11:F14)</f>
        <v>943473674.46997702</v>
      </c>
    </row>
    <row r="16" spans="2:11" x14ac:dyDescent="0.2">
      <c r="B16" s="32"/>
      <c r="C16" s="59"/>
      <c r="G16" s="52"/>
    </row>
    <row r="17" spans="2:10" x14ac:dyDescent="0.2">
      <c r="B17" s="57" t="s">
        <v>96</v>
      </c>
      <c r="C17" s="59"/>
      <c r="G17" s="52"/>
    </row>
    <row r="18" spans="2:10" x14ac:dyDescent="0.2">
      <c r="G18" s="52"/>
    </row>
    <row r="19" spans="2:10" x14ac:dyDescent="0.2">
      <c r="B19" s="49" t="s">
        <v>91</v>
      </c>
    </row>
    <row r="21" spans="2:10" x14ac:dyDescent="0.2">
      <c r="B21" s="214"/>
      <c r="C21" s="215"/>
      <c r="D21" s="215"/>
      <c r="E21" s="216"/>
      <c r="F21" s="216"/>
    </row>
    <row r="22" spans="2:10" x14ac:dyDescent="0.2">
      <c r="B22" s="217"/>
      <c r="C22" s="218"/>
      <c r="D22" s="212"/>
      <c r="E22" s="219"/>
      <c r="F22" s="220"/>
      <c r="G22" s="205"/>
      <c r="H22" s="205"/>
      <c r="I22" s="205"/>
      <c r="J22" s="205"/>
    </row>
    <row r="23" spans="2:10" x14ac:dyDescent="0.2">
      <c r="B23" s="217"/>
      <c r="C23" s="218"/>
      <c r="D23" s="212"/>
      <c r="E23" s="219"/>
      <c r="F23" s="220"/>
      <c r="G23" s="207"/>
      <c r="H23" s="208"/>
      <c r="I23" s="207"/>
      <c r="J23" s="208"/>
    </row>
    <row r="24" spans="2:10" x14ac:dyDescent="0.2">
      <c r="B24" s="217"/>
      <c r="C24" s="218"/>
      <c r="D24" s="212"/>
      <c r="E24" s="219"/>
      <c r="F24" s="220"/>
      <c r="G24" s="207"/>
      <c r="H24" s="208"/>
      <c r="I24" s="207"/>
      <c r="J24" s="208"/>
    </row>
    <row r="25" spans="2:10" x14ac:dyDescent="0.2">
      <c r="B25" s="217"/>
      <c r="C25" s="218"/>
      <c r="D25" s="212"/>
      <c r="E25" s="219"/>
      <c r="F25" s="220"/>
      <c r="G25" s="207"/>
      <c r="H25" s="208"/>
      <c r="I25" s="207"/>
      <c r="J25" s="208"/>
    </row>
    <row r="26" spans="2:10" x14ac:dyDescent="0.2">
      <c r="B26" s="221"/>
      <c r="C26" s="222"/>
      <c r="D26" s="213"/>
      <c r="E26" s="223"/>
      <c r="F26" s="224"/>
      <c r="G26" s="207"/>
      <c r="H26" s="208"/>
      <c r="I26" s="207"/>
      <c r="J26" s="208"/>
    </row>
    <row r="27" spans="2:10" x14ac:dyDescent="0.2">
      <c r="B27" s="206"/>
      <c r="C27" s="207"/>
      <c r="D27" s="208"/>
      <c r="E27" s="207"/>
      <c r="F27" s="208"/>
      <c r="G27" s="207"/>
      <c r="H27" s="208"/>
      <c r="I27" s="207"/>
      <c r="J27" s="208"/>
    </row>
    <row r="28" spans="2:10" x14ac:dyDescent="0.2">
      <c r="B28" s="206"/>
      <c r="C28" s="207"/>
      <c r="D28" s="208"/>
      <c r="E28" s="207"/>
      <c r="F28" s="208"/>
      <c r="G28" s="207"/>
      <c r="H28" s="208"/>
      <c r="I28" s="207"/>
      <c r="J28" s="208"/>
    </row>
    <row r="29" spans="2:10" x14ac:dyDescent="0.2">
      <c r="B29" s="206"/>
      <c r="C29" s="207"/>
      <c r="D29" s="208"/>
      <c r="E29" s="207"/>
      <c r="F29" s="208"/>
      <c r="G29" s="207"/>
      <c r="H29" s="208"/>
      <c r="I29" s="207"/>
      <c r="J29" s="208"/>
    </row>
    <row r="30" spans="2:10" x14ac:dyDescent="0.2">
      <c r="B30" s="206"/>
      <c r="C30" s="207"/>
      <c r="D30" s="208"/>
      <c r="E30" s="207"/>
      <c r="F30" s="208"/>
      <c r="G30" s="207"/>
      <c r="H30" s="208"/>
      <c r="I30" s="207"/>
      <c r="J30" s="208"/>
    </row>
    <row r="31" spans="2:10" x14ac:dyDescent="0.2">
      <c r="B31" s="206"/>
      <c r="C31" s="207"/>
      <c r="D31" s="208"/>
      <c r="E31" s="207"/>
      <c r="F31" s="208"/>
      <c r="G31" s="207"/>
      <c r="H31" s="208"/>
      <c r="I31" s="207"/>
      <c r="J31" s="208"/>
    </row>
    <row r="32" spans="2:10" x14ac:dyDescent="0.2">
      <c r="B32" s="209"/>
      <c r="C32" s="210"/>
      <c r="D32" s="211"/>
      <c r="E32" s="210"/>
      <c r="F32" s="211"/>
      <c r="G32" s="210"/>
      <c r="H32" s="211"/>
      <c r="I32" s="210"/>
      <c r="J32" s="211"/>
    </row>
    <row r="37" spans="2:4" x14ac:dyDescent="0.2">
      <c r="D37" s="6"/>
    </row>
    <row r="42" spans="2:4" x14ac:dyDescent="0.2">
      <c r="B42" s="6"/>
    </row>
    <row r="43" spans="2:4" x14ac:dyDescent="0.2">
      <c r="B43" s="6"/>
      <c r="C43" s="6"/>
    </row>
    <row r="44" spans="2:4" x14ac:dyDescent="0.2">
      <c r="B44" s="7"/>
    </row>
    <row r="45" spans="2:4" x14ac:dyDescent="0.2">
      <c r="B45" s="7"/>
    </row>
    <row r="46" spans="2:4" x14ac:dyDescent="0.2">
      <c r="B46" s="7"/>
    </row>
    <row r="47" spans="2:4" x14ac:dyDescent="0.2">
      <c r="B47" s="7"/>
    </row>
    <row r="48" spans="2:4" x14ac:dyDescent="0.2">
      <c r="B48" s="7"/>
    </row>
    <row r="49" spans="2:2" x14ac:dyDescent="0.2">
      <c r="B49" s="7"/>
    </row>
    <row r="50" spans="2:2" x14ac:dyDescent="0.2">
      <c r="B50" s="7"/>
    </row>
    <row r="51" spans="2:2" x14ac:dyDescent="0.2">
      <c r="B51" s="7"/>
    </row>
    <row r="52" spans="2:2" x14ac:dyDescent="0.2">
      <c r="B52" s="7"/>
    </row>
    <row r="53" spans="2:2" x14ac:dyDescent="0.2">
      <c r="B53" s="7"/>
    </row>
    <row r="54" spans="2:2" x14ac:dyDescent="0.2">
      <c r="B54" s="7"/>
    </row>
    <row r="55" spans="2:2" x14ac:dyDescent="0.2">
      <c r="B55" s="7"/>
    </row>
  </sheetData>
  <hyperlinks>
    <hyperlink ref="B19" location="Information!A1" display="Return to information" xr:uid="{3E618D58-E738-4872-BE19-956B5175BAC0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CC48-3CD0-46CA-A715-766E53D931C1}">
  <sheetPr>
    <tabColor rgb="FF2363AF"/>
    <pageSetUpPr autoPageBreaks="0"/>
  </sheetPr>
  <dimension ref="B6:K93"/>
  <sheetViews>
    <sheetView showGridLines="0" zoomScaleNormal="100" workbookViewId="0"/>
  </sheetViews>
  <sheetFormatPr defaultRowHeight="12.6" x14ac:dyDescent="0.2"/>
  <cols>
    <col min="1" max="1" width="2.36328125" customWidth="1"/>
    <col min="2" max="2" width="12.26953125" customWidth="1"/>
    <col min="3" max="3" width="14.1796875" bestFit="1" customWidth="1"/>
    <col min="4" max="4" width="13" bestFit="1" customWidth="1"/>
  </cols>
  <sheetData>
    <row r="6" spans="2:11" ht="16.2" x14ac:dyDescent="0.3">
      <c r="B6" s="101" t="s">
        <v>95</v>
      </c>
      <c r="D6" s="11"/>
    </row>
    <row r="7" spans="2:11" x14ac:dyDescent="0.2">
      <c r="D7" s="11"/>
    </row>
    <row r="8" spans="2:11" x14ac:dyDescent="0.2">
      <c r="B8" s="16" t="s">
        <v>242</v>
      </c>
    </row>
    <row r="9" spans="2:11" x14ac:dyDescent="0.2">
      <c r="B9" s="53" t="s">
        <v>150</v>
      </c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">
      <c r="B10" s="55" t="s">
        <v>187</v>
      </c>
      <c r="C10" s="54"/>
      <c r="D10" s="54"/>
      <c r="E10" s="54"/>
      <c r="F10" s="54"/>
      <c r="G10" s="54"/>
      <c r="H10" s="54"/>
      <c r="I10" s="54"/>
      <c r="J10" s="54"/>
      <c r="K10" s="54"/>
    </row>
    <row r="11" spans="2:11" x14ac:dyDescent="0.2">
      <c r="B11" s="41" t="s">
        <v>151</v>
      </c>
      <c r="C11" s="54"/>
      <c r="D11" s="54"/>
      <c r="E11" s="54"/>
      <c r="F11" s="54"/>
      <c r="G11" s="54"/>
      <c r="H11" s="54"/>
      <c r="I11" s="54"/>
      <c r="J11" s="54"/>
      <c r="K11" s="54"/>
    </row>
    <row r="12" spans="2:11" x14ac:dyDescent="0.2">
      <c r="B12" s="41"/>
      <c r="C12" s="54"/>
      <c r="D12" s="54"/>
      <c r="E12" s="54"/>
      <c r="F12" s="54"/>
      <c r="G12" s="54"/>
      <c r="H12" s="54"/>
      <c r="I12" s="54"/>
      <c r="J12" s="54"/>
      <c r="K12" s="54"/>
    </row>
    <row r="13" spans="2:11" x14ac:dyDescent="0.2">
      <c r="B13" s="54"/>
      <c r="C13" s="54"/>
      <c r="D13" s="54"/>
      <c r="E13" s="54"/>
      <c r="F13" s="54"/>
      <c r="G13" s="54"/>
      <c r="H13" s="54"/>
      <c r="I13" s="54"/>
      <c r="J13" s="56"/>
      <c r="K13" s="54"/>
    </row>
    <row r="43" spans="2:7" x14ac:dyDescent="0.2">
      <c r="B43" s="86" t="s">
        <v>19</v>
      </c>
      <c r="C43" s="83" t="s">
        <v>18</v>
      </c>
    </row>
    <row r="44" spans="2:7" x14ac:dyDescent="0.2">
      <c r="B44" s="137" t="s">
        <v>227</v>
      </c>
      <c r="C44" s="162">
        <v>24896</v>
      </c>
    </row>
    <row r="45" spans="2:7" x14ac:dyDescent="0.2">
      <c r="B45" s="137" t="s">
        <v>228</v>
      </c>
      <c r="C45" s="162">
        <v>14821</v>
      </c>
    </row>
    <row r="46" spans="2:7" x14ac:dyDescent="0.2">
      <c r="B46" s="137" t="s">
        <v>229</v>
      </c>
      <c r="C46" s="162">
        <v>6541</v>
      </c>
      <c r="G46" s="52"/>
    </row>
    <row r="47" spans="2:7" x14ac:dyDescent="0.2">
      <c r="B47" s="137" t="s">
        <v>230</v>
      </c>
      <c r="C47" s="162">
        <v>6476</v>
      </c>
      <c r="G47" s="52"/>
    </row>
    <row r="48" spans="2:7" x14ac:dyDescent="0.2">
      <c r="B48" s="137" t="s">
        <v>231</v>
      </c>
      <c r="C48" s="162">
        <v>6464</v>
      </c>
      <c r="G48" s="52"/>
    </row>
    <row r="49" spans="2:7" x14ac:dyDescent="0.2">
      <c r="B49" s="137" t="s">
        <v>232</v>
      </c>
      <c r="C49" s="162">
        <v>11186</v>
      </c>
      <c r="G49" s="52"/>
    </row>
    <row r="50" spans="2:7" x14ac:dyDescent="0.2">
      <c r="B50" s="137" t="s">
        <v>233</v>
      </c>
      <c r="C50" s="162">
        <v>10617</v>
      </c>
      <c r="G50" s="52"/>
    </row>
    <row r="51" spans="2:7" x14ac:dyDescent="0.2">
      <c r="B51" s="137" t="s">
        <v>234</v>
      </c>
      <c r="C51" s="162">
        <v>24227</v>
      </c>
      <c r="G51" s="52"/>
    </row>
    <row r="52" spans="2:7" x14ac:dyDescent="0.2">
      <c r="B52" s="137" t="s">
        <v>235</v>
      </c>
      <c r="C52" s="162">
        <v>5602</v>
      </c>
      <c r="G52" s="52"/>
    </row>
    <row r="53" spans="2:7" x14ac:dyDescent="0.2">
      <c r="B53" s="136" t="s">
        <v>20</v>
      </c>
      <c r="C53" s="112">
        <f>SUM(C44:C52)</f>
        <v>110830</v>
      </c>
      <c r="G53" s="52"/>
    </row>
    <row r="54" spans="2:7" x14ac:dyDescent="0.2">
      <c r="B54" s="32"/>
      <c r="C54" s="59"/>
      <c r="G54" s="52"/>
    </row>
    <row r="55" spans="2:7" x14ac:dyDescent="0.2">
      <c r="B55" s="57" t="s">
        <v>96</v>
      </c>
      <c r="C55" s="59"/>
      <c r="G55" s="52"/>
    </row>
    <row r="56" spans="2:7" x14ac:dyDescent="0.2">
      <c r="G56" s="52"/>
    </row>
    <row r="57" spans="2:7" x14ac:dyDescent="0.2">
      <c r="B57" s="49" t="s">
        <v>91</v>
      </c>
    </row>
    <row r="75" spans="2:4" x14ac:dyDescent="0.2">
      <c r="D75" s="6"/>
    </row>
    <row r="80" spans="2:4" x14ac:dyDescent="0.2">
      <c r="B80" s="6"/>
    </row>
    <row r="81" spans="2:3" x14ac:dyDescent="0.2">
      <c r="B81" s="6"/>
      <c r="C81" s="6"/>
    </row>
    <row r="82" spans="2:3" x14ac:dyDescent="0.2">
      <c r="B82" s="7"/>
    </row>
    <row r="83" spans="2:3" x14ac:dyDescent="0.2">
      <c r="B83" s="7"/>
    </row>
    <row r="84" spans="2:3" x14ac:dyDescent="0.2">
      <c r="B84" s="7"/>
    </row>
    <row r="85" spans="2:3" x14ac:dyDescent="0.2">
      <c r="B85" s="7"/>
    </row>
    <row r="86" spans="2:3" x14ac:dyDescent="0.2">
      <c r="B86" s="7"/>
    </row>
    <row r="87" spans="2:3" x14ac:dyDescent="0.2">
      <c r="B87" s="7"/>
    </row>
    <row r="88" spans="2:3" x14ac:dyDescent="0.2">
      <c r="B88" s="7"/>
    </row>
    <row r="89" spans="2:3" x14ac:dyDescent="0.2">
      <c r="B89" s="7"/>
    </row>
    <row r="90" spans="2:3" x14ac:dyDescent="0.2">
      <c r="B90" s="7"/>
    </row>
    <row r="91" spans="2:3" x14ac:dyDescent="0.2">
      <c r="B91" s="7"/>
    </row>
    <row r="92" spans="2:3" x14ac:dyDescent="0.2">
      <c r="B92" s="7"/>
    </row>
    <row r="93" spans="2:3" x14ac:dyDescent="0.2">
      <c r="B93" s="7"/>
    </row>
  </sheetData>
  <hyperlinks>
    <hyperlink ref="B57" location="Information!A1" display="Return to information" xr:uid="{10E44076-96D4-4289-BB26-C452088047FB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72152-FF81-4FC6-BB91-3821B41CA30B}">
  <sheetPr>
    <tabColor rgb="FF2363AF"/>
    <pageSetUpPr autoPageBreaks="0"/>
  </sheetPr>
  <dimension ref="B6:H62"/>
  <sheetViews>
    <sheetView showGridLines="0" zoomScaleNormal="100" workbookViewId="0"/>
  </sheetViews>
  <sheetFormatPr defaultColWidth="9.26953125" defaultRowHeight="12.6" x14ac:dyDescent="0.2"/>
  <cols>
    <col min="1" max="1" width="2.36328125" style="3" customWidth="1"/>
    <col min="2" max="2" width="11.90625" style="3" customWidth="1"/>
    <col min="3" max="6" width="15.7265625" style="3" customWidth="1"/>
    <col min="7" max="7" width="11.1796875" style="3" customWidth="1"/>
    <col min="8" max="16384" width="9.26953125" style="3"/>
  </cols>
  <sheetData>
    <row r="6" spans="2:8" ht="16.2" x14ac:dyDescent="0.3">
      <c r="B6" s="101" t="s">
        <v>95</v>
      </c>
    </row>
    <row r="8" spans="2:8" x14ac:dyDescent="0.2">
      <c r="B8" s="2" t="s">
        <v>243</v>
      </c>
    </row>
    <row r="9" spans="2:8" x14ac:dyDescent="0.2">
      <c r="B9" s="53" t="s">
        <v>152</v>
      </c>
      <c r="C9" s="29"/>
      <c r="D9" s="29"/>
      <c r="E9" s="29"/>
      <c r="F9" s="29"/>
      <c r="G9" s="29"/>
      <c r="H9" s="29"/>
    </row>
    <row r="10" spans="2:8" x14ac:dyDescent="0.2">
      <c r="B10" s="53" t="s">
        <v>153</v>
      </c>
      <c r="C10" s="29"/>
      <c r="D10" s="29"/>
      <c r="E10" s="29"/>
      <c r="F10" s="29"/>
      <c r="G10" s="29"/>
      <c r="H10" s="29"/>
    </row>
    <row r="11" spans="2:8" x14ac:dyDescent="0.2">
      <c r="B11" s="55" t="s">
        <v>154</v>
      </c>
      <c r="C11" s="29"/>
      <c r="D11" s="29"/>
      <c r="E11" s="29"/>
      <c r="F11" s="29"/>
      <c r="G11" s="29"/>
      <c r="H11" s="29"/>
    </row>
    <row r="12" spans="2:8" x14ac:dyDescent="0.2">
      <c r="B12" s="55"/>
      <c r="C12" s="29"/>
      <c r="D12" s="29"/>
      <c r="E12" s="29"/>
      <c r="F12" s="29"/>
      <c r="G12" s="29"/>
      <c r="H12" s="29"/>
    </row>
    <row r="18" spans="8:8" x14ac:dyDescent="0.2">
      <c r="H18" s="124"/>
    </row>
    <row r="39" spans="2:7" x14ac:dyDescent="0.2">
      <c r="B39" s="52"/>
      <c r="C39" s="163" t="s">
        <v>234</v>
      </c>
      <c r="D39" s="163" t="s">
        <v>235</v>
      </c>
      <c r="E39" s="124"/>
    </row>
    <row r="40" spans="2:7" x14ac:dyDescent="0.2">
      <c r="B40" s="60" t="s">
        <v>97</v>
      </c>
      <c r="C40" s="113">
        <v>1202</v>
      </c>
      <c r="D40" s="113">
        <v>1243</v>
      </c>
    </row>
    <row r="41" spans="2:7" x14ac:dyDescent="0.2">
      <c r="B41" s="60" t="s">
        <v>98</v>
      </c>
      <c r="C41" s="113">
        <v>1048</v>
      </c>
      <c r="D41" s="113">
        <v>1275</v>
      </c>
    </row>
    <row r="42" spans="2:7" x14ac:dyDescent="0.2">
      <c r="B42" s="60" t="s">
        <v>99</v>
      </c>
      <c r="C42" s="113">
        <v>1220</v>
      </c>
      <c r="D42" s="113">
        <v>299</v>
      </c>
    </row>
    <row r="43" spans="2:7" x14ac:dyDescent="0.2">
      <c r="B43" s="60" t="s">
        <v>100</v>
      </c>
      <c r="C43" s="113">
        <v>1247</v>
      </c>
      <c r="D43" s="113">
        <v>740</v>
      </c>
    </row>
    <row r="44" spans="2:7" x14ac:dyDescent="0.2">
      <c r="B44" s="60" t="s">
        <v>101</v>
      </c>
      <c r="C44" s="113">
        <v>1263</v>
      </c>
      <c r="D44" s="113">
        <v>577</v>
      </c>
    </row>
    <row r="45" spans="2:7" x14ac:dyDescent="0.2">
      <c r="B45" s="60" t="s">
        <v>102</v>
      </c>
      <c r="C45" s="113">
        <v>1253</v>
      </c>
      <c r="D45" s="113">
        <v>555</v>
      </c>
    </row>
    <row r="46" spans="2:7" x14ac:dyDescent="0.2">
      <c r="B46" s="60" t="s">
        <v>103</v>
      </c>
      <c r="C46" s="113">
        <v>1526</v>
      </c>
      <c r="D46" s="113">
        <v>411</v>
      </c>
    </row>
    <row r="47" spans="2:7" x14ac:dyDescent="0.2">
      <c r="B47" s="60" t="s">
        <v>104</v>
      </c>
      <c r="C47" s="113">
        <v>1621</v>
      </c>
      <c r="D47" s="113">
        <v>262</v>
      </c>
      <c r="E47" s="63"/>
      <c r="F47" s="63"/>
      <c r="G47"/>
    </row>
    <row r="48" spans="2:7" x14ac:dyDescent="0.2">
      <c r="B48" s="60" t="s">
        <v>105</v>
      </c>
      <c r="C48" s="113">
        <v>1674</v>
      </c>
      <c r="D48" s="113">
        <v>89</v>
      </c>
      <c r="E48" s="64"/>
      <c r="F48" s="64"/>
      <c r="G48"/>
    </row>
    <row r="49" spans="2:6" x14ac:dyDescent="0.2">
      <c r="B49" s="60" t="s">
        <v>106</v>
      </c>
      <c r="C49" s="113">
        <v>2055</v>
      </c>
      <c r="D49" s="113">
        <v>105</v>
      </c>
      <c r="E49" s="65"/>
      <c r="F49" s="65"/>
    </row>
    <row r="50" spans="2:6" x14ac:dyDescent="0.2">
      <c r="B50" s="66" t="s">
        <v>107</v>
      </c>
      <c r="C50" s="113">
        <v>2676</v>
      </c>
      <c r="D50" s="113">
        <v>32</v>
      </c>
    </row>
    <row r="51" spans="2:6" x14ac:dyDescent="0.2">
      <c r="B51" s="60" t="s">
        <v>108</v>
      </c>
      <c r="C51" s="113">
        <v>7442</v>
      </c>
      <c r="D51" s="113">
        <v>14</v>
      </c>
    </row>
    <row r="52" spans="2:6" x14ac:dyDescent="0.2">
      <c r="B52" s="62" t="s">
        <v>20</v>
      </c>
      <c r="C52" s="112">
        <f>SUM(C40:C51)</f>
        <v>24227</v>
      </c>
      <c r="D52" s="112">
        <f>SUM(D40:D51)</f>
        <v>5602</v>
      </c>
    </row>
    <row r="53" spans="2:6" x14ac:dyDescent="0.2">
      <c r="B53" s="59"/>
      <c r="C53" s="67"/>
      <c r="D53" s="67"/>
    </row>
    <row r="54" spans="2:6" x14ac:dyDescent="0.2">
      <c r="B54" s="57" t="s">
        <v>96</v>
      </c>
      <c r="C54" s="67"/>
      <c r="D54" s="67"/>
    </row>
    <row r="55" spans="2:6" ht="14.55" customHeight="1" x14ac:dyDescent="0.2"/>
    <row r="56" spans="2:6" x14ac:dyDescent="0.2">
      <c r="B56" s="49" t="s">
        <v>91</v>
      </c>
    </row>
    <row r="59" spans="2:6" x14ac:dyDescent="0.2">
      <c r="E59" s="57"/>
    </row>
    <row r="62" spans="2:6" x14ac:dyDescent="0.2">
      <c r="B62" s="2"/>
    </row>
  </sheetData>
  <hyperlinks>
    <hyperlink ref="B56" location="Information!A1" display="Return to information" xr:uid="{C54739C6-91C0-4DC8-A6D1-968264C781B4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07AEC-659C-40B6-88E2-051BC9484C0A}">
  <sheetPr>
    <tabColor rgb="FF2363AF"/>
    <pageSetUpPr autoPageBreaks="0"/>
  </sheetPr>
  <dimension ref="B6:H44"/>
  <sheetViews>
    <sheetView showGridLines="0" zoomScaleNormal="100" workbookViewId="0"/>
  </sheetViews>
  <sheetFormatPr defaultColWidth="9.26953125" defaultRowHeight="12.6" x14ac:dyDescent="0.2"/>
  <cols>
    <col min="1" max="1" width="2.36328125" style="3" customWidth="1"/>
    <col min="2" max="2" width="11.90625" style="3" customWidth="1"/>
    <col min="3" max="6" width="15.7265625" style="3" customWidth="1"/>
    <col min="7" max="7" width="11.1796875" style="3" customWidth="1"/>
    <col min="8" max="16384" width="9.26953125" style="3"/>
  </cols>
  <sheetData>
    <row r="6" spans="2:8" ht="16.2" x14ac:dyDescent="0.3">
      <c r="B6" s="101" t="s">
        <v>95</v>
      </c>
    </row>
    <row r="8" spans="2:8" x14ac:dyDescent="0.2">
      <c r="B8" s="2" t="s">
        <v>244</v>
      </c>
    </row>
    <row r="9" spans="2:8" x14ac:dyDescent="0.2">
      <c r="B9" s="53" t="s">
        <v>239</v>
      </c>
      <c r="C9" s="29"/>
      <c r="D9" s="29"/>
      <c r="E9" s="29"/>
      <c r="F9" s="29"/>
      <c r="G9" s="29"/>
      <c r="H9" s="29"/>
    </row>
    <row r="10" spans="2:8" x14ac:dyDescent="0.2">
      <c r="B10" s="55" t="s">
        <v>240</v>
      </c>
      <c r="C10" s="29"/>
      <c r="D10" s="29"/>
      <c r="E10" s="29"/>
      <c r="F10" s="29"/>
      <c r="G10" s="29"/>
      <c r="H10" s="29"/>
    </row>
    <row r="31" spans="2:8" x14ac:dyDescent="0.2">
      <c r="B31"/>
      <c r="C31" s="164" t="s">
        <v>21</v>
      </c>
      <c r="D31" s="165" t="s">
        <v>0</v>
      </c>
      <c r="E31" s="165" t="s">
        <v>22</v>
      </c>
      <c r="F31" s="165" t="s">
        <v>1</v>
      </c>
      <c r="G31"/>
      <c r="H31" s="124"/>
    </row>
    <row r="32" spans="2:8" x14ac:dyDescent="0.2">
      <c r="B32" s="116" t="s">
        <v>18</v>
      </c>
      <c r="C32" s="166">
        <v>75919</v>
      </c>
      <c r="D32" s="166">
        <v>11415</v>
      </c>
      <c r="E32" s="166">
        <v>14765</v>
      </c>
      <c r="F32" s="166">
        <v>8731</v>
      </c>
      <c r="G32"/>
    </row>
    <row r="33" spans="2:8" x14ac:dyDescent="0.2">
      <c r="B33" s="117" t="s">
        <v>85</v>
      </c>
      <c r="C33" s="176">
        <f>C32/SUM(C32:F32)</f>
        <v>0.68500406027248939</v>
      </c>
      <c r="D33" s="176">
        <f>D32/SUM(C32:F32)</f>
        <v>0.10299557881440043</v>
      </c>
      <c r="E33" s="176">
        <f>E32/SUM(C32:F32)</f>
        <v>0.1332220517910313</v>
      </c>
      <c r="F33" s="176">
        <f>F32/SUM(C32:F32)</f>
        <v>7.8778309122078866E-2</v>
      </c>
      <c r="H33" s="124"/>
    </row>
    <row r="34" spans="2:8" x14ac:dyDescent="0.2">
      <c r="C34" s="30"/>
      <c r="D34" s="30"/>
      <c r="E34" s="30"/>
      <c r="F34" s="30"/>
    </row>
    <row r="35" spans="2:8" x14ac:dyDescent="0.2">
      <c r="B35" s="15" t="s">
        <v>86</v>
      </c>
    </row>
    <row r="36" spans="2:8" x14ac:dyDescent="0.2">
      <c r="B36" s="15" t="s">
        <v>87</v>
      </c>
    </row>
    <row r="37" spans="2:8" ht="14.55" customHeight="1" x14ac:dyDescent="0.2"/>
    <row r="38" spans="2:8" x14ac:dyDescent="0.2">
      <c r="B38" s="49" t="s">
        <v>91</v>
      </c>
    </row>
    <row r="44" spans="2:8" x14ac:dyDescent="0.2">
      <c r="B44" s="2"/>
    </row>
  </sheetData>
  <hyperlinks>
    <hyperlink ref="B38" location="Information!A1" display="Return to information" xr:uid="{DA5EE512-22A3-4166-9D7D-2B2C95D85739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DF6D7-946D-4F08-AD88-5D3896309C46}">
  <sheetPr>
    <tabColor rgb="FF2363AF"/>
    <pageSetUpPr autoPageBreaks="0"/>
  </sheetPr>
  <dimension ref="B6:I149"/>
  <sheetViews>
    <sheetView showGridLines="0" zoomScaleNormal="100" workbookViewId="0"/>
  </sheetViews>
  <sheetFormatPr defaultColWidth="9.26953125" defaultRowHeight="12.6" x14ac:dyDescent="0.2"/>
  <cols>
    <col min="1" max="1" width="2.36328125" style="3" customWidth="1"/>
    <col min="2" max="2" width="13" style="3" customWidth="1"/>
    <col min="3" max="3" width="13.6328125" style="3" customWidth="1"/>
    <col min="4" max="4" width="12.81640625" style="3" customWidth="1"/>
    <col min="5" max="5" width="13.6328125" style="3" customWidth="1"/>
    <col min="6" max="6" width="13.7265625" style="3" customWidth="1"/>
    <col min="7" max="7" width="8.7265625" style="3" customWidth="1"/>
    <col min="8" max="8" width="9.90625" style="3" customWidth="1"/>
    <col min="9" max="9" width="9.7265625" style="3" customWidth="1"/>
    <col min="10" max="10" width="9.26953125" style="3"/>
    <col min="11" max="11" width="10.81640625" style="3" customWidth="1"/>
    <col min="12" max="12" width="12.08984375" style="3" customWidth="1"/>
    <col min="13" max="16384" width="9.26953125" style="3"/>
  </cols>
  <sheetData>
    <row r="6" spans="2:2" ht="16.2" x14ac:dyDescent="0.3">
      <c r="B6" s="101" t="s">
        <v>110</v>
      </c>
    </row>
    <row r="8" spans="2:2" s="10" customFormat="1" ht="16.2" x14ac:dyDescent="0.3">
      <c r="B8" s="2" t="s">
        <v>245</v>
      </c>
    </row>
    <row r="9" spans="2:2" s="29" customFormat="1" x14ac:dyDescent="0.2">
      <c r="B9" s="58" t="s">
        <v>266</v>
      </c>
    </row>
    <row r="10" spans="2:2" s="29" customFormat="1" x14ac:dyDescent="0.2">
      <c r="B10" s="57" t="s">
        <v>155</v>
      </c>
    </row>
    <row r="11" spans="2:2" s="29" customFormat="1" x14ac:dyDescent="0.2">
      <c r="B11" s="57" t="s">
        <v>156</v>
      </c>
    </row>
    <row r="12" spans="2:2" s="29" customFormat="1" x14ac:dyDescent="0.2">
      <c r="B12" s="57" t="s">
        <v>157</v>
      </c>
    </row>
    <row r="13" spans="2:2" s="29" customFormat="1" x14ac:dyDescent="0.2">
      <c r="B13" s="57" t="s">
        <v>158</v>
      </c>
    </row>
    <row r="37" spans="2:9" x14ac:dyDescent="0.2">
      <c r="B37" s="59" t="s">
        <v>200</v>
      </c>
    </row>
    <row r="38" spans="2:9" x14ac:dyDescent="0.2">
      <c r="B38" s="84" t="s">
        <v>19</v>
      </c>
      <c r="C38" s="164" t="s">
        <v>21</v>
      </c>
      <c r="D38" s="165" t="s">
        <v>0</v>
      </c>
      <c r="E38" s="165" t="s">
        <v>22</v>
      </c>
      <c r="F38" s="165" t="s">
        <v>1</v>
      </c>
      <c r="G38" s="165" t="s">
        <v>20</v>
      </c>
      <c r="I38" s="125"/>
    </row>
    <row r="39" spans="2:9" x14ac:dyDescent="0.2">
      <c r="B39" s="137" t="s">
        <v>227</v>
      </c>
      <c r="C39" s="162">
        <v>11678</v>
      </c>
      <c r="D39" s="162">
        <v>3676</v>
      </c>
      <c r="E39" s="162">
        <v>4644</v>
      </c>
      <c r="F39" s="162">
        <v>4898</v>
      </c>
      <c r="G39" s="112">
        <f>SUM(C39:F39)</f>
        <v>24896</v>
      </c>
      <c r="I39" s="124"/>
    </row>
    <row r="40" spans="2:9" x14ac:dyDescent="0.2">
      <c r="B40" s="137" t="s">
        <v>228</v>
      </c>
      <c r="C40" s="118">
        <v>18319</v>
      </c>
      <c r="D40" s="118">
        <v>8918</v>
      </c>
      <c r="E40" s="118">
        <v>6185</v>
      </c>
      <c r="F40" s="118">
        <v>6295</v>
      </c>
      <c r="G40" s="112">
        <f t="shared" ref="G40:G47" si="0">SUM(C40:F40)</f>
        <v>39717</v>
      </c>
    </row>
    <row r="41" spans="2:9" x14ac:dyDescent="0.2">
      <c r="B41" s="137" t="s">
        <v>229</v>
      </c>
      <c r="C41" s="118">
        <v>22413</v>
      </c>
      <c r="D41" s="118">
        <v>9706</v>
      </c>
      <c r="E41" s="118">
        <v>7223</v>
      </c>
      <c r="F41" s="118">
        <v>6916</v>
      </c>
      <c r="G41" s="112">
        <f t="shared" si="0"/>
        <v>46258</v>
      </c>
    </row>
    <row r="42" spans="2:9" x14ac:dyDescent="0.2">
      <c r="B42" s="137" t="s">
        <v>230</v>
      </c>
      <c r="C42" s="118">
        <v>26914</v>
      </c>
      <c r="D42" s="118">
        <v>10102</v>
      </c>
      <c r="E42" s="118">
        <v>8270</v>
      </c>
      <c r="F42" s="118">
        <v>7448</v>
      </c>
      <c r="G42" s="112">
        <f t="shared" si="0"/>
        <v>52734</v>
      </c>
    </row>
    <row r="43" spans="2:9" x14ac:dyDescent="0.2">
      <c r="B43" s="137" t="s">
        <v>231</v>
      </c>
      <c r="C43" s="118">
        <v>32117</v>
      </c>
      <c r="D43" s="118">
        <v>10346</v>
      </c>
      <c r="E43" s="118">
        <v>8984</v>
      </c>
      <c r="F43" s="118">
        <v>7751</v>
      </c>
      <c r="G43" s="112">
        <f t="shared" si="0"/>
        <v>59198</v>
      </c>
    </row>
    <row r="44" spans="2:9" x14ac:dyDescent="0.2">
      <c r="B44" s="137" t="s">
        <v>232</v>
      </c>
      <c r="C44" s="118">
        <v>41496</v>
      </c>
      <c r="D44" s="118">
        <v>10654</v>
      </c>
      <c r="E44" s="118">
        <v>10144</v>
      </c>
      <c r="F44" s="118">
        <v>8090</v>
      </c>
      <c r="G44" s="112">
        <f t="shared" si="0"/>
        <v>70384</v>
      </c>
    </row>
    <row r="45" spans="2:9" x14ac:dyDescent="0.2">
      <c r="B45" s="137" t="s">
        <v>233</v>
      </c>
      <c r="C45" s="118">
        <v>50625</v>
      </c>
      <c r="D45" s="118">
        <v>10879</v>
      </c>
      <c r="E45" s="118">
        <v>11194</v>
      </c>
      <c r="F45" s="118">
        <v>8303</v>
      </c>
      <c r="G45" s="112">
        <f t="shared" si="0"/>
        <v>81001</v>
      </c>
    </row>
    <row r="46" spans="2:9" x14ac:dyDescent="0.2">
      <c r="B46" s="137" t="s">
        <v>234</v>
      </c>
      <c r="C46" s="118">
        <v>71663</v>
      </c>
      <c r="D46" s="118">
        <v>11269</v>
      </c>
      <c r="E46" s="118">
        <v>13691</v>
      </c>
      <c r="F46" s="118">
        <v>8605</v>
      </c>
      <c r="G46" s="112">
        <f t="shared" si="0"/>
        <v>105228</v>
      </c>
    </row>
    <row r="47" spans="2:9" x14ac:dyDescent="0.2">
      <c r="B47" s="137" t="s">
        <v>235</v>
      </c>
      <c r="C47" s="118">
        <v>75919</v>
      </c>
      <c r="D47" s="118">
        <v>11415</v>
      </c>
      <c r="E47" s="118">
        <v>14765</v>
      </c>
      <c r="F47" s="118">
        <v>8731</v>
      </c>
      <c r="G47" s="112">
        <f t="shared" si="0"/>
        <v>110830</v>
      </c>
    </row>
    <row r="48" spans="2:9" x14ac:dyDescent="0.2">
      <c r="B48" s="32"/>
      <c r="C48" s="71"/>
      <c r="D48" s="71"/>
      <c r="E48" s="71"/>
      <c r="F48" s="71"/>
      <c r="G48" s="71"/>
    </row>
    <row r="49" spans="2:9" x14ac:dyDescent="0.2">
      <c r="B49" s="59" t="s">
        <v>201</v>
      </c>
      <c r="C49" s="71"/>
      <c r="D49" s="71"/>
      <c r="E49" s="71"/>
      <c r="F49" s="71"/>
      <c r="G49" s="71"/>
    </row>
    <row r="50" spans="2:9" x14ac:dyDescent="0.2">
      <c r="B50" s="84" t="s">
        <v>19</v>
      </c>
      <c r="C50" s="165" t="s">
        <v>21</v>
      </c>
      <c r="D50" s="165" t="s">
        <v>0</v>
      </c>
      <c r="E50" s="165" t="s">
        <v>22</v>
      </c>
      <c r="F50" s="165" t="s">
        <v>1</v>
      </c>
      <c r="G50" s="165" t="s">
        <v>20</v>
      </c>
    </row>
    <row r="51" spans="2:9" x14ac:dyDescent="0.2">
      <c r="B51" s="137" t="s">
        <v>227</v>
      </c>
      <c r="C51" s="162">
        <v>11678</v>
      </c>
      <c r="D51" s="162">
        <v>3676</v>
      </c>
      <c r="E51" s="162">
        <v>4644</v>
      </c>
      <c r="F51" s="162">
        <v>4898</v>
      </c>
      <c r="G51" s="112">
        <f>SUM(C51:F51)</f>
        <v>24896</v>
      </c>
      <c r="I51" s="124"/>
    </row>
    <row r="52" spans="2:9" x14ac:dyDescent="0.2">
      <c r="B52" s="137" t="s">
        <v>228</v>
      </c>
      <c r="C52" s="118">
        <v>6641</v>
      </c>
      <c r="D52" s="118">
        <v>5242</v>
      </c>
      <c r="E52" s="118">
        <v>1541</v>
      </c>
      <c r="F52" s="118">
        <v>1397</v>
      </c>
      <c r="G52" s="112">
        <f t="shared" ref="G52:G59" si="1">SUM(C52:F52)</f>
        <v>14821</v>
      </c>
    </row>
    <row r="53" spans="2:9" x14ac:dyDescent="0.2">
      <c r="B53" s="137" t="s">
        <v>229</v>
      </c>
      <c r="C53" s="118">
        <v>4094</v>
      </c>
      <c r="D53" s="118">
        <v>788</v>
      </c>
      <c r="E53" s="118">
        <v>1038</v>
      </c>
      <c r="F53" s="118">
        <v>621</v>
      </c>
      <c r="G53" s="112">
        <f t="shared" si="1"/>
        <v>6541</v>
      </c>
    </row>
    <row r="54" spans="2:9" x14ac:dyDescent="0.2">
      <c r="B54" s="137" t="s">
        <v>230</v>
      </c>
      <c r="C54" s="118">
        <v>4501</v>
      </c>
      <c r="D54" s="118">
        <v>396</v>
      </c>
      <c r="E54" s="118">
        <v>1047</v>
      </c>
      <c r="F54" s="118">
        <v>532</v>
      </c>
      <c r="G54" s="112">
        <f t="shared" si="1"/>
        <v>6476</v>
      </c>
    </row>
    <row r="55" spans="2:9" x14ac:dyDescent="0.2">
      <c r="B55" s="137" t="s">
        <v>231</v>
      </c>
      <c r="C55" s="118">
        <v>5203</v>
      </c>
      <c r="D55" s="118">
        <v>244</v>
      </c>
      <c r="E55" s="118">
        <v>714</v>
      </c>
      <c r="F55" s="118">
        <v>303</v>
      </c>
      <c r="G55" s="112">
        <f t="shared" si="1"/>
        <v>6464</v>
      </c>
    </row>
    <row r="56" spans="2:9" x14ac:dyDescent="0.2">
      <c r="B56" s="137" t="s">
        <v>232</v>
      </c>
      <c r="C56" s="118">
        <v>9379</v>
      </c>
      <c r="D56" s="118">
        <v>308</v>
      </c>
      <c r="E56" s="118">
        <v>1160</v>
      </c>
      <c r="F56" s="118">
        <v>339</v>
      </c>
      <c r="G56" s="112">
        <f t="shared" si="1"/>
        <v>11186</v>
      </c>
    </row>
    <row r="57" spans="2:9" x14ac:dyDescent="0.2">
      <c r="B57" s="137" t="s">
        <v>233</v>
      </c>
      <c r="C57" s="118">
        <v>9129</v>
      </c>
      <c r="D57" s="118">
        <v>225</v>
      </c>
      <c r="E57" s="118">
        <v>1050</v>
      </c>
      <c r="F57" s="118">
        <v>213</v>
      </c>
      <c r="G57" s="112">
        <f t="shared" si="1"/>
        <v>10617</v>
      </c>
    </row>
    <row r="58" spans="2:9" x14ac:dyDescent="0.2">
      <c r="B58" s="137" t="s">
        <v>234</v>
      </c>
      <c r="C58" s="118">
        <v>21038</v>
      </c>
      <c r="D58" s="118">
        <v>390</v>
      </c>
      <c r="E58" s="118">
        <v>2497</v>
      </c>
      <c r="F58" s="118">
        <v>302</v>
      </c>
      <c r="G58" s="112">
        <f t="shared" si="1"/>
        <v>24227</v>
      </c>
    </row>
    <row r="59" spans="2:9" x14ac:dyDescent="0.2">
      <c r="B59" s="137" t="s">
        <v>235</v>
      </c>
      <c r="C59" s="118">
        <v>4256</v>
      </c>
      <c r="D59" s="118">
        <v>146</v>
      </c>
      <c r="E59" s="118">
        <v>1074</v>
      </c>
      <c r="F59" s="118">
        <v>126</v>
      </c>
      <c r="G59" s="112">
        <f t="shared" si="1"/>
        <v>5602</v>
      </c>
    </row>
    <row r="60" spans="2:9" x14ac:dyDescent="0.2">
      <c r="B60" s="136" t="s">
        <v>20</v>
      </c>
      <c r="C60" s="112">
        <f>SUM(C51:C59)</f>
        <v>75919</v>
      </c>
      <c r="D60" s="112">
        <f t="shared" ref="D60:F60" si="2">SUM(D51:D59)</f>
        <v>11415</v>
      </c>
      <c r="E60" s="112">
        <f t="shared" si="2"/>
        <v>14765</v>
      </c>
      <c r="F60" s="112">
        <f t="shared" si="2"/>
        <v>8731</v>
      </c>
      <c r="G60" s="112">
        <f>SUM(G51:G59)</f>
        <v>110830</v>
      </c>
    </row>
    <row r="61" spans="2:9" x14ac:dyDescent="0.2">
      <c r="B61" s="32"/>
      <c r="C61" s="71"/>
      <c r="D61" s="71"/>
      <c r="E61" s="71"/>
      <c r="F61" s="71"/>
      <c r="G61" s="71"/>
    </row>
    <row r="62" spans="2:9" x14ac:dyDescent="0.2">
      <c r="C62" s="68"/>
      <c r="D62" s="68"/>
      <c r="E62" s="68"/>
      <c r="F62" s="68"/>
    </row>
    <row r="63" spans="2:9" x14ac:dyDescent="0.2">
      <c r="B63" s="57" t="s">
        <v>96</v>
      </c>
      <c r="C63"/>
      <c r="D63"/>
      <c r="E63"/>
      <c r="F63"/>
    </row>
    <row r="64" spans="2:9" x14ac:dyDescent="0.2">
      <c r="B64" s="15" t="s">
        <v>86</v>
      </c>
      <c r="C64"/>
      <c r="D64"/>
      <c r="E64"/>
      <c r="F64"/>
    </row>
    <row r="65" spans="2:6" x14ac:dyDescent="0.2">
      <c r="B65" s="15" t="s">
        <v>87</v>
      </c>
      <c r="C65"/>
      <c r="D65"/>
      <c r="E65"/>
      <c r="F65"/>
    </row>
    <row r="66" spans="2:6" x14ac:dyDescent="0.2">
      <c r="B66"/>
      <c r="C66"/>
      <c r="D66"/>
      <c r="E66"/>
      <c r="F66"/>
    </row>
    <row r="67" spans="2:6" x14ac:dyDescent="0.2">
      <c r="B67" s="49" t="s">
        <v>91</v>
      </c>
      <c r="C67"/>
      <c r="D67"/>
      <c r="E67"/>
      <c r="F67"/>
    </row>
    <row r="68" spans="2:6" x14ac:dyDescent="0.2">
      <c r="B68"/>
      <c r="C68"/>
      <c r="D68"/>
      <c r="E68"/>
      <c r="F68"/>
    </row>
    <row r="69" spans="2:6" x14ac:dyDescent="0.2">
      <c r="B69"/>
      <c r="C69"/>
      <c r="D69"/>
      <c r="E69"/>
      <c r="F69"/>
    </row>
    <row r="70" spans="2:6" x14ac:dyDescent="0.2">
      <c r="B70"/>
      <c r="C70"/>
      <c r="D70"/>
      <c r="E70"/>
      <c r="F70"/>
    </row>
    <row r="71" spans="2:6" x14ac:dyDescent="0.2">
      <c r="B71"/>
      <c r="C71"/>
      <c r="D71"/>
      <c r="E71"/>
      <c r="F71"/>
    </row>
    <row r="72" spans="2:6" x14ac:dyDescent="0.2">
      <c r="B72"/>
      <c r="C72"/>
      <c r="D72"/>
      <c r="E72"/>
      <c r="F72"/>
    </row>
    <row r="73" spans="2:6" x14ac:dyDescent="0.2">
      <c r="B73"/>
      <c r="C73"/>
      <c r="D73"/>
      <c r="E73"/>
      <c r="F73"/>
    </row>
    <row r="74" spans="2:6" x14ac:dyDescent="0.2">
      <c r="B74"/>
      <c r="C74"/>
      <c r="D74"/>
      <c r="E74"/>
      <c r="F74"/>
    </row>
    <row r="75" spans="2:6" x14ac:dyDescent="0.2">
      <c r="B75"/>
      <c r="C75"/>
      <c r="D75"/>
      <c r="E75"/>
      <c r="F75"/>
    </row>
    <row r="76" spans="2:6" ht="14.1" customHeight="1" x14ac:dyDescent="0.2">
      <c r="B76"/>
      <c r="C76"/>
      <c r="D76"/>
      <c r="E76"/>
      <c r="F76"/>
    </row>
    <row r="77" spans="2:6" x14ac:dyDescent="0.2">
      <c r="B77"/>
      <c r="C77"/>
      <c r="D77"/>
      <c r="E77"/>
      <c r="F77"/>
    </row>
    <row r="78" spans="2:6" x14ac:dyDescent="0.2">
      <c r="B78"/>
      <c r="C78"/>
      <c r="D78"/>
      <c r="E78"/>
      <c r="F78"/>
    </row>
    <row r="79" spans="2:6" x14ac:dyDescent="0.2">
      <c r="B79"/>
      <c r="C79"/>
      <c r="D79"/>
      <c r="E79"/>
      <c r="F79"/>
    </row>
    <row r="80" spans="2:6" x14ac:dyDescent="0.2">
      <c r="B80"/>
      <c r="C80"/>
      <c r="D80"/>
      <c r="E80"/>
      <c r="F80"/>
    </row>
    <row r="81" spans="2:6" x14ac:dyDescent="0.2">
      <c r="B81"/>
      <c r="C81"/>
      <c r="D81"/>
      <c r="E81"/>
      <c r="F81"/>
    </row>
    <row r="82" spans="2:6" x14ac:dyDescent="0.2">
      <c r="B82"/>
      <c r="C82"/>
      <c r="D82"/>
      <c r="E82"/>
      <c r="F82"/>
    </row>
    <row r="83" spans="2:6" x14ac:dyDescent="0.2">
      <c r="B83"/>
      <c r="C83"/>
      <c r="D83"/>
      <c r="E83"/>
      <c r="F83"/>
    </row>
    <row r="84" spans="2:6" x14ac:dyDescent="0.2">
      <c r="B84"/>
      <c r="C84"/>
      <c r="D84"/>
      <c r="E84"/>
      <c r="F84"/>
    </row>
    <row r="85" spans="2:6" x14ac:dyDescent="0.2">
      <c r="B85"/>
      <c r="C85"/>
      <c r="D85"/>
      <c r="E85"/>
      <c r="F85"/>
    </row>
    <row r="86" spans="2:6" x14ac:dyDescent="0.2">
      <c r="B86"/>
      <c r="C86"/>
      <c r="D86"/>
      <c r="E86"/>
      <c r="F86"/>
    </row>
    <row r="87" spans="2:6" x14ac:dyDescent="0.2">
      <c r="B87"/>
      <c r="C87"/>
      <c r="D87"/>
      <c r="E87"/>
      <c r="F87"/>
    </row>
    <row r="88" spans="2:6" x14ac:dyDescent="0.2">
      <c r="B88"/>
      <c r="C88"/>
      <c r="D88"/>
      <c r="E88"/>
      <c r="F88"/>
    </row>
    <row r="89" spans="2:6" x14ac:dyDescent="0.2">
      <c r="B89"/>
      <c r="C89"/>
      <c r="D89"/>
      <c r="E89"/>
      <c r="F89"/>
    </row>
    <row r="90" spans="2:6" x14ac:dyDescent="0.2">
      <c r="B90"/>
      <c r="C90"/>
      <c r="D90"/>
      <c r="E90"/>
      <c r="F90"/>
    </row>
    <row r="91" spans="2:6" x14ac:dyDescent="0.2">
      <c r="B91"/>
      <c r="C91"/>
      <c r="D91"/>
      <c r="E91"/>
      <c r="F91"/>
    </row>
    <row r="92" spans="2:6" x14ac:dyDescent="0.2">
      <c r="B92"/>
      <c r="C92"/>
      <c r="D92"/>
      <c r="E92"/>
      <c r="F92"/>
    </row>
    <row r="93" spans="2:6" x14ac:dyDescent="0.2">
      <c r="B93"/>
      <c r="C93"/>
      <c r="D93"/>
      <c r="E93"/>
      <c r="F93"/>
    </row>
    <row r="94" spans="2:6" x14ac:dyDescent="0.2">
      <c r="B94"/>
      <c r="C94"/>
      <c r="D94"/>
      <c r="E94"/>
      <c r="F94"/>
    </row>
    <row r="95" spans="2:6" x14ac:dyDescent="0.2">
      <c r="B95"/>
      <c r="C95"/>
      <c r="D95"/>
      <c r="E95"/>
      <c r="F95"/>
    </row>
    <row r="96" spans="2:6" x14ac:dyDescent="0.2">
      <c r="B96"/>
      <c r="C96"/>
      <c r="D96"/>
      <c r="E96"/>
      <c r="F96"/>
    </row>
    <row r="97" spans="2:6" x14ac:dyDescent="0.2">
      <c r="B97"/>
      <c r="C97"/>
      <c r="D97"/>
      <c r="E97"/>
      <c r="F97"/>
    </row>
    <row r="98" spans="2:6" x14ac:dyDescent="0.2">
      <c r="B98"/>
      <c r="C98"/>
      <c r="D98"/>
      <c r="E98"/>
      <c r="F98"/>
    </row>
    <row r="99" spans="2:6" x14ac:dyDescent="0.2">
      <c r="B99"/>
      <c r="C99"/>
      <c r="D99"/>
      <c r="E99"/>
      <c r="F99"/>
    </row>
    <row r="100" spans="2:6" x14ac:dyDescent="0.2">
      <c r="B100"/>
      <c r="C100"/>
      <c r="D100"/>
      <c r="E100"/>
      <c r="F100"/>
    </row>
    <row r="101" spans="2:6" x14ac:dyDescent="0.2">
      <c r="B101"/>
      <c r="C101"/>
      <c r="D101"/>
      <c r="E101"/>
      <c r="F101"/>
    </row>
    <row r="102" spans="2:6" x14ac:dyDescent="0.2">
      <c r="B102"/>
      <c r="C102"/>
      <c r="D102"/>
      <c r="E102"/>
      <c r="F102"/>
    </row>
    <row r="103" spans="2:6" x14ac:dyDescent="0.2">
      <c r="B103"/>
      <c r="C103"/>
      <c r="D103"/>
      <c r="E103"/>
      <c r="F103"/>
    </row>
    <row r="104" spans="2:6" x14ac:dyDescent="0.2">
      <c r="B104"/>
      <c r="C104"/>
      <c r="D104"/>
      <c r="E104"/>
      <c r="F104"/>
    </row>
    <row r="105" spans="2:6" x14ac:dyDescent="0.2">
      <c r="B105"/>
      <c r="C105"/>
      <c r="D105"/>
      <c r="E105"/>
      <c r="F105"/>
    </row>
    <row r="106" spans="2:6" x14ac:dyDescent="0.2">
      <c r="B106"/>
      <c r="C106"/>
      <c r="D106"/>
      <c r="E106"/>
      <c r="F106"/>
    </row>
    <row r="107" spans="2:6" x14ac:dyDescent="0.2">
      <c r="B107"/>
      <c r="C107"/>
      <c r="D107"/>
      <c r="E107"/>
      <c r="F107"/>
    </row>
    <row r="108" spans="2:6" x14ac:dyDescent="0.2">
      <c r="B108"/>
      <c r="C108"/>
      <c r="D108"/>
      <c r="E108"/>
      <c r="F108"/>
    </row>
    <row r="109" spans="2:6" x14ac:dyDescent="0.2">
      <c r="B109"/>
      <c r="C109"/>
      <c r="D109"/>
      <c r="E109"/>
      <c r="F109"/>
    </row>
    <row r="110" spans="2:6" x14ac:dyDescent="0.2">
      <c r="B110"/>
      <c r="C110"/>
      <c r="D110"/>
      <c r="E110"/>
      <c r="F110"/>
    </row>
    <row r="111" spans="2:6" x14ac:dyDescent="0.2">
      <c r="B111"/>
      <c r="C111"/>
      <c r="D111"/>
      <c r="E111"/>
      <c r="F111"/>
    </row>
    <row r="112" spans="2:6" x14ac:dyDescent="0.2">
      <c r="B112"/>
      <c r="C112"/>
      <c r="D112"/>
      <c r="E112"/>
      <c r="F112"/>
    </row>
    <row r="113" spans="2:6" x14ac:dyDescent="0.2">
      <c r="B113"/>
      <c r="C113"/>
      <c r="D113"/>
      <c r="E113"/>
      <c r="F113"/>
    </row>
    <row r="114" spans="2:6" x14ac:dyDescent="0.2">
      <c r="B114"/>
      <c r="C114"/>
      <c r="D114"/>
      <c r="E114"/>
      <c r="F114"/>
    </row>
    <row r="115" spans="2:6" x14ac:dyDescent="0.2">
      <c r="B115"/>
      <c r="C115"/>
      <c r="D115"/>
      <c r="E115"/>
      <c r="F115"/>
    </row>
    <row r="116" spans="2:6" x14ac:dyDescent="0.2">
      <c r="B116"/>
      <c r="C116"/>
      <c r="D116"/>
      <c r="E116"/>
      <c r="F116"/>
    </row>
    <row r="117" spans="2:6" x14ac:dyDescent="0.2">
      <c r="B117"/>
      <c r="C117"/>
      <c r="D117"/>
      <c r="E117"/>
      <c r="F117"/>
    </row>
    <row r="118" spans="2:6" x14ac:dyDescent="0.2">
      <c r="B118"/>
      <c r="C118"/>
      <c r="D118"/>
      <c r="E118"/>
      <c r="F118"/>
    </row>
    <row r="119" spans="2:6" x14ac:dyDescent="0.2">
      <c r="B119"/>
      <c r="C119"/>
      <c r="D119"/>
      <c r="E119"/>
      <c r="F119"/>
    </row>
    <row r="120" spans="2:6" x14ac:dyDescent="0.2">
      <c r="B120"/>
      <c r="C120"/>
      <c r="D120"/>
      <c r="E120"/>
      <c r="F120"/>
    </row>
    <row r="121" spans="2:6" x14ac:dyDescent="0.2">
      <c r="B121"/>
      <c r="C121"/>
      <c r="D121"/>
      <c r="E121"/>
      <c r="F121"/>
    </row>
    <row r="122" spans="2:6" x14ac:dyDescent="0.2">
      <c r="B122"/>
      <c r="C122"/>
      <c r="D122"/>
      <c r="E122"/>
      <c r="F122"/>
    </row>
    <row r="123" spans="2:6" x14ac:dyDescent="0.2">
      <c r="B123"/>
      <c r="C123"/>
      <c r="D123"/>
      <c r="E123"/>
      <c r="F123"/>
    </row>
    <row r="124" spans="2:6" x14ac:dyDescent="0.2">
      <c r="B124"/>
      <c r="C124"/>
      <c r="D124"/>
      <c r="E124"/>
      <c r="F124"/>
    </row>
    <row r="125" spans="2:6" x14ac:dyDescent="0.2">
      <c r="B125"/>
      <c r="C125"/>
      <c r="D125"/>
      <c r="E125"/>
      <c r="F125"/>
    </row>
    <row r="126" spans="2:6" x14ac:dyDescent="0.2">
      <c r="B126"/>
      <c r="C126"/>
      <c r="D126"/>
      <c r="E126"/>
      <c r="F126"/>
    </row>
    <row r="127" spans="2:6" x14ac:dyDescent="0.2">
      <c r="B127"/>
      <c r="C127"/>
      <c r="D127"/>
      <c r="E127"/>
      <c r="F127"/>
    </row>
    <row r="128" spans="2:6" x14ac:dyDescent="0.2">
      <c r="B128"/>
      <c r="C128"/>
      <c r="D128"/>
      <c r="E128"/>
      <c r="F128"/>
    </row>
    <row r="129" spans="2:6" x14ac:dyDescent="0.2">
      <c r="B129"/>
      <c r="C129"/>
      <c r="D129"/>
      <c r="E129"/>
      <c r="F129"/>
    </row>
    <row r="130" spans="2:6" x14ac:dyDescent="0.2">
      <c r="B130"/>
      <c r="C130"/>
      <c r="D130"/>
      <c r="E130"/>
      <c r="F130"/>
    </row>
    <row r="131" spans="2:6" x14ac:dyDescent="0.2">
      <c r="B131"/>
      <c r="C131"/>
      <c r="D131"/>
      <c r="E131"/>
      <c r="F131"/>
    </row>
    <row r="132" spans="2:6" x14ac:dyDescent="0.2">
      <c r="B132"/>
      <c r="C132"/>
      <c r="D132"/>
      <c r="E132"/>
      <c r="F132"/>
    </row>
    <row r="133" spans="2:6" x14ac:dyDescent="0.2">
      <c r="B133"/>
      <c r="C133"/>
      <c r="D133"/>
      <c r="E133"/>
      <c r="F133"/>
    </row>
    <row r="134" spans="2:6" x14ac:dyDescent="0.2">
      <c r="B134"/>
      <c r="C134"/>
      <c r="D134"/>
      <c r="E134"/>
      <c r="F134"/>
    </row>
    <row r="135" spans="2:6" x14ac:dyDescent="0.2">
      <c r="B135"/>
      <c r="C135"/>
      <c r="D135"/>
      <c r="E135"/>
      <c r="F135"/>
    </row>
    <row r="136" spans="2:6" x14ac:dyDescent="0.2">
      <c r="B136"/>
      <c r="C136"/>
      <c r="D136"/>
      <c r="E136"/>
      <c r="F136"/>
    </row>
    <row r="137" spans="2:6" x14ac:dyDescent="0.2">
      <c r="B137"/>
      <c r="C137"/>
      <c r="D137"/>
      <c r="E137"/>
      <c r="F137"/>
    </row>
    <row r="138" spans="2:6" x14ac:dyDescent="0.2">
      <c r="B138"/>
      <c r="C138"/>
      <c r="D138"/>
      <c r="E138"/>
      <c r="F138"/>
    </row>
    <row r="139" spans="2:6" x14ac:dyDescent="0.2">
      <c r="B139"/>
      <c r="C139"/>
      <c r="D139"/>
      <c r="E139"/>
      <c r="F139"/>
    </row>
    <row r="140" spans="2:6" x14ac:dyDescent="0.2">
      <c r="B140"/>
      <c r="C140"/>
      <c r="D140"/>
      <c r="E140"/>
      <c r="F140"/>
    </row>
    <row r="141" spans="2:6" x14ac:dyDescent="0.2">
      <c r="B141"/>
      <c r="C141"/>
      <c r="D141"/>
      <c r="E141"/>
      <c r="F141"/>
    </row>
    <row r="142" spans="2:6" x14ac:dyDescent="0.2">
      <c r="B142"/>
      <c r="C142"/>
      <c r="D142"/>
      <c r="E142"/>
      <c r="F142"/>
    </row>
    <row r="143" spans="2:6" x14ac:dyDescent="0.2">
      <c r="B143"/>
      <c r="C143"/>
      <c r="D143"/>
      <c r="E143"/>
      <c r="F143"/>
    </row>
    <row r="144" spans="2:6" x14ac:dyDescent="0.2">
      <c r="B144"/>
      <c r="C144"/>
      <c r="D144"/>
      <c r="E144"/>
      <c r="F144"/>
    </row>
    <row r="145" spans="2:6" x14ac:dyDescent="0.2">
      <c r="B145"/>
      <c r="C145"/>
      <c r="D145"/>
      <c r="E145"/>
      <c r="F145"/>
    </row>
    <row r="146" spans="2:6" x14ac:dyDescent="0.2">
      <c r="B146"/>
      <c r="C146"/>
      <c r="D146"/>
      <c r="E146"/>
      <c r="F146"/>
    </row>
    <row r="147" spans="2:6" x14ac:dyDescent="0.2">
      <c r="B147"/>
      <c r="C147"/>
      <c r="D147"/>
      <c r="E147"/>
      <c r="F147"/>
    </row>
    <row r="148" spans="2:6" x14ac:dyDescent="0.2">
      <c r="B148"/>
      <c r="C148"/>
      <c r="D148"/>
      <c r="E148"/>
      <c r="F148"/>
    </row>
    <row r="149" spans="2:6" x14ac:dyDescent="0.2">
      <c r="B149"/>
      <c r="C149"/>
      <c r="D149"/>
      <c r="E149"/>
      <c r="F149"/>
    </row>
  </sheetData>
  <hyperlinks>
    <hyperlink ref="B67" location="Information!A1" display="Return to information" xr:uid="{49293A67-03E7-43F6-8D57-498D481FDD28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B3400-7C72-4B46-9301-CF44449C58B0}">
  <sheetPr>
    <tabColor rgb="FF2363AF"/>
    <pageSetUpPr autoPageBreaks="0"/>
  </sheetPr>
  <dimension ref="B6:N79"/>
  <sheetViews>
    <sheetView showGridLines="0" zoomScale="90" zoomScaleNormal="90" workbookViewId="0"/>
  </sheetViews>
  <sheetFormatPr defaultColWidth="9.26953125" defaultRowHeight="12.6" x14ac:dyDescent="0.2"/>
  <cols>
    <col min="1" max="1" width="2.36328125" style="3" customWidth="1"/>
    <col min="2" max="2" width="12.6328125" style="3" customWidth="1"/>
    <col min="3" max="3" width="16.7265625" style="3" customWidth="1"/>
    <col min="4" max="4" width="17" style="3" customWidth="1"/>
    <col min="5" max="5" width="16.81640625" style="3" customWidth="1"/>
    <col min="6" max="6" width="16.7265625" style="3" customWidth="1"/>
    <col min="7" max="7" width="13.90625" style="3" customWidth="1"/>
    <col min="8" max="8" width="15.453125" style="3" customWidth="1"/>
    <col min="9" max="9" width="14.90625" style="3" customWidth="1"/>
    <col min="10" max="10" width="17.81640625" style="3" customWidth="1"/>
    <col min="11" max="16384" width="9.26953125" style="3"/>
  </cols>
  <sheetData>
    <row r="6" spans="2:10" ht="16.2" x14ac:dyDescent="0.3">
      <c r="B6" s="101" t="s">
        <v>95</v>
      </c>
    </row>
    <row r="8" spans="2:10" x14ac:dyDescent="0.2">
      <c r="B8" s="2" t="s">
        <v>264</v>
      </c>
    </row>
    <row r="9" spans="2:10" x14ac:dyDescent="0.2">
      <c r="B9" s="53" t="s">
        <v>159</v>
      </c>
      <c r="C9" s="29"/>
      <c r="D9" s="29"/>
      <c r="E9" s="29"/>
      <c r="F9" s="29"/>
      <c r="G9" s="29"/>
      <c r="H9" s="29"/>
    </row>
    <row r="10" spans="2:10" x14ac:dyDescent="0.2">
      <c r="B10" s="55" t="s">
        <v>160</v>
      </c>
      <c r="C10" s="29"/>
      <c r="D10" s="29"/>
      <c r="E10" s="29"/>
      <c r="F10" s="29"/>
      <c r="G10" s="29"/>
      <c r="H10" s="29"/>
    </row>
    <row r="11" spans="2:10" x14ac:dyDescent="0.2">
      <c r="B11" s="55" t="s">
        <v>267</v>
      </c>
      <c r="C11" s="29"/>
      <c r="D11" s="29"/>
      <c r="E11" s="29"/>
      <c r="F11" s="29"/>
      <c r="G11" s="29"/>
      <c r="H11" s="29"/>
    </row>
    <row r="13" spans="2:10" x14ac:dyDescent="0.2">
      <c r="J13" s="124"/>
    </row>
    <row r="43" spans="2:8" x14ac:dyDescent="0.2">
      <c r="B43" s="59" t="s">
        <v>202</v>
      </c>
    </row>
    <row r="44" spans="2:8" x14ac:dyDescent="0.2">
      <c r="B44" s="115" t="s">
        <v>19</v>
      </c>
      <c r="C44" s="164" t="s">
        <v>204</v>
      </c>
      <c r="D44" s="164" t="s">
        <v>205</v>
      </c>
      <c r="E44" s="164" t="s">
        <v>206</v>
      </c>
      <c r="F44" s="164" t="s">
        <v>207</v>
      </c>
      <c r="G44" s="167" t="s">
        <v>109</v>
      </c>
      <c r="H44" s="125"/>
    </row>
    <row r="45" spans="2:8" x14ac:dyDescent="0.2">
      <c r="B45" s="137" t="s">
        <v>227</v>
      </c>
      <c r="C45" s="168">
        <f>C58/SUM(C58:F58)</f>
        <v>0.46907133676092544</v>
      </c>
      <c r="D45" s="168">
        <f>D58/SUM(C58:F58)</f>
        <v>0.14765424164524421</v>
      </c>
      <c r="E45" s="168">
        <f>E58/SUM(C58:F58)</f>
        <v>0.18653598971722365</v>
      </c>
      <c r="F45" s="168">
        <f>F58/SUM(C58:F58)</f>
        <v>0.1967384318766067</v>
      </c>
      <c r="G45" s="119">
        <f>SUM(C45:F45)</f>
        <v>0.99999999999999989</v>
      </c>
    </row>
    <row r="46" spans="2:8" x14ac:dyDescent="0.2">
      <c r="B46" s="137" t="s">
        <v>228</v>
      </c>
      <c r="C46" s="168">
        <f t="shared" ref="C46:C53" si="0">C59/SUM(C59:F59)</f>
        <v>0.44808042642196882</v>
      </c>
      <c r="D46" s="168">
        <f t="shared" ref="D46:D53" si="1">D59/SUM(C59:F59)</f>
        <v>0.35368733553741311</v>
      </c>
      <c r="E46" s="168">
        <f t="shared" ref="E46:E53" si="2">E59/SUM(C59:F59)</f>
        <v>0.10397409081708386</v>
      </c>
      <c r="F46" s="168">
        <f t="shared" ref="F46:F53" si="3">F59/SUM(C59:F59)</f>
        <v>9.4258147223534178E-2</v>
      </c>
      <c r="G46" s="119">
        <f t="shared" ref="G46:G54" si="4">SUM(C46:F46)</f>
        <v>1</v>
      </c>
    </row>
    <row r="47" spans="2:8" x14ac:dyDescent="0.2">
      <c r="B47" s="137" t="s">
        <v>229</v>
      </c>
      <c r="C47" s="168">
        <f t="shared" si="0"/>
        <v>0.62589818070631398</v>
      </c>
      <c r="D47" s="168">
        <f t="shared" si="1"/>
        <v>0.12047087601284208</v>
      </c>
      <c r="E47" s="168">
        <f t="shared" si="2"/>
        <v>0.15869133160067267</v>
      </c>
      <c r="F47" s="168">
        <f t="shared" si="3"/>
        <v>9.4939611680171232E-2</v>
      </c>
      <c r="G47" s="119">
        <f t="shared" si="4"/>
        <v>1</v>
      </c>
    </row>
    <row r="48" spans="2:8" x14ac:dyDescent="0.2">
      <c r="B48" s="137" t="s">
        <v>230</v>
      </c>
      <c r="C48" s="168">
        <f t="shared" si="0"/>
        <v>0.6950277949351451</v>
      </c>
      <c r="D48" s="168">
        <f t="shared" si="1"/>
        <v>6.1148857319332922E-2</v>
      </c>
      <c r="E48" s="168">
        <f t="shared" si="2"/>
        <v>0.16167387276096357</v>
      </c>
      <c r="F48" s="168">
        <f t="shared" si="3"/>
        <v>8.2149474984558365E-2</v>
      </c>
      <c r="G48" s="119">
        <f t="shared" si="4"/>
        <v>1</v>
      </c>
    </row>
    <row r="49" spans="2:14" x14ac:dyDescent="0.2">
      <c r="B49" s="137" t="s">
        <v>231</v>
      </c>
      <c r="C49" s="168">
        <f t="shared" si="0"/>
        <v>0.8049195544554455</v>
      </c>
      <c r="D49" s="168">
        <f t="shared" si="1"/>
        <v>3.7747524752475246E-2</v>
      </c>
      <c r="E49" s="168">
        <f t="shared" si="2"/>
        <v>0.11045792079207921</v>
      </c>
      <c r="F49" s="168">
        <f t="shared" si="3"/>
        <v>4.6875E-2</v>
      </c>
      <c r="G49" s="119">
        <f t="shared" si="4"/>
        <v>0.99999999999999989</v>
      </c>
    </row>
    <row r="50" spans="2:14" x14ac:dyDescent="0.2">
      <c r="B50" s="137" t="s">
        <v>232</v>
      </c>
      <c r="C50" s="168">
        <f t="shared" si="0"/>
        <v>0.83845878777042737</v>
      </c>
      <c r="D50" s="168">
        <f t="shared" si="1"/>
        <v>2.7534418022528161E-2</v>
      </c>
      <c r="E50" s="168">
        <f t="shared" si="2"/>
        <v>0.10370105489004112</v>
      </c>
      <c r="F50" s="168">
        <f t="shared" si="3"/>
        <v>3.0305739317003397E-2</v>
      </c>
      <c r="G50" s="119">
        <f t="shared" si="4"/>
        <v>1</v>
      </c>
    </row>
    <row r="51" spans="2:14" x14ac:dyDescent="0.2">
      <c r="B51" s="137" t="s">
        <v>233</v>
      </c>
      <c r="C51" s="168">
        <f t="shared" si="0"/>
        <v>0.85984741452387681</v>
      </c>
      <c r="D51" s="168">
        <f t="shared" si="1"/>
        <v>2.1192427239333143E-2</v>
      </c>
      <c r="E51" s="168">
        <f t="shared" si="2"/>
        <v>9.8897993783554683E-2</v>
      </c>
      <c r="F51" s="168">
        <f t="shared" si="3"/>
        <v>2.0062164453235377E-2</v>
      </c>
      <c r="G51" s="119">
        <f t="shared" si="4"/>
        <v>1</v>
      </c>
      <c r="I51" s="103"/>
      <c r="J51" s="104"/>
      <c r="K51" s="104"/>
      <c r="L51" s="104"/>
      <c r="M51" s="104"/>
      <c r="N51" s="104"/>
    </row>
    <row r="52" spans="2:14" x14ac:dyDescent="0.2">
      <c r="B52" s="137" t="s">
        <v>234</v>
      </c>
      <c r="C52" s="168">
        <f t="shared" si="0"/>
        <v>0.86837000041276258</v>
      </c>
      <c r="D52" s="168">
        <f t="shared" si="1"/>
        <v>1.6097742188467414E-2</v>
      </c>
      <c r="E52" s="168">
        <f t="shared" si="2"/>
        <v>0.10306682626821315</v>
      </c>
      <c r="F52" s="168">
        <f t="shared" si="3"/>
        <v>1.2465431130556816E-2</v>
      </c>
      <c r="G52" s="119">
        <f t="shared" si="4"/>
        <v>1</v>
      </c>
      <c r="I52" s="29"/>
      <c r="J52" s="105"/>
      <c r="K52" s="105"/>
      <c r="L52" s="106"/>
      <c r="M52" s="106"/>
      <c r="N52" s="70"/>
    </row>
    <row r="53" spans="2:14" x14ac:dyDescent="0.2">
      <c r="B53" s="137" t="s">
        <v>235</v>
      </c>
      <c r="C53" s="168">
        <f t="shared" si="0"/>
        <v>0.75972866833273833</v>
      </c>
      <c r="D53" s="168">
        <f t="shared" si="1"/>
        <v>2.6062120671188863E-2</v>
      </c>
      <c r="E53" s="168">
        <f t="shared" si="2"/>
        <v>0.1917172438414852</v>
      </c>
      <c r="F53" s="168">
        <f t="shared" si="3"/>
        <v>2.2491967154587646E-2</v>
      </c>
      <c r="G53" s="119">
        <f t="shared" si="4"/>
        <v>1</v>
      </c>
      <c r="I53" s="29"/>
      <c r="J53" s="105"/>
      <c r="K53" s="105"/>
      <c r="L53" s="106"/>
      <c r="M53" s="106"/>
      <c r="N53" s="70"/>
    </row>
    <row r="54" spans="2:14" x14ac:dyDescent="0.2">
      <c r="B54" s="61" t="s">
        <v>109</v>
      </c>
      <c r="C54" s="169">
        <f>C67/G67</f>
        <v>0.68500406027248939</v>
      </c>
      <c r="D54" s="170">
        <f>D67/G67</f>
        <v>0.10299557881440043</v>
      </c>
      <c r="E54" s="170">
        <f>E67/G67</f>
        <v>0.1332220517910313</v>
      </c>
      <c r="F54" s="170">
        <f>F67/G67</f>
        <v>7.8778309122078866E-2</v>
      </c>
      <c r="G54" s="119">
        <f t="shared" si="4"/>
        <v>1</v>
      </c>
      <c r="I54" s="29"/>
      <c r="J54" s="105"/>
      <c r="K54" s="105"/>
      <c r="L54" s="106"/>
      <c r="M54" s="106"/>
      <c r="N54" s="70"/>
    </row>
    <row r="55" spans="2:14" x14ac:dyDescent="0.2">
      <c r="B55" s="32"/>
      <c r="C55" s="70"/>
      <c r="D55" s="69"/>
      <c r="E55" s="69"/>
      <c r="F55" s="69"/>
      <c r="G55" s="71"/>
      <c r="I55" s="29"/>
      <c r="J55" s="105"/>
      <c r="K55" s="105"/>
      <c r="L55" s="106"/>
      <c r="M55" s="106"/>
      <c r="N55" s="70"/>
    </row>
    <row r="56" spans="2:14" x14ac:dyDescent="0.2">
      <c r="B56" s="32" t="s">
        <v>203</v>
      </c>
      <c r="C56" s="70"/>
      <c r="D56" s="69"/>
      <c r="E56" s="69"/>
      <c r="F56" s="69"/>
      <c r="G56" s="71"/>
      <c r="I56" s="29"/>
      <c r="J56" s="105"/>
      <c r="K56" s="105"/>
      <c r="L56" s="106"/>
      <c r="M56" s="106"/>
      <c r="N56" s="70"/>
    </row>
    <row r="57" spans="2:14" x14ac:dyDescent="0.2">
      <c r="B57" s="115" t="s">
        <v>19</v>
      </c>
      <c r="C57" s="164" t="s">
        <v>21</v>
      </c>
      <c r="D57" s="164" t="s">
        <v>0</v>
      </c>
      <c r="E57" s="164" t="s">
        <v>22</v>
      </c>
      <c r="F57" s="164" t="s">
        <v>1</v>
      </c>
      <c r="G57" s="164" t="s">
        <v>20</v>
      </c>
      <c r="I57" s="29"/>
      <c r="J57" s="105"/>
      <c r="K57" s="105"/>
      <c r="L57" s="106"/>
      <c r="M57" s="106"/>
      <c r="N57" s="70"/>
    </row>
    <row r="58" spans="2:14" x14ac:dyDescent="0.2">
      <c r="B58" s="137" t="s">
        <v>227</v>
      </c>
      <c r="C58" s="118">
        <v>11678</v>
      </c>
      <c r="D58" s="118">
        <v>3676</v>
      </c>
      <c r="E58" s="113">
        <v>4644</v>
      </c>
      <c r="F58" s="113">
        <v>4898</v>
      </c>
      <c r="G58" s="112">
        <f>SUM(C58:F58)</f>
        <v>24896</v>
      </c>
      <c r="I58" s="29"/>
      <c r="J58" s="105"/>
      <c r="K58" s="105"/>
      <c r="L58" s="106"/>
      <c r="M58" s="106"/>
      <c r="N58" s="70"/>
    </row>
    <row r="59" spans="2:14" x14ac:dyDescent="0.2">
      <c r="B59" s="137" t="s">
        <v>228</v>
      </c>
      <c r="C59" s="118">
        <v>6641</v>
      </c>
      <c r="D59" s="118">
        <v>5242</v>
      </c>
      <c r="E59" s="113">
        <v>1541</v>
      </c>
      <c r="F59" s="113">
        <v>1397</v>
      </c>
      <c r="G59" s="112">
        <f t="shared" ref="G59:G67" si="5">SUM(C59:F59)</f>
        <v>14821</v>
      </c>
      <c r="I59" s="29"/>
      <c r="J59" s="105"/>
      <c r="K59" s="105"/>
      <c r="L59" s="106"/>
      <c r="M59" s="106"/>
      <c r="N59" s="70"/>
    </row>
    <row r="60" spans="2:14" x14ac:dyDescent="0.2">
      <c r="B60" s="137" t="s">
        <v>229</v>
      </c>
      <c r="C60" s="118">
        <v>4094</v>
      </c>
      <c r="D60" s="118">
        <v>788</v>
      </c>
      <c r="E60" s="113">
        <v>1038</v>
      </c>
      <c r="F60" s="113">
        <v>621</v>
      </c>
      <c r="G60" s="112">
        <f t="shared" si="5"/>
        <v>6541</v>
      </c>
      <c r="I60" s="29"/>
      <c r="J60" s="105"/>
      <c r="K60" s="107"/>
      <c r="L60" s="106"/>
      <c r="M60" s="106"/>
      <c r="N60" s="70"/>
    </row>
    <row r="61" spans="2:14" x14ac:dyDescent="0.2">
      <c r="B61" s="137" t="s">
        <v>230</v>
      </c>
      <c r="C61" s="118">
        <v>4501</v>
      </c>
      <c r="D61" s="118">
        <v>396</v>
      </c>
      <c r="E61" s="113">
        <v>1047</v>
      </c>
      <c r="F61" s="113">
        <v>532</v>
      </c>
      <c r="G61" s="112">
        <f t="shared" si="5"/>
        <v>6476</v>
      </c>
      <c r="I61" s="32"/>
      <c r="J61" s="70"/>
      <c r="K61" s="69"/>
      <c r="L61" s="69"/>
      <c r="M61" s="69"/>
      <c r="N61" s="70"/>
    </row>
    <row r="62" spans="2:14" x14ac:dyDescent="0.2">
      <c r="B62" s="137" t="s">
        <v>231</v>
      </c>
      <c r="C62" s="118">
        <v>5203</v>
      </c>
      <c r="D62" s="118">
        <v>244</v>
      </c>
      <c r="E62" s="113">
        <v>714</v>
      </c>
      <c r="F62" s="113">
        <v>303</v>
      </c>
      <c r="G62" s="112">
        <f t="shared" si="5"/>
        <v>6464</v>
      </c>
    </row>
    <row r="63" spans="2:14" x14ac:dyDescent="0.2">
      <c r="B63" s="137" t="s">
        <v>232</v>
      </c>
      <c r="C63" s="118">
        <v>9379</v>
      </c>
      <c r="D63" s="118">
        <v>308</v>
      </c>
      <c r="E63" s="113">
        <v>1160</v>
      </c>
      <c r="F63" s="113">
        <v>339</v>
      </c>
      <c r="G63" s="112">
        <f t="shared" si="5"/>
        <v>11186</v>
      </c>
    </row>
    <row r="64" spans="2:14" x14ac:dyDescent="0.2">
      <c r="B64" s="137" t="s">
        <v>233</v>
      </c>
      <c r="C64" s="118">
        <v>9129</v>
      </c>
      <c r="D64" s="118">
        <v>225</v>
      </c>
      <c r="E64" s="113">
        <v>1050</v>
      </c>
      <c r="F64" s="113">
        <v>213</v>
      </c>
      <c r="G64" s="112">
        <f t="shared" si="5"/>
        <v>10617</v>
      </c>
    </row>
    <row r="65" spans="2:7" x14ac:dyDescent="0.2">
      <c r="B65" s="137" t="s">
        <v>234</v>
      </c>
      <c r="C65" s="118">
        <v>21038</v>
      </c>
      <c r="D65" s="118">
        <v>390</v>
      </c>
      <c r="E65" s="113">
        <v>2497</v>
      </c>
      <c r="F65" s="113">
        <v>302</v>
      </c>
      <c r="G65" s="112">
        <f t="shared" si="5"/>
        <v>24227</v>
      </c>
    </row>
    <row r="66" spans="2:7" x14ac:dyDescent="0.2">
      <c r="B66" s="137" t="s">
        <v>235</v>
      </c>
      <c r="C66" s="120">
        <v>4256</v>
      </c>
      <c r="D66" s="73">
        <v>146</v>
      </c>
      <c r="E66" s="113">
        <v>1074</v>
      </c>
      <c r="F66" s="113">
        <v>126</v>
      </c>
      <c r="G66" s="112">
        <f t="shared" si="5"/>
        <v>5602</v>
      </c>
    </row>
    <row r="67" spans="2:7" x14ac:dyDescent="0.2">
      <c r="B67" s="61" t="s">
        <v>20</v>
      </c>
      <c r="C67" s="121">
        <f>SUM(C58:C66)</f>
        <v>75919</v>
      </c>
      <c r="D67" s="122">
        <f>SUM(D58:D66)</f>
        <v>11415</v>
      </c>
      <c r="E67" s="122">
        <f>SUM(E58:E66)</f>
        <v>14765</v>
      </c>
      <c r="F67" s="122">
        <f>SUM(F58:F66)</f>
        <v>8731</v>
      </c>
      <c r="G67" s="112">
        <f t="shared" si="5"/>
        <v>110830</v>
      </c>
    </row>
    <row r="68" spans="2:7" x14ac:dyDescent="0.2">
      <c r="B68" s="32"/>
      <c r="C68" s="70"/>
      <c r="D68" s="69"/>
      <c r="E68" s="69"/>
      <c r="F68" s="69"/>
      <c r="G68" s="71"/>
    </row>
    <row r="69" spans="2:7" x14ac:dyDescent="0.2">
      <c r="B69" s="57" t="s">
        <v>96</v>
      </c>
      <c r="C69" s="70"/>
      <c r="D69" s="69"/>
      <c r="E69" s="69"/>
      <c r="F69" s="69"/>
      <c r="G69" s="71"/>
    </row>
    <row r="70" spans="2:7" x14ac:dyDescent="0.2">
      <c r="B70" s="59" t="s">
        <v>86</v>
      </c>
      <c r="C70" s="70"/>
      <c r="D70" s="69"/>
      <c r="E70" s="69"/>
      <c r="F70" s="69"/>
      <c r="G70" s="71"/>
    </row>
    <row r="71" spans="2:7" x14ac:dyDescent="0.2">
      <c r="B71" s="59" t="s">
        <v>87</v>
      </c>
      <c r="C71" s="29"/>
      <c r="D71" s="29"/>
      <c r="E71" s="29"/>
      <c r="F71" s="29"/>
    </row>
    <row r="72" spans="2:7" x14ac:dyDescent="0.2">
      <c r="B72" s="32"/>
      <c r="C72" s="29"/>
      <c r="D72" s="29"/>
      <c r="E72" s="29"/>
      <c r="F72" s="29"/>
    </row>
    <row r="73" spans="2:7" x14ac:dyDescent="0.2">
      <c r="B73" s="49" t="s">
        <v>91</v>
      </c>
    </row>
    <row r="75" spans="2:7" x14ac:dyDescent="0.2">
      <c r="E75" s="59"/>
    </row>
    <row r="76" spans="2:7" x14ac:dyDescent="0.2">
      <c r="E76" s="59"/>
    </row>
    <row r="79" spans="2:7" x14ac:dyDescent="0.2">
      <c r="B79" s="2"/>
    </row>
  </sheetData>
  <hyperlinks>
    <hyperlink ref="B73" location="Information!A1" display="Return to information" xr:uid="{D0FB9042-9E33-4C13-B4DF-FC94F96EF0A7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B2D84-2D33-4CAC-AF3D-13F66B3767B9}">
  <sheetPr>
    <tabColor rgb="FF2363AF"/>
    <pageSetUpPr autoPageBreaks="0"/>
  </sheetPr>
  <dimension ref="B6:J79"/>
  <sheetViews>
    <sheetView showGridLines="0" zoomScaleNormal="100" workbookViewId="0"/>
  </sheetViews>
  <sheetFormatPr defaultColWidth="9.26953125" defaultRowHeight="12.6" x14ac:dyDescent="0.2"/>
  <cols>
    <col min="1" max="1" width="2.36328125" style="3" customWidth="1"/>
    <col min="2" max="2" width="3.453125" style="3" customWidth="1"/>
    <col min="3" max="3" width="22.08984375" style="3" customWidth="1"/>
    <col min="4" max="4" width="19.6328125" style="3" customWidth="1"/>
    <col min="5" max="5" width="12.26953125" style="3" customWidth="1"/>
    <col min="6" max="6" width="16.54296875" style="3" customWidth="1"/>
    <col min="7" max="7" width="15.1796875" style="3" customWidth="1"/>
    <col min="8" max="8" width="12.81640625" style="3" customWidth="1"/>
    <col min="9" max="16384" width="9.26953125" style="3"/>
  </cols>
  <sheetData>
    <row r="6" spans="2:3" ht="16.2" x14ac:dyDescent="0.3">
      <c r="B6" s="101" t="s">
        <v>95</v>
      </c>
    </row>
    <row r="8" spans="2:3" s="10" customFormat="1" ht="16.2" x14ac:dyDescent="0.3">
      <c r="B8" s="4" t="s">
        <v>246</v>
      </c>
      <c r="C8" s="14"/>
    </row>
    <row r="9" spans="2:3" x14ac:dyDescent="0.2">
      <c r="B9" s="40" t="s">
        <v>111</v>
      </c>
    </row>
    <row r="10" spans="2:3" x14ac:dyDescent="0.2">
      <c r="B10" s="48" t="s">
        <v>161</v>
      </c>
    </row>
    <row r="23" spans="2:3" x14ac:dyDescent="0.2">
      <c r="B23" s="2"/>
    </row>
    <row r="27" spans="2:3" ht="14.1" customHeight="1" x14ac:dyDescent="0.2"/>
    <row r="29" spans="2:3" x14ac:dyDescent="0.2">
      <c r="C29" s="17"/>
    </row>
    <row r="30" spans="2:3" x14ac:dyDescent="0.2">
      <c r="C30" s="15"/>
    </row>
    <row r="31" spans="2:3" ht="17.100000000000001" customHeight="1" x14ac:dyDescent="0.2">
      <c r="C31" s="15"/>
    </row>
    <row r="32" spans="2:3" ht="17.100000000000001" customHeight="1" x14ac:dyDescent="0.2"/>
    <row r="33" ht="17.100000000000001" customHeight="1" x14ac:dyDescent="0.2"/>
    <row r="39" ht="14.55" customHeight="1" x14ac:dyDescent="0.2"/>
    <row r="62" spans="3:10" x14ac:dyDescent="0.2">
      <c r="C62" s="86" t="s">
        <v>26</v>
      </c>
      <c r="D62" s="83" t="s">
        <v>21</v>
      </c>
      <c r="E62" s="83" t="s">
        <v>0</v>
      </c>
      <c r="F62" s="83" t="s">
        <v>22</v>
      </c>
      <c r="G62" s="83" t="s">
        <v>183</v>
      </c>
      <c r="H62" s="83" t="s">
        <v>188</v>
      </c>
      <c r="J62" s="125"/>
    </row>
    <row r="63" spans="3:10" x14ac:dyDescent="0.2">
      <c r="C63" s="135" t="s">
        <v>28</v>
      </c>
      <c r="D63" s="162">
        <v>8276</v>
      </c>
      <c r="E63" s="162">
        <v>802</v>
      </c>
      <c r="F63" s="162">
        <v>1254</v>
      </c>
      <c r="G63" s="162">
        <v>510</v>
      </c>
      <c r="H63" s="171">
        <f>SUM(D63:G63)</f>
        <v>10842</v>
      </c>
    </row>
    <row r="64" spans="3:10" x14ac:dyDescent="0.2">
      <c r="C64" s="135" t="s">
        <v>29</v>
      </c>
      <c r="D64" s="162">
        <v>11504</v>
      </c>
      <c r="E64" s="162">
        <v>758</v>
      </c>
      <c r="F64" s="162">
        <v>1256</v>
      </c>
      <c r="G64" s="162">
        <v>828</v>
      </c>
      <c r="H64" s="171">
        <f t="shared" ref="H64:H73" si="0">SUM(D64:G64)</f>
        <v>14346</v>
      </c>
    </row>
    <row r="65" spans="3:8" x14ac:dyDescent="0.2">
      <c r="C65" s="135" t="s">
        <v>32</v>
      </c>
      <c r="D65" s="162">
        <v>783</v>
      </c>
      <c r="E65" s="162">
        <v>8</v>
      </c>
      <c r="F65" s="162">
        <v>97</v>
      </c>
      <c r="G65" s="162">
        <v>253</v>
      </c>
      <c r="H65" s="171">
        <f t="shared" si="0"/>
        <v>1141</v>
      </c>
    </row>
    <row r="66" spans="3:8" ht="14.1" customHeight="1" x14ac:dyDescent="0.2">
      <c r="C66" s="135" t="s">
        <v>33</v>
      </c>
      <c r="D66" s="162">
        <v>1977</v>
      </c>
      <c r="E66" s="162">
        <v>460</v>
      </c>
      <c r="F66" s="162">
        <v>298</v>
      </c>
      <c r="G66" s="162">
        <v>272</v>
      </c>
      <c r="H66" s="171">
        <f t="shared" si="0"/>
        <v>3007</v>
      </c>
    </row>
    <row r="67" spans="3:8" x14ac:dyDescent="0.2">
      <c r="C67" s="135" t="s">
        <v>35</v>
      </c>
      <c r="D67" s="162">
        <v>3637</v>
      </c>
      <c r="E67" s="162">
        <v>938</v>
      </c>
      <c r="F67" s="162">
        <v>1178</v>
      </c>
      <c r="G67" s="162">
        <v>458</v>
      </c>
      <c r="H67" s="171">
        <f t="shared" si="0"/>
        <v>6211</v>
      </c>
    </row>
    <row r="68" spans="3:8" x14ac:dyDescent="0.2">
      <c r="C68" s="135" t="s">
        <v>25</v>
      </c>
      <c r="D68" s="162">
        <v>13722</v>
      </c>
      <c r="E68" s="162">
        <v>3388</v>
      </c>
      <c r="F68" s="162">
        <v>1843</v>
      </c>
      <c r="G68" s="162">
        <v>1239</v>
      </c>
      <c r="H68" s="171">
        <f t="shared" si="0"/>
        <v>20192</v>
      </c>
    </row>
    <row r="69" spans="3:8" x14ac:dyDescent="0.2">
      <c r="C69" s="135" t="s">
        <v>36</v>
      </c>
      <c r="D69" s="162">
        <v>9630</v>
      </c>
      <c r="E69" s="162">
        <v>579</v>
      </c>
      <c r="F69" s="162">
        <v>1813</v>
      </c>
      <c r="G69" s="162">
        <v>1477</v>
      </c>
      <c r="H69" s="171">
        <f t="shared" si="0"/>
        <v>13499</v>
      </c>
    </row>
    <row r="70" spans="3:8" x14ac:dyDescent="0.2">
      <c r="C70" s="135" t="s">
        <v>37</v>
      </c>
      <c r="D70" s="162">
        <v>10770</v>
      </c>
      <c r="E70" s="162">
        <v>1558</v>
      </c>
      <c r="F70" s="162">
        <v>2685</v>
      </c>
      <c r="G70" s="162">
        <v>1742</v>
      </c>
      <c r="H70" s="171">
        <f t="shared" si="0"/>
        <v>16755</v>
      </c>
    </row>
    <row r="71" spans="3:8" x14ac:dyDescent="0.2">
      <c r="C71" s="135" t="s">
        <v>24</v>
      </c>
      <c r="D71" s="162">
        <v>4233</v>
      </c>
      <c r="E71" s="162">
        <v>1164</v>
      </c>
      <c r="F71" s="162">
        <v>1497</v>
      </c>
      <c r="G71" s="162">
        <v>839</v>
      </c>
      <c r="H71" s="171">
        <f t="shared" si="0"/>
        <v>7733</v>
      </c>
    </row>
    <row r="72" spans="3:8" x14ac:dyDescent="0.2">
      <c r="C72" s="135" t="s">
        <v>40</v>
      </c>
      <c r="D72" s="162">
        <v>4300</v>
      </c>
      <c r="E72" s="162">
        <v>713</v>
      </c>
      <c r="F72" s="162">
        <v>1427</v>
      </c>
      <c r="G72" s="162">
        <v>608</v>
      </c>
      <c r="H72" s="171">
        <f t="shared" si="0"/>
        <v>7048</v>
      </c>
    </row>
    <row r="73" spans="3:8" x14ac:dyDescent="0.2">
      <c r="C73" s="135" t="s">
        <v>41</v>
      </c>
      <c r="D73" s="162">
        <v>7087</v>
      </c>
      <c r="E73" s="162">
        <v>1047</v>
      </c>
      <c r="F73" s="162">
        <v>1417</v>
      </c>
      <c r="G73" s="162">
        <v>505</v>
      </c>
      <c r="H73" s="171">
        <f t="shared" si="0"/>
        <v>10056</v>
      </c>
    </row>
    <row r="74" spans="3:8" x14ac:dyDescent="0.2">
      <c r="C74" s="141" t="s">
        <v>188</v>
      </c>
      <c r="D74" s="171">
        <f>SUM(D63:D73)</f>
        <v>75919</v>
      </c>
      <c r="E74" s="171">
        <f>SUM(E63:E73)</f>
        <v>11415</v>
      </c>
      <c r="F74" s="171">
        <f>SUM(F63:F73)</f>
        <v>14765</v>
      </c>
      <c r="G74" s="171">
        <f>SUM(G63:G73)</f>
        <v>8731</v>
      </c>
      <c r="H74" s="171">
        <f>SUM(H63:H73)</f>
        <v>110830</v>
      </c>
    </row>
    <row r="76" spans="3:8" x14ac:dyDescent="0.2">
      <c r="C76" s="15" t="s">
        <v>86</v>
      </c>
    </row>
    <row r="77" spans="3:8" x14ac:dyDescent="0.2">
      <c r="C77" s="15" t="s">
        <v>87</v>
      </c>
    </row>
    <row r="79" spans="3:8" x14ac:dyDescent="0.2">
      <c r="C79" s="49" t="s">
        <v>91</v>
      </c>
    </row>
  </sheetData>
  <sortState xmlns:xlrd2="http://schemas.microsoft.com/office/spreadsheetml/2017/richdata2" ref="C63:H73">
    <sortCondition descending="1" ref="H63:H73"/>
  </sortState>
  <hyperlinks>
    <hyperlink ref="C79" location="Information!A1" display="Return to information" xr:uid="{F9E13D5E-D3CE-418F-8D3E-F6528FFCF36D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elect Content Type" ma:contentTypeID="0x010100225A259685941848877D3B9290CD743E00530BE65E8B5B0F4B89D2A91415F264B8" ma:contentTypeVersion="13" ma:contentTypeDescription="Select Content Type from drop-down above" ma:contentTypeScope="" ma:versionID="5874a1189b88610d039e05d598fa5c53">
  <xsd:schema xmlns:xsd="http://www.w3.org/2001/XMLSchema" xmlns:xs="http://www.w3.org/2001/XMLSchema" xmlns:p="http://schemas.microsoft.com/office/2006/metadata/properties" xmlns:ns1="http://schemas.microsoft.com/sharepoint/v3" xmlns:ns2="0ce99671-f09b-4148-8a46-ffda6f023446" targetNamespace="http://schemas.microsoft.com/office/2006/metadata/properties" ma:root="true" ma:fieldsID="05b6381a3176ba84eca64f1a6265af44" ns1:_="" ns2:_="">
    <xsd:import namespace="http://schemas.microsoft.com/sharepoint/v3"/>
    <xsd:import namespace="0ce99671-f09b-4148-8a46-ffda6f023446"/>
    <xsd:element name="properties">
      <xsd:complexType>
        <xsd:sequence>
          <xsd:element name="documentManagement">
            <xsd:complexType>
              <xsd:all>
                <xsd:element ref="ns2:Select_x0020_Content_x0020_Type_x0020_Above" minOccurs="0"/>
                <xsd:element ref="ns2:Classification" minOccurs="0"/>
                <xsd:element ref="ns2:Descriptor" minOccurs="0"/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99671-f09b-4148-8a46-ffda6f023446" elementFormDefault="qualified">
    <xsd:import namespace="http://schemas.microsoft.com/office/2006/documentManagement/types"/>
    <xsd:import namespace="http://schemas.microsoft.com/office/infopath/2007/PartnerControls"/>
    <xsd:element name="Select_x0020_Content_x0020_Type_x0020_Above" ma:index="1" nillable="true" ma:displayName="Select Content Type Above" ma:description="Ensure you select the correct Content Type" ma:hidden="true" ma:internalName="Select_x0020_Content_x0020_Type_x0020_Above" ma:readOnly="false">
      <xsd:simpleType>
        <xsd:restriction base="dms:Text">
          <xsd:maxLength value="1"/>
        </xsd:restriction>
      </xsd:simpleType>
    </xsd:element>
    <xsd:element name="Classification" ma:index="3" nillable="true" ma:displayName="Classification" ma:default="Unclassified" ma:format="Dropdown" ma:hidden="true" ma:internalName="Classification" ma:readOnly="false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4" nillable="true" ma:displayName="Descriptor" ma:format="Dropdown" ma:hidden="true" ma:internalName="Descriptor" ma:readOnly="false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defaultValue">
  <element uid="id_classification_nonbusiness" value=""/>
  <element uid="eaadb568-f939-47e9-ab90-f00bdd47735e" value=""/>
</sisl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or xmlns="0ce99671-f09b-4148-8a46-ffda6f023446" xsi:nil="true"/>
    <Classification xmlns="0ce99671-f09b-4148-8a46-ffda6f023446">Unclassified</Classification>
    <_ip_UnifiedCompliancePolicyUIAction xmlns="http://schemas.microsoft.com/sharepoint/v3" xsi:nil="true"/>
    <Select_x0020_Content_x0020_Type_x0020_Above xmlns="0ce99671-f09b-4148-8a46-ffda6f023446" xsi:nil="true"/>
    <_ip_UnifiedCompliancePolicyProperties xmlns="http://schemas.microsoft.com/sharepoint/v3" xsi:nil="true"/>
    <SharedWithUsers xmlns="0ce99671-f09b-4148-8a46-ffda6f023446">
      <UserInfo>
        <DisplayName>Neil Lawrence</DisplayName>
        <AccountId>1942</AccountId>
        <AccountType/>
      </UserInfo>
    </SharedWithUse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0A7852-1CA6-4898-89F3-C65B959696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ce99671-f09b-4148-8a46-ffda6f0234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BE246A-F863-46EA-85CE-602A976A0A86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11FF3F50-177F-430B-9D35-54D24D80C533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ce99671-f09b-4148-8a46-ffda6f023446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0FEF9691-9D20-4EA8-903D-44683D52C1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Information</vt:lpstr>
      <vt:lpstr>Scheme Years</vt:lpstr>
      <vt:lpstr>Exec. Sum. Payments &amp; Heat</vt:lpstr>
      <vt:lpstr>Fig2.1 Annual Accreds. SY1-SY9</vt:lpstr>
      <vt:lpstr>Fig2.2 Monthly Accreds. SY8-SY9</vt:lpstr>
      <vt:lpstr>Fig2.3 Accreds. by Tech Type</vt:lpstr>
      <vt:lpstr>Fig2.4 Annual &amp; Cumulative Tech</vt:lpstr>
      <vt:lpstr>Fig2.5 Accreds. Proportions</vt:lpstr>
      <vt:lpstr>Fig2.6 Geog. Distribution</vt:lpstr>
      <vt:lpstr>Fig2.7 Total Accred. Region</vt:lpstr>
      <vt:lpstr>Fig2.8 Total by Tech &amp; Country</vt:lpstr>
      <vt:lpstr>Fig2.9 &amp; Fig2.10 Tech, Fuel Typ</vt:lpstr>
      <vt:lpstr>Fig2.11 Annual RSL &amp; non-RSL</vt:lpstr>
      <vt:lpstr>Fig2.12 RSL Acc. by Tech Type</vt:lpstr>
      <vt:lpstr>Fig2.13 Annual MMSP Regs.</vt:lpstr>
      <vt:lpstr>Fig2.14 AoR Accreds.</vt:lpstr>
      <vt:lpstr>Fig3.1 Payments made SY9</vt:lpstr>
      <vt:lpstr>Fig3.2 Lifetime Pay&amp;Heat</vt:lpstr>
      <vt:lpstr>Fig3.3 Annual heat gen. by tech</vt:lpstr>
      <vt:lpstr>Fig4.1 DRHI Audit 2022-23</vt:lpstr>
      <vt:lpstr>Fig4.2 Top Five Non-Comp.</vt:lpstr>
      <vt:lpstr>Fig4.3 Money Protected</vt:lpstr>
      <vt:lpstr>Fig5.1 Delivery Performance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DRHI Annual Report 2022-23 (Scheme Year 9) Dataset</dc:title>
  <dc:subject/>
  <dc:creator/>
  <cp:lastModifiedBy/>
  <dcterms:created xsi:type="dcterms:W3CDTF">2023-07-27T16:01:07Z</dcterms:created>
  <dcterms:modified xsi:type="dcterms:W3CDTF">2023-07-28T15:30:18Z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17a4f5fe-8370-4f40-8765-158654d3c1e9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policy="973096ae-7329-4b3b-9368-47aeba6959e1" origin="defaultValue" xmlns="http://www.boldonj</vt:lpwstr>
  </property>
  <property fmtid="{D5CDD505-2E9C-101B-9397-08002B2CF9AE}" pid="4" name="bjDocumentLabelXML-0">
    <vt:lpwstr>ames.com/2008/01/sie/internal/label"&gt;&lt;element uid="id_classification_nonbusiness" value="" /&gt;&lt;element uid="eaadb568-f939-47e9-ab90-f00bdd47735e" value="" /&gt;&lt;/sisl&gt;</vt:lpwstr>
  </property>
  <property fmtid="{D5CDD505-2E9C-101B-9397-08002B2CF9AE}" pid="5" name="bjDocumentSecurityLabel">
    <vt:lpwstr>OFFICIAL Internal Only</vt:lpwstr>
  </property>
  <property fmtid="{D5CDD505-2E9C-101B-9397-08002B2CF9AE}" pid="6" name="bjClsUserRVM">
    <vt:lpwstr>[]</vt:lpwstr>
  </property>
  <property fmtid="{D5CDD505-2E9C-101B-9397-08002B2CF9AE}" pid="7" name="bjCentreHeaderLabel-first">
    <vt:lpwstr>&amp;"Verdana,Regular"&amp;10&amp;K000000Internal Only</vt:lpwstr>
  </property>
  <property fmtid="{D5CDD505-2E9C-101B-9397-08002B2CF9AE}" pid="8" name="bjCentreFooterLabel-first">
    <vt:lpwstr>&amp;"Verdana,Regular"&amp;10&amp;K000000Internal Only</vt:lpwstr>
  </property>
  <property fmtid="{D5CDD505-2E9C-101B-9397-08002B2CF9AE}" pid="9" name="bjCentreHeaderLabel-even">
    <vt:lpwstr>&amp;"Verdana,Regular"&amp;10&amp;K000000Internal Only</vt:lpwstr>
  </property>
  <property fmtid="{D5CDD505-2E9C-101B-9397-08002B2CF9AE}" pid="10" name="bjCentreFooterLabel-even">
    <vt:lpwstr>&amp;"Verdana,Regular"&amp;10&amp;K000000Internal Only</vt:lpwstr>
  </property>
  <property fmtid="{D5CDD505-2E9C-101B-9397-08002B2CF9AE}" pid="11" name="bjCentreHeaderLabel">
    <vt:lpwstr>&amp;"Verdana,Regular"&amp;10&amp;K000000Internal Only</vt:lpwstr>
  </property>
  <property fmtid="{D5CDD505-2E9C-101B-9397-08002B2CF9AE}" pid="12" name="bjCentreFooterLabel">
    <vt:lpwstr>&amp;"Verdana,Regular"&amp;10&amp;K000000Internal Only</vt:lpwstr>
  </property>
  <property fmtid="{D5CDD505-2E9C-101B-9397-08002B2CF9AE}" pid="13" name="MSIP_Label_38144ccb-b10a-4c0f-b070-7a3b00ac7463_Enabled">
    <vt:lpwstr>true</vt:lpwstr>
  </property>
  <property fmtid="{D5CDD505-2E9C-101B-9397-08002B2CF9AE}" pid="14" name="ContentTypeId">
    <vt:lpwstr>0x010100225A259685941848877D3B9290CD743E00530BE65E8B5B0F4B89D2A91415F264B8</vt:lpwstr>
  </property>
  <property fmtid="{D5CDD505-2E9C-101B-9397-08002B2CF9AE}" pid="15" name="bjSaver">
    <vt:lpwstr>OmzU/nFPYyOB2oQrHf8Tz/99AjEw8O6G</vt:lpwstr>
  </property>
  <property fmtid="{D5CDD505-2E9C-101B-9397-08002B2CF9AE}" pid="16" name="MSIP_Label_38144ccb-b10a-4c0f-b070-7a3b00ac7463_ContentBits">
    <vt:lpwstr>2</vt:lpwstr>
  </property>
  <property fmtid="{D5CDD505-2E9C-101B-9397-08002B2CF9AE}" pid="17" name="MSIP_Label_38144ccb-b10a-4c0f-b070-7a3b00ac7463_Name">
    <vt:lpwstr>InternalOnly</vt:lpwstr>
  </property>
  <property fmtid="{D5CDD505-2E9C-101B-9397-08002B2CF9AE}" pid="18" name="MSIP_Label_38144ccb-b10a-4c0f-b070-7a3b00ac7463_SetDate">
    <vt:lpwstr>2023-07-24T11:28:17Z</vt:lpwstr>
  </property>
  <property fmtid="{D5CDD505-2E9C-101B-9397-08002B2CF9AE}" pid="19" name="MSIP_Label_38144ccb-b10a-4c0f-b070-7a3b00ac7463_ActionId">
    <vt:lpwstr>d0929651-9e6e-433f-bec0-dc8abcd14997</vt:lpwstr>
  </property>
  <property fmtid="{D5CDD505-2E9C-101B-9397-08002B2CF9AE}" pid="20" name="MSIP_Label_38144ccb-b10a-4c0f-b070-7a3b00ac7463_Method">
    <vt:lpwstr>Standard</vt:lpwstr>
  </property>
  <property fmtid="{D5CDD505-2E9C-101B-9397-08002B2CF9AE}" pid="21" name="MSIP_Label_38144ccb-b10a-4c0f-b070-7a3b00ac7463_SiteId">
    <vt:lpwstr>185562ad-39bc-4840-8e40-be6216340c52</vt:lpwstr>
  </property>
</Properties>
</file>