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boothc\Desktop\Web publications\"/>
    </mc:Choice>
  </mc:AlternateContent>
  <xr:revisionPtr revIDLastSave="0" documentId="13_ncr:1_{A401E3C0-DDF4-46B2-B113-B664B1C04C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24" i="1"/>
  <c r="H15" i="1"/>
  <c r="C15" i="1"/>
  <c r="I7" i="1"/>
  <c r="D7" i="1"/>
  <c r="I6" i="1"/>
  <c r="D6" i="1"/>
  <c r="I8" i="1" l="1"/>
  <c r="I9" i="1" s="1"/>
  <c r="I10" i="1" s="1"/>
  <c r="G12" i="1" s="1"/>
  <c r="H17" i="1" s="1"/>
  <c r="D8" i="1"/>
  <c r="D9" i="1" s="1"/>
  <c r="D10" i="1" s="1"/>
  <c r="B12" i="1" s="1"/>
  <c r="C17" i="1" s="1"/>
  <c r="I26" i="1"/>
  <c r="I27" i="1" s="1"/>
  <c r="I28" i="1" s="1"/>
  <c r="G30" i="1" s="1"/>
  <c r="H19" i="1" l="1"/>
  <c r="H33" i="1" s="1"/>
  <c r="H35" i="1" s="1"/>
</calcChain>
</file>

<file path=xl/sharedStrings.xml><?xml version="1.0" encoding="utf-8"?>
<sst xmlns="http://schemas.openxmlformats.org/spreadsheetml/2006/main" count="41" uniqueCount="20">
  <si>
    <t>Nemo Link - 2022 ICFt</t>
  </si>
  <si>
    <t>Reconcilliation</t>
  </si>
  <si>
    <t>Start</t>
  </si>
  <si>
    <t>End</t>
  </si>
  <si>
    <t>Median</t>
  </si>
  <si>
    <t>mp</t>
  </si>
  <si>
    <t>sp</t>
  </si>
  <si>
    <t>Gap (days)</t>
  </si>
  <si>
    <t>Gap (years)</t>
  </si>
  <si>
    <t>Rounded (2 dp)</t>
  </si>
  <si>
    <t>x</t>
  </si>
  <si>
    <t>ODR</t>
  </si>
  <si>
    <r>
      <t>ICF</t>
    </r>
    <r>
      <rPr>
        <b/>
        <vertAlign val="subscript"/>
        <sz val="10"/>
        <color theme="1"/>
        <rFont val="Verdana"/>
        <family val="2"/>
      </rPr>
      <t>pap</t>
    </r>
    <r>
      <rPr>
        <b/>
        <sz val="10"/>
        <color theme="1"/>
        <rFont val="Verdana"/>
        <family val="2"/>
      </rPr>
      <t xml:space="preserve"> (£m)</t>
    </r>
  </si>
  <si>
    <r>
      <t>Provisional ICF</t>
    </r>
    <r>
      <rPr>
        <b/>
        <vertAlign val="subscript"/>
        <sz val="10"/>
        <color theme="1"/>
        <rFont val="Verdana"/>
        <family val="2"/>
      </rPr>
      <t>t</t>
    </r>
    <r>
      <rPr>
        <b/>
        <sz val="10"/>
        <color theme="1"/>
        <rFont val="Verdana"/>
        <family val="2"/>
      </rPr>
      <t xml:space="preserve"> (£m)</t>
    </r>
  </si>
  <si>
    <r>
      <t>Final ICF</t>
    </r>
    <r>
      <rPr>
        <b/>
        <vertAlign val="subscript"/>
        <sz val="10"/>
        <color theme="1"/>
        <rFont val="Verdana"/>
        <family val="2"/>
      </rPr>
      <t>t</t>
    </r>
    <r>
      <rPr>
        <b/>
        <sz val="10"/>
        <color theme="1"/>
        <rFont val="Verdana"/>
        <family val="2"/>
      </rPr>
      <t xml:space="preserve"> (£m)</t>
    </r>
  </si>
  <si>
    <t>Difference</t>
  </si>
  <si>
    <t>Actual</t>
  </si>
  <si>
    <t>Forecast</t>
  </si>
  <si>
    <t>y</t>
  </si>
  <si>
    <t>Reconciliation (£m)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</si>
</sst>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"/>
    <numFmt numFmtId="165" formatCode="#,##0.000_ ;\-#,##0.000\ "/>
    <numFmt numFmtId="166" formatCode="_-* #,##0_-;\-* #,##0_-;_-* &quot;-&quot;??_-;_-@_-"/>
    <numFmt numFmtId="167" formatCode="0.000"/>
  </numFmts>
  <fonts count="6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sz val="10"/>
      <color theme="1"/>
      <name val="Verdana"/>
      <family val="2"/>
    </font>
    <font>
      <b/>
      <vertAlign val="subscript"/>
      <sz val="10"/>
      <color theme="1"/>
      <name val="Verdana"/>
      <family val="2"/>
    </font>
    <font>
      <i/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15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49" fontId="3" fillId="0" borderId="0" xfId="2" applyNumberFormat="1" applyFont="1" applyAlignment="1">
      <alignment horizontal="center"/>
    </xf>
    <xf numFmtId="15" fontId="1" fillId="2" borderId="0" xfId="2" applyNumberFormat="1" applyFill="1" applyAlignment="1">
      <alignment horizontal="center"/>
    </xf>
    <xf numFmtId="164" fontId="1" fillId="0" borderId="0" xfId="2" applyNumberForma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165" fontId="3" fillId="3" borderId="0" xfId="1" applyNumberFormat="1" applyFont="1" applyFill="1" applyAlignment="1">
      <alignment horizontal="center"/>
    </xf>
    <xf numFmtId="0" fontId="5" fillId="0" borderId="0" xfId="0" applyFont="1"/>
    <xf numFmtId="166" fontId="3" fillId="0" borderId="0" xfId="1" applyNumberFormat="1" applyFont="1" applyAlignment="1">
      <alignment horizontal="center"/>
    </xf>
    <xf numFmtId="0" fontId="3" fillId="4" borderId="0" xfId="2" applyFont="1" applyFill="1" applyAlignment="1">
      <alignment horizontal="center"/>
    </xf>
    <xf numFmtId="0" fontId="1" fillId="4" borderId="0" xfId="0" applyFont="1" applyFill="1"/>
    <xf numFmtId="165" fontId="3" fillId="4" borderId="0" xfId="1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1" fillId="5" borderId="0" xfId="0" applyFont="1" applyFill="1"/>
    <xf numFmtId="165" fontId="3" fillId="5" borderId="0" xfId="1" applyNumberFormat="1" applyFont="1" applyFill="1" applyAlignment="1">
      <alignment horizontal="center"/>
    </xf>
    <xf numFmtId="166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0" fillId="5" borderId="0" xfId="0" applyFill="1" applyAlignment="1">
      <alignment horizontal="left"/>
    </xf>
    <xf numFmtId="0" fontId="0" fillId="4" borderId="0" xfId="0" applyFill="1" applyAlignment="1">
      <alignment horizontal="left"/>
    </xf>
    <xf numFmtId="167" fontId="3" fillId="5" borderId="0" xfId="0" applyNumberFormat="1" applyFont="1" applyFill="1"/>
    <xf numFmtId="167" fontId="3" fillId="5" borderId="0" xfId="0" applyNumberFormat="1" applyFont="1" applyFill="1" applyAlignment="1">
      <alignment horizontal="center"/>
    </xf>
    <xf numFmtId="0" fontId="3" fillId="0" borderId="0" xfId="2" applyFont="1" applyAlignment="1">
      <alignment horizontal="center"/>
    </xf>
    <xf numFmtId="10" fontId="3" fillId="0" borderId="0" xfId="2" applyNumberFormat="1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Normal 2" xfId="2" xr:uid="{5D77D06B-F66D-457C-9A81-2467D3B25F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608568</xdr:colOff>
      <xdr:row>0</xdr:row>
      <xdr:rowOff>713384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994187" cy="716559"/>
        </a:xfrm>
        <a:prstGeom prst="rect">
          <a:avLst/>
        </a:prstGeom>
      </xdr:spPr>
    </xdr:pic>
    <xdr:clientData/>
  </xdr:twoCellAnchor>
  <xdr:twoCellAnchor editAs="oneCell">
    <xdr:from>
      <xdr:col>5</xdr:col>
      <xdr:colOff>179140</xdr:colOff>
      <xdr:row>0</xdr:row>
      <xdr:rowOff>183509</xdr:rowOff>
    </xdr:from>
    <xdr:to>
      <xdr:col>5</xdr:col>
      <xdr:colOff>1115795</xdr:colOff>
      <xdr:row>0</xdr:row>
      <xdr:rowOff>542284</xdr:rowOff>
    </xdr:to>
    <xdr:pic>
      <xdr:nvPicPr>
        <xdr:cNvPr id="2" name="Picture 1" title="white bo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5631" y="183509"/>
          <a:ext cx="90487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zoomScale="109" zoomScaleNormal="109" workbookViewId="0">
      <selection activeCell="L13" sqref="L13"/>
    </sheetView>
  </sheetViews>
  <sheetFormatPr defaultRowHeight="12.6" x14ac:dyDescent="0.2"/>
  <cols>
    <col min="1" max="1" width="21.26953125" bestFit="1" customWidth="1"/>
    <col min="2" max="2" width="9.26953125" bestFit="1" customWidth="1"/>
    <col min="3" max="4" width="9.7265625" bestFit="1" customWidth="1"/>
    <col min="6" max="6" width="18.1796875" bestFit="1" customWidth="1"/>
    <col min="7" max="7" width="9.26953125" bestFit="1" customWidth="1"/>
    <col min="8" max="9" width="9.7265625" bestFit="1" customWidth="1"/>
  </cols>
  <sheetData>
    <row r="1" spans="1:9" s="29" customFormat="1" ht="56.7" customHeight="1" x14ac:dyDescent="0.2"/>
    <row r="2" spans="1:9" x14ac:dyDescent="0.2">
      <c r="A2" s="1" t="s">
        <v>0</v>
      </c>
      <c r="B2" s="2"/>
      <c r="C2" s="2"/>
      <c r="D2" s="2"/>
      <c r="E2" s="2"/>
      <c r="F2" s="3" t="s">
        <v>1</v>
      </c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2"/>
      <c r="D4" s="2"/>
      <c r="E4" s="2"/>
      <c r="F4" s="2"/>
      <c r="G4" s="2"/>
      <c r="H4" s="2"/>
      <c r="I4" s="2"/>
    </row>
    <row r="5" spans="1:9" x14ac:dyDescent="0.2">
      <c r="A5" s="4"/>
      <c r="B5" s="5" t="s">
        <v>2</v>
      </c>
      <c r="C5" s="5" t="s">
        <v>3</v>
      </c>
      <c r="D5" s="5" t="s">
        <v>4</v>
      </c>
      <c r="E5" s="2"/>
      <c r="F5" s="4"/>
      <c r="G5" s="5" t="s">
        <v>2</v>
      </c>
      <c r="H5" s="5" t="s">
        <v>3</v>
      </c>
      <c r="I5" s="5" t="s">
        <v>4</v>
      </c>
    </row>
    <row r="6" spans="1:9" x14ac:dyDescent="0.2">
      <c r="A6" s="6" t="s">
        <v>5</v>
      </c>
      <c r="B6" s="7">
        <v>44562</v>
      </c>
      <c r="C6" s="7">
        <v>44926</v>
      </c>
      <c r="D6" s="4">
        <f>MEDIAN(B6:C6)</f>
        <v>44744</v>
      </c>
      <c r="E6" s="2"/>
      <c r="F6" s="6" t="s">
        <v>5</v>
      </c>
      <c r="G6" s="7">
        <v>44562</v>
      </c>
      <c r="H6" s="7">
        <v>44926</v>
      </c>
      <c r="I6" s="4">
        <f>MEDIAN(G6:H6)</f>
        <v>44744</v>
      </c>
    </row>
    <row r="7" spans="1:9" x14ac:dyDescent="0.2">
      <c r="A7" s="6" t="s">
        <v>6</v>
      </c>
      <c r="B7" s="7">
        <v>45017</v>
      </c>
      <c r="C7" s="7">
        <v>45382</v>
      </c>
      <c r="D7" s="4">
        <f>MEDIAN(B7:C7)</f>
        <v>45199.5</v>
      </c>
      <c r="E7" s="2"/>
      <c r="F7" s="6" t="s">
        <v>6</v>
      </c>
      <c r="G7" s="7">
        <v>45017</v>
      </c>
      <c r="H7" s="7">
        <v>45382</v>
      </c>
      <c r="I7" s="4">
        <f>MEDIAN(G7:H7)</f>
        <v>45199.5</v>
      </c>
    </row>
    <row r="8" spans="1:9" x14ac:dyDescent="0.2">
      <c r="A8" s="4" t="s">
        <v>7</v>
      </c>
      <c r="B8" s="5"/>
      <c r="C8" s="5"/>
      <c r="D8" s="5">
        <f>D7-D6</f>
        <v>455.5</v>
      </c>
      <c r="E8" s="2"/>
      <c r="F8" s="4" t="s">
        <v>7</v>
      </c>
      <c r="G8" s="5"/>
      <c r="H8" s="5"/>
      <c r="I8" s="5">
        <f>I7-I6</f>
        <v>455.5</v>
      </c>
    </row>
    <row r="9" spans="1:9" x14ac:dyDescent="0.2">
      <c r="A9" s="4" t="s">
        <v>8</v>
      </c>
      <c r="B9" s="4"/>
      <c r="C9" s="5"/>
      <c r="D9" s="8">
        <f>D8/365.25</f>
        <v>1.2470910335386722</v>
      </c>
      <c r="E9" s="2"/>
      <c r="F9" s="4" t="s">
        <v>8</v>
      </c>
      <c r="G9" s="4"/>
      <c r="H9" s="5"/>
      <c r="I9" s="8">
        <f>I8/365.25</f>
        <v>1.2470910335386722</v>
      </c>
    </row>
    <row r="10" spans="1:9" x14ac:dyDescent="0.2">
      <c r="A10" s="5" t="s">
        <v>9</v>
      </c>
      <c r="B10" s="5"/>
      <c r="C10" s="5"/>
      <c r="D10" s="5">
        <f>ROUND(D9,2)</f>
        <v>1.25</v>
      </c>
      <c r="E10" s="2"/>
      <c r="F10" s="5" t="s">
        <v>9</v>
      </c>
      <c r="G10" s="5"/>
      <c r="H10" s="5"/>
      <c r="I10" s="5">
        <f>ROUND(I9,2)</f>
        <v>1.25</v>
      </c>
    </row>
    <row r="11" spans="1:9" x14ac:dyDescent="0.2">
      <c r="A11" s="5"/>
      <c r="B11" s="5"/>
      <c r="C11" s="5"/>
      <c r="D11" s="5"/>
      <c r="E11" s="2"/>
      <c r="F11" s="2"/>
      <c r="G11" s="2"/>
      <c r="H11" s="2"/>
      <c r="I11" s="2"/>
    </row>
    <row r="12" spans="1:9" x14ac:dyDescent="0.2">
      <c r="A12" s="9" t="s">
        <v>10</v>
      </c>
      <c r="B12" s="27">
        <f>D10</f>
        <v>1.25</v>
      </c>
      <c r="C12" s="27"/>
      <c r="D12" s="27"/>
      <c r="E12" s="2"/>
      <c r="F12" s="9" t="s">
        <v>10</v>
      </c>
      <c r="G12" s="27">
        <f>I10</f>
        <v>1.25</v>
      </c>
      <c r="H12" s="27"/>
      <c r="I12" s="27"/>
    </row>
    <row r="13" spans="1:9" x14ac:dyDescent="0.2">
      <c r="A13" s="9" t="s">
        <v>11</v>
      </c>
      <c r="B13" s="28">
        <v>3.8800000000000001E-2</v>
      </c>
      <c r="C13" s="28"/>
      <c r="D13" s="28"/>
      <c r="E13" s="2"/>
      <c r="F13" s="9" t="s">
        <v>11</v>
      </c>
      <c r="G13" s="28">
        <v>3.8800000000000001E-2</v>
      </c>
      <c r="H13" s="28"/>
      <c r="I13" s="28"/>
    </row>
    <row r="14" spans="1:9" x14ac:dyDescent="0.2">
      <c r="A14" s="2"/>
      <c r="B14" s="2"/>
      <c r="C14" s="2"/>
      <c r="D14" s="2"/>
      <c r="E14" s="2"/>
      <c r="F14" s="2"/>
      <c r="G14" s="2"/>
      <c r="H14" s="2"/>
      <c r="I14" s="2"/>
    </row>
    <row r="15" spans="1:9" ht="15" x14ac:dyDescent="0.2">
      <c r="A15" s="10" t="s">
        <v>12</v>
      </c>
      <c r="B15" s="2"/>
      <c r="C15" s="11">
        <f>58.455620252007</f>
        <v>58.455620252007002</v>
      </c>
      <c r="D15" s="12"/>
      <c r="E15" s="2"/>
      <c r="F15" s="10" t="s">
        <v>12</v>
      </c>
      <c r="G15" s="2"/>
      <c r="H15" s="11">
        <f>58.455620252007</f>
        <v>58.455620252007002</v>
      </c>
      <c r="I15" s="2"/>
    </row>
    <row r="16" spans="1:9" x14ac:dyDescent="0.2">
      <c r="A16" s="10"/>
      <c r="B16" s="2"/>
      <c r="C16" s="13"/>
      <c r="D16" s="12"/>
      <c r="E16" s="2"/>
      <c r="F16" s="2"/>
      <c r="G16" s="2"/>
      <c r="H16" s="2"/>
      <c r="I16" s="2"/>
    </row>
    <row r="17" spans="1:9" ht="15" x14ac:dyDescent="0.3">
      <c r="A17" s="14" t="s">
        <v>13</v>
      </c>
      <c r="B17" s="15"/>
      <c r="C17" s="16">
        <f>(1+B13)^B12*C15</f>
        <v>61.304336897240979</v>
      </c>
      <c r="D17" s="15"/>
      <c r="E17" s="2"/>
      <c r="F17" s="17" t="s">
        <v>14</v>
      </c>
      <c r="G17" s="18"/>
      <c r="H17" s="19">
        <f>(1+G13)^G12*H15</f>
        <v>61.304336897240979</v>
      </c>
      <c r="I17" s="18"/>
    </row>
    <row r="18" spans="1:9" x14ac:dyDescent="0.2">
      <c r="A18" s="2"/>
      <c r="B18" s="2"/>
      <c r="C18" s="20"/>
      <c r="D18" s="2"/>
      <c r="E18" s="2"/>
      <c r="F18" s="2"/>
      <c r="G18" s="2"/>
      <c r="H18" s="2"/>
      <c r="I18" s="2"/>
    </row>
    <row r="19" spans="1:9" x14ac:dyDescent="0.2">
      <c r="A19" s="2"/>
      <c r="B19" s="2"/>
      <c r="C19" s="2"/>
      <c r="D19" s="2"/>
      <c r="E19" s="2"/>
      <c r="F19" s="21" t="s">
        <v>15</v>
      </c>
      <c r="G19" s="2"/>
      <c r="H19" s="22">
        <f>H17-C17</f>
        <v>0</v>
      </c>
      <c r="I19" s="2"/>
    </row>
    <row r="20" spans="1:9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23" t="s">
        <v>16</v>
      </c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4" t="s">
        <v>17</v>
      </c>
      <c r="B23" s="2"/>
      <c r="C23" s="2"/>
      <c r="D23" s="2"/>
      <c r="E23" s="2"/>
      <c r="F23" s="4"/>
      <c r="G23" s="5" t="s">
        <v>2</v>
      </c>
      <c r="H23" s="5" t="s">
        <v>3</v>
      </c>
      <c r="I23" s="5" t="s">
        <v>4</v>
      </c>
    </row>
    <row r="24" spans="1:9" x14ac:dyDescent="0.2">
      <c r="A24" s="2"/>
      <c r="B24" s="2"/>
      <c r="C24" s="2"/>
      <c r="D24" s="2"/>
      <c r="E24" s="2"/>
      <c r="F24" s="6" t="s">
        <v>5</v>
      </c>
      <c r="G24" s="7">
        <v>44927</v>
      </c>
      <c r="H24" s="7">
        <v>45291</v>
      </c>
      <c r="I24" s="4">
        <f>MEDIAN(G24:H24)</f>
        <v>45109</v>
      </c>
    </row>
    <row r="25" spans="1:9" x14ac:dyDescent="0.2">
      <c r="A25" s="2"/>
      <c r="B25" s="2"/>
      <c r="C25" s="2"/>
      <c r="D25" s="2"/>
      <c r="E25" s="2"/>
      <c r="F25" s="6" t="s">
        <v>6</v>
      </c>
      <c r="G25" s="7">
        <v>45383</v>
      </c>
      <c r="H25" s="7">
        <v>45747</v>
      </c>
      <c r="I25" s="4">
        <f>MEDIAN(G25:H25)</f>
        <v>45565</v>
      </c>
    </row>
    <row r="26" spans="1:9" x14ac:dyDescent="0.2">
      <c r="A26" s="2"/>
      <c r="B26" s="2"/>
      <c r="C26" s="2"/>
      <c r="D26" s="2"/>
      <c r="E26" s="2"/>
      <c r="F26" s="4" t="s">
        <v>7</v>
      </c>
      <c r="G26" s="5"/>
      <c r="H26" s="5"/>
      <c r="I26" s="5">
        <f>I25-I24</f>
        <v>456</v>
      </c>
    </row>
    <row r="27" spans="1:9" x14ac:dyDescent="0.2">
      <c r="A27" s="2"/>
      <c r="B27" s="2"/>
      <c r="C27" s="2"/>
      <c r="D27" s="2"/>
      <c r="E27" s="2"/>
      <c r="F27" s="4" t="s">
        <v>8</v>
      </c>
      <c r="G27" s="4"/>
      <c r="H27" s="5"/>
      <c r="I27" s="8">
        <f>I26/365.25</f>
        <v>1.2484599589322383</v>
      </c>
    </row>
    <row r="28" spans="1:9" x14ac:dyDescent="0.2">
      <c r="A28" s="2"/>
      <c r="B28" s="2"/>
      <c r="C28" s="2"/>
      <c r="D28" s="2"/>
      <c r="E28" s="2"/>
      <c r="F28" s="5" t="s">
        <v>9</v>
      </c>
      <c r="G28" s="5"/>
      <c r="H28" s="5"/>
      <c r="I28" s="5">
        <f>ROUND(I27,2)</f>
        <v>1.25</v>
      </c>
    </row>
    <row r="29" spans="1:9" x14ac:dyDescent="0.2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">
      <c r="A30" s="2"/>
      <c r="B30" s="2"/>
      <c r="C30" s="2"/>
      <c r="D30" s="2"/>
      <c r="E30" s="2"/>
      <c r="F30" s="9" t="s">
        <v>18</v>
      </c>
      <c r="G30" s="27">
        <f>I28</f>
        <v>1.25</v>
      </c>
      <c r="H30" s="27"/>
      <c r="I30" s="27"/>
    </row>
    <row r="31" spans="1:9" x14ac:dyDescent="0.2">
      <c r="A31" s="2"/>
      <c r="B31" s="2"/>
      <c r="C31" s="2"/>
      <c r="D31" s="2"/>
      <c r="E31" s="2"/>
      <c r="F31" s="9" t="s">
        <v>11</v>
      </c>
      <c r="G31" s="28">
        <v>3.8800000000000001E-2</v>
      </c>
      <c r="H31" s="28"/>
      <c r="I31" s="28"/>
    </row>
    <row r="32" spans="1:9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">
      <c r="A33" s="2"/>
      <c r="B33" s="2"/>
      <c r="C33" s="2"/>
      <c r="D33" s="2"/>
      <c r="E33" s="2"/>
      <c r="F33" s="21" t="s">
        <v>15</v>
      </c>
      <c r="G33" s="2"/>
      <c r="H33" s="22">
        <f>H19</f>
        <v>0</v>
      </c>
      <c r="I33" s="2"/>
    </row>
    <row r="34" spans="1:9" x14ac:dyDescent="0.2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">
      <c r="A35" s="2"/>
      <c r="B35" s="2"/>
      <c r="C35" s="2"/>
      <c r="D35" s="2"/>
      <c r="E35" s="2"/>
      <c r="F35" s="17" t="s">
        <v>19</v>
      </c>
      <c r="G35" s="25"/>
      <c r="H35" s="26">
        <f>(1+G31)^G30*H33</f>
        <v>0</v>
      </c>
      <c r="I35" s="25"/>
    </row>
  </sheetData>
  <mergeCells count="7">
    <mergeCell ref="G30:I30"/>
    <mergeCell ref="G31:I31"/>
    <mergeCell ref="A1:XFD1"/>
    <mergeCell ref="B12:D12"/>
    <mergeCell ref="G12:I12"/>
    <mergeCell ref="B13:D13"/>
    <mergeCell ref="G13:I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fgem Document" ma:contentTypeID="0x01010053EC412C735C4BBC9D562EC234771A3300317CB17E5C6649F8BD32DF88366579CA00255A21F3B9D1DF4DA243A160BDBE7E7C" ma:contentTypeVersion="9" ma:contentTypeDescription="" ma:contentTypeScope="" ma:versionID="3260250b0f1a670c9984ffc3962ac6a9">
  <xsd:schema xmlns:xsd="http://www.w3.org/2001/XMLSchema" xmlns:xs="http://www.w3.org/2001/XMLSchema" xmlns:p="http://schemas.microsoft.com/office/2006/metadata/properties" xmlns:ns2="6e93bf1d-02c8-4d47-a30b-6ddd61c8845a" xmlns:ns3="2420aff2-1176-42a4-833e-5699f323e44b" targetNamespace="http://schemas.microsoft.com/office/2006/metadata/properties" ma:root="true" ma:fieldsID="08ed736eb303a8628978ffc2018ba46b" ns2:_="" ns3:_="">
    <xsd:import namespace="6e93bf1d-02c8-4d47-a30b-6ddd61c8845a"/>
    <xsd:import namespace="2420aff2-1176-42a4-833e-5699f323e44b"/>
    <xsd:element name="properties">
      <xsd:complexType>
        <xsd:sequence>
          <xsd:element name="documentManagement">
            <xsd:complexType>
              <xsd:all>
                <xsd:element ref="ns2:OIShowDocumentOnHomepage" minOccurs="0"/>
                <xsd:element ref="ns3:TaxCatchAll" minOccurs="0"/>
                <xsd:element ref="ns2:OIAssociatedTeamTaxHTField0" minOccurs="0"/>
                <xsd:element ref="ns2:OIReviewEmailDate" minOccurs="0"/>
                <xsd:element ref="ns2:OIArticleExpir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3bf1d-02c8-4d47-a30b-6ddd61c8845a" elementFormDefault="qualified">
    <xsd:import namespace="http://schemas.microsoft.com/office/2006/documentManagement/types"/>
    <xsd:import namespace="http://schemas.microsoft.com/office/infopath/2007/PartnerControls"/>
    <xsd:element name="OIShowDocumentOnHomepage" ma:index="9" nillable="true" ma:displayName="Show Document On Homepage" ma:internalName="OIShowDocumentOnHomepage">
      <xsd:simpleType>
        <xsd:restriction base="dms:Boolean"/>
      </xsd:simpleType>
    </xsd:element>
    <xsd:element name="OIAssociatedTeamTaxHTField0" ma:index="11" nillable="true" ma:taxonomy="true" ma:internalName="OIAssociatedTeamTaxHTField0" ma:taxonomyFieldName="OIAssociatedTeam" ma:displayName="Associated Team" ma:default="" ma:fieldId="{565d4f20-81e2-4339-ad87-c733080d800c}" ma:taxonomyMulti="true" ma:sspId="ca9306fc-8436-45f0-b931-e34f519be3a3" ma:termSetId="6c6c61cd-7568-4e1e-a808-70f036abbf5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IReviewEmailDate" ma:index="12" nillable="true" ma:displayName="Review Email Date" ma:hidden="true" ma:internalName="OIReviewEmailDate" ma:readOnly="false">
      <xsd:simpleType>
        <xsd:restriction base="dms:DateTime"/>
      </xsd:simpleType>
    </xsd:element>
    <xsd:element name="OIArticleExpiration" ma:index="13" nillable="true" ma:displayName="Article Expiration Date" ma:hidden="true" ma:internalName="OIArticleExpiration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20aff2-1176-42a4-833e-5699f323e44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de36e85-699d-40e3-a92a-d414defaaf97}" ma:internalName="TaxCatchAll" ma:showField="CatchAllData" ma:web="2420aff2-1176-42a4-833e-5699f323e4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20aff2-1176-42a4-833e-5699f323e44b"/>
    <OIShowDocumentOnHomepage xmlns="6e93bf1d-02c8-4d47-a30b-6ddd61c8845a">false</OIShowDocumentOnHomepage>
    <OIReviewEmailDate xmlns="6e93bf1d-02c8-4d47-a30b-6ddd61c8845a" xsi:nil="true"/>
    <OIArticleExpiration xmlns="6e93bf1d-02c8-4d47-a30b-6ddd61c8845a" xsi:nil="true"/>
    <OIAssociatedTeamTaxHTField0 xmlns="6e93bf1d-02c8-4d47-a30b-6ddd61c8845a">
      <Terms xmlns="http://schemas.microsoft.com/office/infopath/2007/PartnerControls"/>
    </OIAssociatedTeamTaxHTField0>
  </documentManagement>
</p:properties>
</file>

<file path=customXml/item4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B391B99A-63E3-402F-8FD7-C7A8BED06A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D8DE43-2AAD-402C-8040-75B9E7F471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93bf1d-02c8-4d47-a30b-6ddd61c8845a"/>
    <ds:schemaRef ds:uri="2420aff2-1176-42a4-833e-5699f323e4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F6CAB1-8BCA-4613-AD00-F8BBDDD28122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2420aff2-1176-42a4-833e-5699f323e44b"/>
    <ds:schemaRef ds:uri="http://schemas.microsoft.com/office/2006/documentManagement/types"/>
    <ds:schemaRef ds:uri="http://www.w3.org/XML/1998/namespace"/>
    <ds:schemaRef ds:uri="6e93bf1d-02c8-4d47-a30b-6ddd61c8845a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29C604C-B3CA-475B-9069-ECE19960269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Ofgem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Nemo Link ICFt Methodology - illustrative worked example</dc:title>
  <dc:creator>Ofgem</dc:creator>
  <cp:keywords>Data</cp:keywords>
  <cp:lastModifiedBy>Charlotte Booth</cp:lastModifiedBy>
  <cp:lastPrinted>2018-08-02T12:09:44Z</cp:lastPrinted>
  <dcterms:created xsi:type="dcterms:W3CDTF">2018-08-02T11:53:31Z</dcterms:created>
  <dcterms:modified xsi:type="dcterms:W3CDTF">2023-01-19T17:15:16Z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b8752bf1-0330-4632-b47e-b1ee6262f23e</vt:lpwstr>
  </property>
  <property fmtid="{D5CDD505-2E9C-101B-9397-08002B2CF9AE}" pid="3" name="bjSaver">
    <vt:lpwstr>WXoYCeGbFqQc8FZh5Mhj3Bj0oqW2Gt1E</vt:lpwstr>
  </property>
  <property fmtid="{D5CDD505-2E9C-101B-9397-08002B2CF9AE}" pid="4" name="ContentTypeId">
    <vt:lpwstr>0x01010053EC412C735C4BBC9D562EC234771A3300317CB17E5C6649F8BD32DF88366579CA00255A21F3B9D1DF4DA243A160BDBE7E7C</vt:lpwstr>
  </property>
  <property fmtid="{D5CDD505-2E9C-101B-9397-08002B2CF9AE}" pid="5" name="OIAssociatedTeam">
    <vt:lpwstr/>
  </property>
  <property fmtid="{D5CDD505-2E9C-101B-9397-08002B2CF9AE}" pid="6" name="bjDocumentSecurityLabel">
    <vt:lpwstr>OFFICIAL</vt:lpwstr>
  </property>
  <property fmtid="{D5CDD505-2E9C-101B-9397-08002B2CF9AE}" pid="7" name="bjDocumentLabelXML">
    <vt:lpwstr>&lt;?xml version="1.0" encoding="us-ascii"?&gt;&lt;sisl xmlns:xsd="http://www.w3.org/2001/XMLSchema" xmlns:xsi="http://www.w3.org/2001/XMLSchema-instance" sislVersion="0" policy="973096ae-7329-4b3b-9368-47aeba6959e1" origin="userSelected" xmlns="http://www.boldonj</vt:lpwstr>
  </property>
  <property fmtid="{D5CDD505-2E9C-101B-9397-08002B2CF9AE}" pid="8" name="bjDocumentLabelXML-0">
    <vt:lpwstr>ames.com/2008/01/sie/internal/label"&gt;&lt;element uid="id_classification_nonbusiness" value="" /&gt;&lt;/sisl&gt;</vt:lpwstr>
  </property>
  <property fmtid="{D5CDD505-2E9C-101B-9397-08002B2CF9AE}" pid="9" name="bjClsUserRVM">
    <vt:lpwstr>[]</vt:lpwstr>
  </property>
</Properties>
</file>