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hidePivotFieldList="1" defaultThemeVersion="166925"/>
  <xr:revisionPtr revIDLastSave="0" documentId="8_{CB902A80-ABEE-455D-8E4A-3885C6ADF4D1}" xr6:coauthVersionLast="47" xr6:coauthVersionMax="47" xr10:uidLastSave="{00000000-0000-0000-0000-000000000000}"/>
  <bookViews>
    <workbookView xWindow="-110" yWindow="-110" windowWidth="19420" windowHeight="10420" tabRatio="813" xr2:uid="{9541CE46-AB32-4248-A7B4-CC3BFD7DB5E0}"/>
  </bookViews>
  <sheets>
    <sheet name="Introduction" sheetId="9" r:id="rId1"/>
    <sheet name="Fig 1.1 Suppliers exited market" sheetId="24" r:id="rId2"/>
    <sheet name="Fig 1.2 Supplier compliance" sheetId="25" r:id="rId3"/>
    <sheet name="Fig 1.3 Minor contraventions" sheetId="2" r:id="rId4"/>
    <sheet name="Fig 1.4 SY11 Compliance" sheetId="20" r:id="rId5"/>
    <sheet name="Fig 2.1 Core Group Rebates" sheetId="19" r:id="rId6"/>
    <sheet name="Fig 3.1 Broader Group spend" sheetId="4" r:id="rId7"/>
    <sheet name="Fig 4.1 Supplier Spend on II" sheetId="5" r:id="rId8"/>
    <sheet name="Fig 4.2 &amp; 4.3 II cust support" sheetId="13" r:id="rId9"/>
    <sheet name="Fig 4.4 Total cust supported II" sheetId="22" r:id="rId10"/>
    <sheet name="Fig 4.5 II spend SY10+11" sheetId="23" r:id="rId11"/>
    <sheet name="Fig 5.1 &amp; 5.2 &amp; 5.3 Ext Audit" sheetId="14" r:id="rId12"/>
  </sheets>
  <definedNames>
    <definedName name="_xlnm._FilterDatabase" localSheetId="8" hidden="1">'Fig 4.2 &amp; 4.3 II cust support'!$K$35:$L$43</definedName>
    <definedName name="_xlnm._FilterDatabase" localSheetId="9" hidden="1">'Fig 4.4 Total cust supported II'!$B$35:$D$42</definedName>
    <definedName name="_xlnm._FilterDatabase" localSheetId="10" hidden="1">'Fig 4.5 II spend SY10+11'!$B$41:$D$49</definedName>
    <definedName name="_Hlk118127146" localSheetId="2">'Fig 1.2 Supplier compliance'!#REF!</definedName>
    <definedName name="_Hlk120455675" localSheetId="2">'Fig 1.2 Supplier compliance'!#REF!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3" l="1"/>
  <c r="E37" i="13"/>
  <c r="E38" i="13"/>
  <c r="E39" i="13"/>
  <c r="E40" i="13"/>
  <c r="E41" i="13"/>
  <c r="E42" i="13"/>
  <c r="E43" i="13"/>
  <c r="E36" i="13"/>
  <c r="C44" i="13"/>
  <c r="E36" i="4"/>
  <c r="E37" i="4"/>
  <c r="E38" i="4"/>
  <c r="E39" i="4"/>
  <c r="E40" i="4"/>
  <c r="E41" i="4"/>
  <c r="E42" i="4"/>
  <c r="E43" i="4"/>
  <c r="E44" i="4"/>
  <c r="E45" i="4"/>
  <c r="E46" i="4"/>
  <c r="E35" i="4"/>
  <c r="D50" i="23" l="1"/>
  <c r="D44" i="13" l="1"/>
  <c r="D43" i="22" l="1"/>
  <c r="F40" i="14" l="1"/>
  <c r="C43" i="22"/>
  <c r="M38" i="19"/>
  <c r="M39" i="19"/>
  <c r="D41" i="2" l="1"/>
  <c r="C41" i="2"/>
  <c r="F41" i="2" s="1"/>
  <c r="L38" i="19" l="1"/>
  <c r="L39" i="19"/>
  <c r="C39" i="19"/>
  <c r="C38" i="19"/>
  <c r="D38" i="19" l="1"/>
  <c r="E38" i="19"/>
  <c r="F38" i="19"/>
  <c r="G38" i="19"/>
  <c r="H38" i="19"/>
  <c r="I38" i="19"/>
  <c r="J38" i="19"/>
  <c r="K38" i="19"/>
  <c r="F37" i="14"/>
  <c r="F38" i="14"/>
  <c r="F39" i="14"/>
  <c r="C50" i="23"/>
  <c r="F40" i="2" l="1"/>
  <c r="F39" i="2"/>
  <c r="F38" i="2"/>
  <c r="F37" i="2"/>
  <c r="F36" i="2"/>
  <c r="F35" i="2"/>
  <c r="K39" i="19" l="1"/>
  <c r="J39" i="19"/>
  <c r="I39" i="19"/>
  <c r="H39" i="19"/>
  <c r="G39" i="19"/>
  <c r="F39" i="19"/>
  <c r="E39" i="19"/>
  <c r="D39" i="19"/>
</calcChain>
</file>

<file path=xl/sharedStrings.xml><?xml version="1.0" encoding="utf-8"?>
<sst xmlns="http://schemas.openxmlformats.org/spreadsheetml/2006/main" count="378" uniqueCount="192">
  <si>
    <t>Version Control</t>
  </si>
  <si>
    <t>Date Published</t>
  </si>
  <si>
    <t>Changes</t>
  </si>
  <si>
    <t>v1.0</t>
  </si>
  <si>
    <t>Data Appendix</t>
  </si>
  <si>
    <t>Table of Contents</t>
  </si>
  <si>
    <t>Supplier</t>
  </si>
  <si>
    <t>Overall Achievement</t>
  </si>
  <si>
    <t>British Gas</t>
  </si>
  <si>
    <t>Bulb</t>
  </si>
  <si>
    <t>E Energy</t>
  </si>
  <si>
    <t>EDF Energy</t>
  </si>
  <si>
    <t>E.ON</t>
  </si>
  <si>
    <t>Octopus</t>
  </si>
  <si>
    <t>Scottish Power</t>
  </si>
  <si>
    <t>Utilita</t>
  </si>
  <si>
    <t>Utility Warehouse</t>
  </si>
  <si>
    <t>So Energy</t>
  </si>
  <si>
    <t>Chapter 2: Core Group</t>
  </si>
  <si>
    <t>SY1</t>
  </si>
  <si>
    <t>SY2</t>
  </si>
  <si>
    <t>SY3</t>
  </si>
  <si>
    <t>SY4</t>
  </si>
  <si>
    <t>SY5</t>
  </si>
  <si>
    <t>SY6</t>
  </si>
  <si>
    <t>SY7</t>
  </si>
  <si>
    <t>SY8</t>
  </si>
  <si>
    <t>SY9</t>
  </si>
  <si>
    <t>SY10</t>
  </si>
  <si>
    <t>% Matched</t>
  </si>
  <si>
    <t>CG Matched</t>
  </si>
  <si>
    <t>CG Unmatched</t>
  </si>
  <si>
    <t>Chapter 3: Broader Group</t>
  </si>
  <si>
    <t>Minimum Spend</t>
  </si>
  <si>
    <t>Actual Spend</t>
  </si>
  <si>
    <t>Chapter 4: Industry Initiatives</t>
  </si>
  <si>
    <t>Chapter 5: Audit Programme</t>
  </si>
  <si>
    <t>SY10 spend</t>
  </si>
  <si>
    <t>Benefit checks</t>
  </si>
  <si>
    <t>Energy efficiency measures</t>
  </si>
  <si>
    <t>Energy advice</t>
  </si>
  <si>
    <t>Debt assistance</t>
  </si>
  <si>
    <t>Financial Assistance Payments</t>
  </si>
  <si>
    <t>Mobile homes</t>
  </si>
  <si>
    <t>Referrals</t>
  </si>
  <si>
    <t>Industry Initiative</t>
  </si>
  <si>
    <t>Consumers helped</t>
  </si>
  <si>
    <t>Spend</t>
  </si>
  <si>
    <t>Total</t>
  </si>
  <si>
    <t>Good</t>
  </si>
  <si>
    <t>Satisfactory</t>
  </si>
  <si>
    <t>Weak</t>
  </si>
  <si>
    <t>Scheme year</t>
  </si>
  <si>
    <t>Scheme Year</t>
  </si>
  <si>
    <t>Total CG rebates</t>
  </si>
  <si>
    <t>Total number of audits</t>
  </si>
  <si>
    <t>% of total spend</t>
  </si>
  <si>
    <t>This workbook should be read in conjunction with the information presented in the Annual Report.</t>
  </si>
  <si>
    <t>Period</t>
  </si>
  <si>
    <t>1 April 2011 to 31 March 2012</t>
  </si>
  <si>
    <t>1 April 2012 to 31 March 2013</t>
  </si>
  <si>
    <t>1 April 2013 to 31 March 2014</t>
  </si>
  <si>
    <t>1 April 2014 to 31 March 2015</t>
  </si>
  <si>
    <t>1 April 2015 to 31 March 2016</t>
  </si>
  <si>
    <t>1 April 2019 to 31 March 2020</t>
  </si>
  <si>
    <t>1 April 2020 to 31 March 2021</t>
  </si>
  <si>
    <t>WHD Year</t>
  </si>
  <si>
    <t>In the annual report and this dataset we often refer to Scheme Years (SY). The table below provides information on the period covered by each WHD SY.</t>
  </si>
  <si>
    <t>SY11</t>
  </si>
  <si>
    <t>Return to information tab</t>
  </si>
  <si>
    <t>23 July 2016 to 31 May 2017</t>
  </si>
  <si>
    <t>1 June 2017 to 31 March 2018</t>
  </si>
  <si>
    <t>15 August 2018 to 31 March 2019</t>
  </si>
  <si>
    <t>Broader Group Spend (%)</t>
  </si>
  <si>
    <t>Industry Initiatives Spend (%)</t>
  </si>
  <si>
    <t>SY6*</t>
  </si>
  <si>
    <t>SY7*</t>
  </si>
  <si>
    <t>SY8*</t>
  </si>
  <si>
    <t>Core Group (CG)</t>
  </si>
  <si>
    <t xml:space="preserve">Broader Group (BG) </t>
  </si>
  <si>
    <t xml:space="preserve">Industry Inititives (II) </t>
  </si>
  <si>
    <t>Chapter 1: Compliance in Scheme Year 11</t>
  </si>
  <si>
    <t>Warm Home Discount 2021-22 Annual Report</t>
  </si>
  <si>
    <t>Shell</t>
  </si>
  <si>
    <t>Figure 2.1: Core Group (CG) rebates provided and matched SY1 to SY11</t>
  </si>
  <si>
    <t>Figure 2.1: Core Group rebates provided and matched SY1 to SY11</t>
  </si>
  <si>
    <t>Figure 3.1: Broader Group spend against obligations in SY11</t>
  </si>
  <si>
    <t>Figure 4.1: Supplier spend against Industry Initiative cap in SY11</t>
  </si>
  <si>
    <t>Figure 4.2 &amp; 4.3: Industry Initiatives customer support activity figures in SY11</t>
  </si>
  <si>
    <t>Figure 4.4: Industry Initiatives - consumers supported SY10 to SY11</t>
  </si>
  <si>
    <t>Figure 4.5: Industry Initiative spend SY10 to SY11</t>
  </si>
  <si>
    <t>SY11 Suppliers</t>
  </si>
  <si>
    <t>Spend against II Cap in SY11</t>
  </si>
  <si>
    <t>Figure 4.1: Supplier Spend against Industry Initiative (II) cap in SY11</t>
  </si>
  <si>
    <t>Figure 4.2: Customer support activity figures in SY11</t>
  </si>
  <si>
    <t>Figure 4.3: Customer support activity spend in SY11 (%)</t>
  </si>
  <si>
    <t>Figure 4.4: Customers supported through Industry Initiatives SY10 to SY11</t>
  </si>
  <si>
    <t>SY11 spend</t>
  </si>
  <si>
    <t>Figure 5.1: External audit ratings WHD SY8 to SY11</t>
  </si>
  <si>
    <t>OVO</t>
  </si>
  <si>
    <t>SY12</t>
  </si>
  <si>
    <t>1 April 2022 to 31 March 2022</t>
  </si>
  <si>
    <t>Management/ administration costs</t>
  </si>
  <si>
    <t>n/a</t>
  </si>
  <si>
    <t>Administration costs</t>
  </si>
  <si>
    <t>*Scheme years normally run from April to March the following year. However in some years due to delays bringing amended regulations into force a decision was taken to alter the scheme period.</t>
  </si>
  <si>
    <t>25 June 2021 to 31 March 2022</t>
  </si>
  <si>
    <t>SY11*</t>
  </si>
  <si>
    <t>Achievement</t>
  </si>
  <si>
    <t xml:space="preserve">This workbook provides access to the figures used to produce the charts and tables in the WHD 2021-22 Annual Report. </t>
  </si>
  <si>
    <t>Figure 1.3: Minor contraventions SY5 to SY11</t>
  </si>
  <si>
    <t>Figure 1.4: Supplier spend against non-core spending obligations</t>
  </si>
  <si>
    <t>Minor contraventions occurring in the Broader Group in SY11 are significantly higher than in previous years, rising from 15 in SY10 to 7,144 in SY11.</t>
  </si>
  <si>
    <t xml:space="preserve">Stacked column chart presenting the number of minor contraventions occurring in the Core Group, Broader Group and Industry Initiatives in each scheme year (from SY5). </t>
  </si>
  <si>
    <t>with three suppliers (British Gas, E.ON and Utility Warehouse) stepping over the maximum carry over limit of +5%.</t>
  </si>
  <si>
    <t xml:space="preserve">Stacked bar chart presenting suppliers’ spending against their non-core obligations. All suppliers fulfilled their respective obligations,  </t>
  </si>
  <si>
    <t>However, British Gas was subject to a higher carry over limit of +10% as they voluntarily took on the non-core obligations of Together Energy in their role as SoLR.</t>
  </si>
  <si>
    <t>Stacked column and line chart presenting the number of matched and unmatched Core Group rebates from SY1 to SY11.</t>
  </si>
  <si>
    <t>The number of Core Group rebates provided has been gradually decreasing since SY4, however, a slight improvement in the proportion</t>
  </si>
  <si>
    <t>of matched rebates can be observed throughout the scheme years, with the exception of a small drop in SY10.</t>
  </si>
  <si>
    <t>Clustered column chart comparing the minimum spending requirement (in £ million) and the actual spending by suppliers towards</t>
  </si>
  <si>
    <t xml:space="preserve">their respective Broader Group obligation in SY11. All suppliers exceeded their minimum spending targets. </t>
  </si>
  <si>
    <t>Column chart showing the proportion of each supplier’s spending against the Industry Initiative cap in SY11.</t>
  </si>
  <si>
    <t>No supplier breached the cap but seven suppliers spent more than 95% of their allowance.</t>
  </si>
  <si>
    <t>Utilita was the only supplier not to fulfill any of their non-core spending obligation through Industry Initiative spending.</t>
  </si>
  <si>
    <t>Clustered column chart presenting the total spend and the number of customers helped in each Industry Initiative category.</t>
  </si>
  <si>
    <t>The largest proportions of spending were allocated for energy efficiency measures (£10.5m) and debt assistance (£8.9m), however,</t>
  </si>
  <si>
    <t>the categories where most customers received support were energy advice (130,340) and benefit entitlement checks (108,339).</t>
  </si>
  <si>
    <t>Pie chart presenting the split of the customer support activity spend in SY11. Energy efficiency measures and debt assistance make up over half of all spending at 56.0%.</t>
  </si>
  <si>
    <t>13.8% was spent on management and administration costs, with benefit entitlement checks and energy advice making up the bulk of remaining spend, at 13.3% and 12.5% respectively.</t>
  </si>
  <si>
    <t>Clustered column chart comparing the number of customers supported through the scheme during SY10 and SY11.</t>
  </si>
  <si>
    <t>In almost each category, more customers were supported during SY11 with benefit checks increasing the most, from 39,748 to 108,339.</t>
  </si>
  <si>
    <t>However, during SY11 approximately 227,000  fewer customers received energy advice, a fall of 63.5%.</t>
  </si>
  <si>
    <t>This fall can in part be accounted for by more accurate reporting in SY11, where sources of double counting with this incident type have been removed.</t>
  </si>
  <si>
    <t>Clustered column chart comparing the spending made by suppliers in each category in SY10 and SY11. Suppliers spent more on benefit entitlement checks (from £3.4m to £4.6m),</t>
  </si>
  <si>
    <t>The administration costs have also increased by £0.6m. However, they spent significantly less on energy advice (from £8.6m to £4.3m).</t>
  </si>
  <si>
    <t>as the Industry Initiative activities taking place were established activities and no pilot initiatives (requiring audit) took place.</t>
  </si>
  <si>
    <t>The established activities have in many cases been in operation for a number of years and so are of lower risk.       </t>
  </si>
  <si>
    <t>Figure 5.1 &amp; 5.2 &amp; 5.3: External Audit ratings SY8 to SY11</t>
  </si>
  <si>
    <t>Figure 1.1: Suppliers exiting the market during SY11</t>
  </si>
  <si>
    <t xml:space="preserve">Figure 1.2: Supplier compliance with SY11 obligations </t>
  </si>
  <si>
    <t>Date of exit</t>
  </si>
  <si>
    <t>People’s Energy</t>
  </si>
  <si>
    <t>Utility Point</t>
  </si>
  <si>
    <t>EDF</t>
  </si>
  <si>
    <t>Green Supplier Limited (Green)</t>
  </si>
  <si>
    <t>Avro Energy</t>
  </si>
  <si>
    <t>Igloo</t>
  </si>
  <si>
    <t>Pure Planet</t>
  </si>
  <si>
    <t>Shell Energy</t>
  </si>
  <si>
    <t>Together Energy (Bristol E.)</t>
  </si>
  <si>
    <t>Shell Energy  </t>
  </si>
  <si>
    <t>Supplier name (supplier exiting the market)</t>
  </si>
  <si>
    <t>Supplier of Last Resort (supplier taking on customers)</t>
  </si>
  <si>
    <t>Figure 1.2: Supplier Compliance with Scheme Year 11 Obligations</t>
  </si>
  <si>
    <t>Overall Compliance</t>
  </si>
  <si>
    <t>Core Group</t>
  </si>
  <si>
    <t>Broader Group</t>
  </si>
  <si>
    <t>Industry Initiatives</t>
  </si>
  <si>
    <t>Compliant</t>
  </si>
  <si>
    <t>√</t>
  </si>
  <si>
    <t>Bulb Energy</t>
  </si>
  <si>
    <t xml:space="preserve">E.ON Energy </t>
  </si>
  <si>
    <t>OVO Energy</t>
  </si>
  <si>
    <t>N/A</t>
  </si>
  <si>
    <t>Green Energy (voluntary)</t>
  </si>
  <si>
    <t>Ø</t>
  </si>
  <si>
    <t>No contraventions</t>
  </si>
  <si>
    <t>Minor contraventions (number of)</t>
  </si>
  <si>
    <t>Major contraventions (number of)</t>
  </si>
  <si>
    <t>Did not deliver this element</t>
  </si>
  <si>
    <t>Key to symbols</t>
  </si>
  <si>
    <t>Ecotricity (only CG obligated)</t>
  </si>
  <si>
    <t>Foxglove (only CG obligated)</t>
  </si>
  <si>
    <t>ESB (only CG obligated)</t>
  </si>
  <si>
    <r>
      <t xml:space="preserve">Rebel Energy (voluntary) </t>
    </r>
    <r>
      <rPr>
        <i/>
        <sz val="8"/>
        <color rgb="FF1D1D1B"/>
        <rFont val="Verdana"/>
        <family val="2"/>
      </rPr>
      <t>*None of Rebel Energy’s customers were identified as being eligible for the WHD Core Group rebate</t>
    </r>
  </si>
  <si>
    <t xml:space="preserve">Stacked column presenting the results of audits carried out between SY8 and SY11. In SY11 five interim audits were rated as ‘Good’, </t>
  </si>
  <si>
    <t>In SY11, the number of audits carried out was lower than during SY8-SY10.</t>
  </si>
  <si>
    <t>Figure 5.2: SY11 interim audit results</t>
  </si>
  <si>
    <t>Focus</t>
  </si>
  <si>
    <t>Rating</t>
  </si>
  <si>
    <t>Fischer Energy</t>
  </si>
  <si>
    <t>Foxglove Energy</t>
  </si>
  <si>
    <t>Core &amp; Broader Group</t>
  </si>
  <si>
    <t>Together Energy</t>
  </si>
  <si>
    <t>Figure 5.3: SY11 final audit results</t>
  </si>
  <si>
    <t>Industry Initiative (Energy Trust)</t>
  </si>
  <si>
    <r>
      <t>Industry Initiative (</t>
    </r>
    <r>
      <rPr>
        <sz val="10"/>
        <color rgb="FF1D1D1B"/>
        <rFont val="Verdana"/>
        <family val="2"/>
      </rPr>
      <t>Citizens Advice Plymouth)</t>
    </r>
  </si>
  <si>
    <r>
      <t>Industry Initiative (</t>
    </r>
    <r>
      <rPr>
        <sz val="10"/>
        <color rgb="FF1D1D1B"/>
        <rFont val="Verdana"/>
        <family val="2"/>
      </rPr>
      <t>Help4Homes)</t>
    </r>
  </si>
  <si>
    <r>
      <t>Industry Initiative (</t>
    </r>
    <r>
      <rPr>
        <sz val="10"/>
        <color rgb="FF1D1D1B"/>
        <rFont val="Verdana"/>
        <family val="2"/>
      </rPr>
      <t>Home Energy Advice Team)</t>
    </r>
  </si>
  <si>
    <t>and five final audits were rated as ‘Satisfactory’, there were no ‘Weak’ audits during the scheme year.</t>
  </si>
  <si>
    <t>debt assistance (from £5.3m to £8.9m) and financial assistance payments (from £0.8m to £1.2m).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</si>
</sst>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&quot;£&quot;#,##0"/>
    <numFmt numFmtId="169" formatCode="&quot;£&quot;#,##0.00"/>
  </numFmts>
  <fonts count="40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name val="CG Omega"/>
      <family val="2"/>
    </font>
    <font>
      <sz val="12"/>
      <color theme="1"/>
      <name val="Arial Narrow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rgb="FFFF0000"/>
      <name val="Verdana"/>
      <family val="2"/>
    </font>
    <font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10"/>
      <name val="Verdana"/>
      <family val="2"/>
    </font>
    <font>
      <sz val="10"/>
      <color rgb="FF000000"/>
      <name val="Verdana"/>
      <family val="2"/>
    </font>
    <font>
      <b/>
      <sz val="10"/>
      <color theme="0"/>
      <name val="Verdana"/>
      <family val="2"/>
    </font>
    <font>
      <b/>
      <u/>
      <sz val="10"/>
      <color theme="1"/>
      <name val="Verdana"/>
      <family val="2"/>
    </font>
    <font>
      <u/>
      <sz val="10"/>
      <color theme="10"/>
      <name val="Verdana"/>
      <family val="2"/>
    </font>
    <font>
      <b/>
      <sz val="10"/>
      <color rgb="FFFF0000"/>
      <name val="Verdana"/>
      <family val="2"/>
    </font>
    <font>
      <b/>
      <sz val="12"/>
      <color rgb="FFFF0000"/>
      <name val="Verdana"/>
      <family val="2"/>
    </font>
    <font>
      <sz val="10"/>
      <color rgb="FFFF0000"/>
      <name val="Verdana"/>
      <family val="2"/>
    </font>
    <font>
      <sz val="9"/>
      <color rgb="FF000000"/>
      <name val="Verdana"/>
      <family val="2"/>
    </font>
    <font>
      <sz val="9"/>
      <color theme="1"/>
      <name val="Verdana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Verdana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rgb="FF1D1D1B"/>
      <name val="Verdana"/>
      <family val="2"/>
    </font>
    <font>
      <sz val="10"/>
      <color rgb="FF1D1D1B"/>
      <name val="Verdana"/>
      <family val="2"/>
    </font>
    <font>
      <sz val="8"/>
      <color rgb="FF1D1D1B"/>
      <name val="Verdana"/>
      <family val="2"/>
    </font>
    <font>
      <i/>
      <sz val="10"/>
      <color theme="1"/>
      <name val="Verdana"/>
      <family val="2"/>
    </font>
    <font>
      <b/>
      <sz val="10"/>
      <color rgb="FFFFFFFF"/>
      <name val="Verdana"/>
      <family val="2"/>
    </font>
    <font>
      <b/>
      <sz val="10"/>
      <color rgb="FF000000"/>
      <name val="Verdana"/>
      <family val="2"/>
    </font>
    <font>
      <i/>
      <sz val="8"/>
      <color rgb="FF1D1D1B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363A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2" fillId="0" borderId="0"/>
    <xf numFmtId="0" fontId="10" fillId="0" borderId="0"/>
    <xf numFmtId="0" fontId="10" fillId="0" borderId="0"/>
    <xf numFmtId="0" fontId="17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141">
    <xf numFmtId="0" fontId="0" fillId="0" borderId="0" xfId="0"/>
    <xf numFmtId="0" fontId="6" fillId="0" borderId="0" xfId="0" applyFont="1"/>
    <xf numFmtId="0" fontId="8" fillId="0" borderId="0" xfId="0" applyFont="1"/>
    <xf numFmtId="0" fontId="13" fillId="2" borderId="0" xfId="12" applyFont="1" applyFill="1" applyAlignment="1"/>
    <xf numFmtId="0" fontId="0" fillId="0" borderId="0" xfId="0"/>
    <xf numFmtId="0" fontId="13" fillId="2" borderId="0" xfId="12" applyFont="1" applyFill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/>
    <xf numFmtId="0" fontId="16" fillId="0" borderId="0" xfId="0" applyFont="1" applyAlignment="1">
      <alignment wrapText="1"/>
    </xf>
    <xf numFmtId="0" fontId="14" fillId="2" borderId="0" xfId="12" applyFont="1" applyFill="1" applyAlignment="1">
      <alignment horizontal="left"/>
    </xf>
    <xf numFmtId="166" fontId="0" fillId="0" borderId="0" xfId="0" applyNumberFormat="1"/>
    <xf numFmtId="0" fontId="5" fillId="0" borderId="0" xfId="0" applyFont="1"/>
    <xf numFmtId="10" fontId="5" fillId="0" borderId="0" xfId="0" applyNumberFormat="1" applyFont="1"/>
    <xf numFmtId="10" fontId="0" fillId="0" borderId="0" xfId="0" applyNumberFormat="1"/>
    <xf numFmtId="167" fontId="0" fillId="0" borderId="0" xfId="0" applyNumberFormat="1"/>
    <xf numFmtId="0" fontId="21" fillId="0" borderId="0" xfId="0" applyFont="1"/>
    <xf numFmtId="0" fontId="16" fillId="2" borderId="0" xfId="12" applyFont="1" applyFill="1" applyAlignment="1">
      <alignment horizontal="center"/>
    </xf>
    <xf numFmtId="0" fontId="22" fillId="0" borderId="0" xfId="14" applyFont="1" applyFill="1"/>
    <xf numFmtId="0" fontId="23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9" fillId="2" borderId="1" xfId="13" applyFont="1" applyFill="1" applyBorder="1"/>
    <xf numFmtId="0" fontId="4" fillId="2" borderId="1" xfId="13" applyFont="1" applyFill="1" applyBorder="1" applyAlignment="1"/>
    <xf numFmtId="14" fontId="4" fillId="2" borderId="1" xfId="13" applyNumberFormat="1" applyFont="1" applyFill="1" applyBorder="1" applyAlignment="1">
      <alignment horizontal="left"/>
    </xf>
    <xf numFmtId="0" fontId="4" fillId="2" borderId="1" xfId="13" applyFont="1" applyFill="1" applyBorder="1" applyAlignment="1">
      <alignment horizontal="left"/>
    </xf>
    <xf numFmtId="0" fontId="4" fillId="2" borderId="1" xfId="13" applyFont="1" applyFill="1" applyBorder="1"/>
    <xf numFmtId="0" fontId="4" fillId="2" borderId="1" xfId="13" applyFont="1" applyFill="1" applyBorder="1" applyAlignment="1">
      <alignment wrapText="1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3" fillId="2" borderId="0" xfId="0" applyFont="1" applyFill="1"/>
    <xf numFmtId="0" fontId="0" fillId="0" borderId="0" xfId="0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20" fillId="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0" fillId="3" borderId="1" xfId="0" applyFont="1" applyFill="1" applyBorder="1" applyAlignment="1">
      <alignment horizontal="left"/>
    </xf>
    <xf numFmtId="168" fontId="3" fillId="0" borderId="1" xfId="15" applyNumberFormat="1" applyFont="1" applyFill="1" applyBorder="1" applyAlignment="1">
      <alignment horizontal="right"/>
    </xf>
    <xf numFmtId="168" fontId="3" fillId="0" borderId="1" xfId="0" applyNumberFormat="1" applyFont="1" applyBorder="1" applyAlignment="1">
      <alignment horizontal="right"/>
    </xf>
    <xf numFmtId="168" fontId="18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20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22" fillId="0" borderId="0" xfId="14" applyFont="1"/>
    <xf numFmtId="0" fontId="20" fillId="3" borderId="1" xfId="0" applyFont="1" applyFill="1" applyBorder="1" applyAlignment="1">
      <alignment horizontal="center" vertical="center"/>
    </xf>
    <xf numFmtId="10" fontId="18" fillId="0" borderId="1" xfId="1" applyNumberFormat="1" applyFont="1" applyFill="1" applyBorder="1" applyAlignment="1">
      <alignment horizontal="right"/>
    </xf>
    <xf numFmtId="0" fontId="3" fillId="0" borderId="0" xfId="0" applyFont="1"/>
    <xf numFmtId="10" fontId="3" fillId="0" borderId="1" xfId="1" applyNumberFormat="1" applyFont="1" applyBorder="1" applyAlignment="1">
      <alignment horizontal="right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right" vertical="center" wrapText="1"/>
    </xf>
    <xf numFmtId="3" fontId="3" fillId="0" borderId="1" xfId="2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right"/>
    </xf>
    <xf numFmtId="0" fontId="0" fillId="0" borderId="0" xfId="0" applyBorder="1"/>
    <xf numFmtId="0" fontId="0" fillId="0" borderId="7" xfId="0" applyBorder="1"/>
    <xf numFmtId="0" fontId="0" fillId="0" borderId="10" xfId="0" applyBorder="1"/>
    <xf numFmtId="0" fontId="27" fillId="0" borderId="9" xfId="0" applyFont="1" applyBorder="1" applyAlignment="1">
      <alignment vertical="top" wrapText="1"/>
    </xf>
    <xf numFmtId="3" fontId="26" fillId="4" borderId="1" xfId="2" applyNumberFormat="1" applyFont="1" applyFill="1" applyBorder="1" applyAlignment="1">
      <alignment horizontal="center"/>
    </xf>
    <xf numFmtId="0" fontId="26" fillId="4" borderId="1" xfId="2" applyNumberFormat="1" applyFont="1" applyFill="1" applyBorder="1" applyAlignment="1">
      <alignment horizontal="center"/>
    </xf>
    <xf numFmtId="0" fontId="2" fillId="2" borderId="1" xfId="13" applyFont="1" applyFill="1" applyBorder="1"/>
    <xf numFmtId="0" fontId="2" fillId="2" borderId="1" xfId="13" applyFont="1" applyFill="1" applyBorder="1" applyAlignment="1">
      <alignment wrapText="1"/>
    </xf>
    <xf numFmtId="3" fontId="3" fillId="0" borderId="1" xfId="2" applyNumberFormat="1" applyFont="1" applyFill="1" applyBorder="1" applyAlignment="1">
      <alignment horizontal="center" vertical="center"/>
    </xf>
    <xf numFmtId="168" fontId="2" fillId="0" borderId="1" xfId="0" applyNumberFormat="1" applyFont="1" applyBorder="1"/>
    <xf numFmtId="10" fontId="2" fillId="0" borderId="1" xfId="0" applyNumberFormat="1" applyFont="1" applyBorder="1" applyAlignment="1">
      <alignment horizontal="right"/>
    </xf>
    <xf numFmtId="0" fontId="0" fillId="0" borderId="0" xfId="0" applyFill="1"/>
    <xf numFmtId="3" fontId="18" fillId="0" borderId="1" xfId="0" applyNumberFormat="1" applyFont="1" applyBorder="1" applyAlignment="1">
      <alignment horizontal="right"/>
    </xf>
    <xf numFmtId="3" fontId="30" fillId="0" borderId="1" xfId="0" applyNumberFormat="1" applyFont="1" applyBorder="1" applyAlignment="1">
      <alignment horizontal="right"/>
    </xf>
    <xf numFmtId="0" fontId="18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168" fontId="18" fillId="0" borderId="1" xfId="0" applyNumberFormat="1" applyFont="1" applyBorder="1" applyAlignment="1">
      <alignment horizontal="right" vertical="center"/>
    </xf>
    <xf numFmtId="168" fontId="30" fillId="0" borderId="1" xfId="0" applyNumberFormat="1" applyFont="1" applyBorder="1" applyAlignment="1">
      <alignment horizontal="right" vertical="center"/>
    </xf>
    <xf numFmtId="0" fontId="29" fillId="0" borderId="0" xfId="0" applyFont="1"/>
    <xf numFmtId="3" fontId="30" fillId="5" borderId="1" xfId="0" applyNumberFormat="1" applyFont="1" applyFill="1" applyBorder="1" applyAlignment="1">
      <alignment horizontal="right" vertical="center"/>
    </xf>
    <xf numFmtId="168" fontId="18" fillId="0" borderId="1" xfId="0" applyNumberFormat="1" applyFont="1" applyBorder="1" applyAlignment="1">
      <alignment horizontal="right" vertical="center" wrapText="1"/>
    </xf>
    <xf numFmtId="168" fontId="0" fillId="0" borderId="0" xfId="0" applyNumberFormat="1"/>
    <xf numFmtId="168" fontId="18" fillId="0" borderId="1" xfId="0" applyNumberFormat="1" applyFont="1" applyFill="1" applyBorder="1" applyAlignment="1">
      <alignment horizontal="right" vertical="center"/>
    </xf>
    <xf numFmtId="3" fontId="18" fillId="0" borderId="11" xfId="0" applyNumberFormat="1" applyFont="1" applyFill="1" applyBorder="1" applyAlignment="1">
      <alignment horizontal="right"/>
    </xf>
    <xf numFmtId="168" fontId="18" fillId="0" borderId="11" xfId="0" applyNumberFormat="1" applyFont="1" applyFill="1" applyBorder="1" applyAlignment="1">
      <alignment horizontal="right" vertical="center"/>
    </xf>
    <xf numFmtId="3" fontId="0" fillId="0" borderId="0" xfId="0" applyNumberFormat="1"/>
    <xf numFmtId="169" fontId="16" fillId="0" borderId="0" xfId="0" applyNumberFormat="1" applyFont="1"/>
    <xf numFmtId="166" fontId="0" fillId="0" borderId="0" xfId="1" applyNumberFormat="1" applyFont="1"/>
    <xf numFmtId="168" fontId="30" fillId="0" borderId="1" xfId="0" applyNumberFormat="1" applyFont="1" applyBorder="1" applyAlignment="1">
      <alignment horizontal="right" vertical="center" wrapText="1"/>
    </xf>
    <xf numFmtId="0" fontId="20" fillId="3" borderId="1" xfId="0" applyFont="1" applyFill="1" applyBorder="1" applyAlignment="1">
      <alignment horizontal="right" vertical="center"/>
    </xf>
    <xf numFmtId="10" fontId="19" fillId="0" borderId="12" xfId="6" applyNumberFormat="1" applyFont="1" applyFill="1" applyBorder="1" applyAlignment="1">
      <alignment horizontal="right"/>
    </xf>
    <xf numFmtId="166" fontId="32" fillId="0" borderId="0" xfId="1" applyNumberFormat="1" applyFont="1"/>
    <xf numFmtId="168" fontId="2" fillId="0" borderId="1" xfId="0" applyNumberFormat="1" applyFont="1" applyBorder="1" applyAlignment="1">
      <alignment vertical="center"/>
    </xf>
    <xf numFmtId="0" fontId="33" fillId="0" borderId="0" xfId="0" applyFont="1"/>
    <xf numFmtId="3" fontId="9" fillId="0" borderId="1" xfId="0" applyNumberFormat="1" applyFont="1" applyBorder="1" applyAlignment="1">
      <alignment horizontal="right"/>
    </xf>
    <xf numFmtId="10" fontId="9" fillId="0" borderId="1" xfId="1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20" fillId="3" borderId="1" xfId="0" applyFont="1" applyFill="1" applyBorder="1"/>
    <xf numFmtId="0" fontId="9" fillId="0" borderId="1" xfId="0" applyFont="1" applyBorder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166" fontId="9" fillId="0" borderId="1" xfId="0" applyNumberFormat="1" applyFont="1" applyBorder="1"/>
    <xf numFmtId="0" fontId="18" fillId="5" borderId="1" xfId="2" applyNumberFormat="1" applyFont="1" applyFill="1" applyBorder="1" applyAlignment="1">
      <alignment horizontal="right" vertical="center"/>
    </xf>
    <xf numFmtId="166" fontId="1" fillId="0" borderId="1" xfId="1" applyNumberFormat="1" applyFont="1" applyBorder="1"/>
    <xf numFmtId="166" fontId="9" fillId="0" borderId="1" xfId="1" applyNumberFormat="1" applyFont="1" applyBorder="1"/>
    <xf numFmtId="0" fontId="36" fillId="0" borderId="0" xfId="0" applyFont="1" applyAlignment="1"/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14" fillId="2" borderId="0" xfId="0" applyFont="1" applyFill="1"/>
    <xf numFmtId="0" fontId="1" fillId="2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left" vertical="center"/>
    </xf>
    <xf numFmtId="0" fontId="9" fillId="2" borderId="0" xfId="0" applyFont="1" applyFill="1"/>
    <xf numFmtId="0" fontId="37" fillId="3" borderId="1" xfId="0" applyFont="1" applyFill="1" applyBorder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vertical="center"/>
    </xf>
    <xf numFmtId="0" fontId="19" fillId="6" borderId="1" xfId="0" applyFont="1" applyFill="1" applyBorder="1" applyAlignment="1">
      <alignment horizontal="center" vertical="center" wrapText="1"/>
    </xf>
    <xf numFmtId="3" fontId="19" fillId="7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38" fillId="8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 wrapText="1"/>
    </xf>
    <xf numFmtId="0" fontId="14" fillId="0" borderId="0" xfId="0" applyFont="1"/>
    <xf numFmtId="0" fontId="37" fillId="3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38" fillId="6" borderId="1" xfId="0" applyFont="1" applyFill="1" applyBorder="1" applyAlignment="1">
      <alignment horizontal="center" vertical="center" wrapText="1"/>
    </xf>
    <xf numFmtId="0" fontId="37" fillId="9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9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top" wrapText="1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</cellXfs>
  <cellStyles count="16">
    <cellStyle name="Comma" xfId="2" builtinId="3"/>
    <cellStyle name="Currency" xfId="15" builtinId="4"/>
    <cellStyle name="Hyperlink" xfId="14" builtinId="8"/>
    <cellStyle name="Normal" xfId="0" builtinId="0"/>
    <cellStyle name="Normal 10 2 2 2" xfId="10" xr:uid="{C4D639BC-B1C5-49D4-8D01-02F58FB3B41F}"/>
    <cellStyle name="Normal 11" xfId="11" xr:uid="{876DFA2E-D199-4936-B7F4-20E77E2A2F88}"/>
    <cellStyle name="Normal 2" xfId="6" xr:uid="{60BF4E89-2094-4D37-ACFF-BFE9F730FC15}"/>
    <cellStyle name="Normal 2 2" xfId="8" xr:uid="{5072F99F-DE08-4D8A-BC4C-87265DF9D7BC}"/>
    <cellStyle name="Normal 2 2 2" xfId="7" xr:uid="{296D719E-A3C7-40AF-A9CC-49489E8DE2CD}"/>
    <cellStyle name="Normal 2 2 2 2" xfId="4" xr:uid="{DDC4CF98-426C-4E3D-BDDF-BC8790C0B251}"/>
    <cellStyle name="Normal 2 2 3" xfId="13" xr:uid="{EDBFA312-823F-40D3-8484-5705906445A8}"/>
    <cellStyle name="Normal 3" xfId="12" xr:uid="{DC87EA74-2F32-4CF2-90FC-41893C672F46}"/>
    <cellStyle name="Normal 3 2" xfId="3" xr:uid="{6119C7D2-C07F-4428-B991-73CC330B9F68}"/>
    <cellStyle name="Normal 4 9" xfId="5" xr:uid="{6362C2AC-67EC-4E6B-B3BC-FCDA2F072792}"/>
    <cellStyle name="Normal 62" xfId="9" xr:uid="{9E412F37-C1C3-4518-AA10-516DD8E94A60}"/>
    <cellStyle name="Percent" xfId="1" builtinId="5"/>
  </cellStyles>
  <dxfs count="0"/>
  <tableStyles count="1" defaultTableStyle="TableStyleMedium2" defaultPivotStyle="PivotStyleLight16">
    <tableStyle name="Table Style 1" pivot="0" count="0" xr9:uid="{1485EEDA-B283-488D-8070-CD06AAB9F344}"/>
  </tableStyles>
  <colors>
    <mruColors>
      <color rgb="FF2363AF"/>
      <color rgb="FFE2C700"/>
      <color rgb="FF079448"/>
      <color rgb="FFCC3399"/>
      <color rgb="FF51C1B5"/>
      <color rgb="FF9E712A"/>
      <color rgb="FFA1ABB2"/>
      <color rgb="FF45286F"/>
      <color rgb="FF91AE3C"/>
      <color rgb="FFCD1F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32396119467416"/>
          <c:y val="3.5301783311591187E-2"/>
          <c:w val="0.84630084262210858"/>
          <c:h val="0.800426845767968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1.3 Minor contraventions'!$C$34</c:f>
              <c:strCache>
                <c:ptCount val="1"/>
                <c:pt idx="0">
                  <c:v>Core Group (CG)</c:v>
                </c:pt>
              </c:strCache>
            </c:strRef>
          </c:tx>
          <c:spPr>
            <a:solidFill>
              <a:srgbClr val="45286F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CG=</a:t>
                    </a:r>
                    <a:fld id="{EB92DA16-90E8-4026-ACE6-0B5399E3E540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143-4750-8864-9432FCE56F09}"/>
                </c:ext>
              </c:extLst>
            </c:dLbl>
            <c:dLbl>
              <c:idx val="1"/>
              <c:layout>
                <c:manualLayout>
                  <c:x val="-3.4398864935721835E-17"/>
                  <c:y val="-4.575158689559284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ysClr val="windowText" lastClr="000000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CG=</a:t>
                    </a:r>
                    <a:fld id="{3FE7A7A3-539F-4F49-9C99-2C54CD87526E}" type="VALU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700" b="1"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US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220218719601798E-2"/>
                      <c:h val="0.1217436111111111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143-4750-8864-9432FCE56F09}"/>
                </c:ext>
              </c:extLst>
            </c:dLbl>
            <c:dLbl>
              <c:idx val="2"/>
              <c:layout>
                <c:manualLayout>
                  <c:x val="0"/>
                  <c:y val="-2.469444444444457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ysClr val="windowText" lastClr="000000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r>
                      <a:rPr lang="en-US"/>
                      <a:t>CG=</a:t>
                    </a:r>
                    <a:fld id="{93D3AA36-B7D5-40C3-A625-B0E620E3D08A}" type="VALUE">
                      <a:rPr lang="en-US"/>
                      <a:pPr>
                        <a:defRPr sz="700" b="1"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72E-48C2-A973-072794CAB31F}"/>
                </c:ext>
              </c:extLst>
            </c:dLbl>
            <c:dLbl>
              <c:idx val="3"/>
              <c:layout>
                <c:manualLayout>
                  <c:x val="2.139190560611101E-3"/>
                  <c:y val="-3.17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ysClr val="windowText" lastClr="000000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r>
                      <a:rPr lang="en-US"/>
                      <a:t>CG=</a:t>
                    </a:r>
                    <a:fld id="{F8E460A2-8014-474D-A6C2-733882B7666F}" type="VALUE">
                      <a:rPr lang="en-US"/>
                      <a:pPr>
                        <a:defRPr sz="700" b="1"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72E-48C2-A973-072794CAB31F}"/>
                </c:ext>
              </c:extLst>
            </c:dLbl>
            <c:dLbl>
              <c:idx val="4"/>
              <c:layout>
                <c:manualLayout>
                  <c:x val="0"/>
                  <c:y val="-4.934686907841186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ysClr val="windowText" lastClr="000000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r>
                      <a:rPr lang="en-US"/>
                      <a:t>CG=</a:t>
                    </a:r>
                    <a:fld id="{6FD2782C-242F-4CBB-8CD0-1F01F41C557E}" type="VALUE">
                      <a:rPr lang="en-US"/>
                      <a:pPr>
                        <a:defRPr sz="700" b="1"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72E-48C2-A973-072794CAB31F}"/>
                </c:ext>
              </c:extLst>
            </c:dLbl>
            <c:dLbl>
              <c:idx val="5"/>
              <c:layout>
                <c:manualLayout>
                  <c:x val="0"/>
                  <c:y val="-2.463546986685761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ysClr val="windowText" lastClr="000000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CG=</a:t>
                    </a:r>
                    <a:fld id="{295686A6-746F-4D29-8621-5FF725CA1EFF}" type="VALU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700" b="1"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US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143-4750-8864-9432FCE56F09}"/>
                </c:ext>
              </c:extLst>
            </c:dLbl>
            <c:dLbl>
              <c:idx val="6"/>
              <c:layout>
                <c:manualLayout>
                  <c:x val="7.8244163156795466E-4"/>
                  <c:y val="-3.852610611597016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ysClr val="windowText" lastClr="000000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r>
                      <a:rPr lang="en-US" sz="700">
                        <a:solidFill>
                          <a:sysClr val="windowText" lastClr="000000"/>
                        </a:solidFill>
                      </a:rPr>
                      <a:t>CG=</a:t>
                    </a:r>
                    <a:fld id="{6BC47E7A-68CF-4CB3-8238-F4278BA4F04F}" type="VALUE">
                      <a:rPr lang="en-US" sz="700">
                        <a:solidFill>
                          <a:sysClr val="windowText" lastClr="000000"/>
                        </a:solidFill>
                      </a:rPr>
                      <a:pPr>
                        <a:defRPr sz="700" b="1"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US" sz="70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EE8D-4BE3-AD25-D2DA9B9089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1.3 Minor contraventions'!$B$35:$B$41</c:f>
              <c:strCache>
                <c:ptCount val="7"/>
                <c:pt idx="0">
                  <c:v>SY5</c:v>
                </c:pt>
                <c:pt idx="1">
                  <c:v>SY6</c:v>
                </c:pt>
                <c:pt idx="2">
                  <c:v>SY7</c:v>
                </c:pt>
                <c:pt idx="3">
                  <c:v>SY8</c:v>
                </c:pt>
                <c:pt idx="4">
                  <c:v>SY9</c:v>
                </c:pt>
                <c:pt idx="5">
                  <c:v>SY10</c:v>
                </c:pt>
                <c:pt idx="6">
                  <c:v>SY11</c:v>
                </c:pt>
              </c:strCache>
            </c:strRef>
          </c:cat>
          <c:val>
            <c:numRef>
              <c:f>'Fig 1.3 Minor contraventions'!$C$35:$C$41</c:f>
              <c:numCache>
                <c:formatCode>#,##0</c:formatCode>
                <c:ptCount val="7"/>
                <c:pt idx="0">
                  <c:v>2589</c:v>
                </c:pt>
                <c:pt idx="1">
                  <c:v>47</c:v>
                </c:pt>
                <c:pt idx="2">
                  <c:v>91</c:v>
                </c:pt>
                <c:pt idx="3">
                  <c:v>118</c:v>
                </c:pt>
                <c:pt idx="4">
                  <c:v>362</c:v>
                </c:pt>
                <c:pt idx="5">
                  <c:v>47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8D-4BE3-AD25-D2DA9B908946}"/>
            </c:ext>
          </c:extLst>
        </c:ser>
        <c:ser>
          <c:idx val="1"/>
          <c:order val="1"/>
          <c:tx>
            <c:strRef>
              <c:f>'Fig 1.3 Minor contraventions'!$D$34</c:f>
              <c:strCache>
                <c:ptCount val="1"/>
                <c:pt idx="0">
                  <c:v>Broader Group (BG) </c:v>
                </c:pt>
              </c:strCache>
            </c:strRef>
          </c:tx>
          <c:spPr>
            <a:solidFill>
              <a:srgbClr val="A1ABB2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8D-4BE3-AD25-D2DA9B908946}"/>
                </c:ext>
              </c:extLst>
            </c:dLbl>
            <c:dLbl>
              <c:idx val="5"/>
              <c:layout>
                <c:manualLayout>
                  <c:x val="0"/>
                  <c:y val="-7.00935926163423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BG=</a:t>
                    </a:r>
                    <a:fld id="{E4485A2D-9CDD-44AE-8947-DB5D3F612B9C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EE8D-4BE3-AD25-D2DA9B908946}"/>
                </c:ext>
              </c:extLst>
            </c:dLbl>
            <c:dLbl>
              <c:idx val="6"/>
              <c:layout>
                <c:manualLayout>
                  <c:x val="2.1371332797086766E-3"/>
                  <c:y val="-5.93752535273823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BG=</a:t>
                    </a:r>
                    <a:fld id="{6447607A-70BC-47B7-B15C-26D5C332012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EE8D-4BE3-AD25-D2DA9B9089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1.3 Minor contraventions'!$B$35:$B$41</c:f>
              <c:strCache>
                <c:ptCount val="7"/>
                <c:pt idx="0">
                  <c:v>SY5</c:v>
                </c:pt>
                <c:pt idx="1">
                  <c:v>SY6</c:v>
                </c:pt>
                <c:pt idx="2">
                  <c:v>SY7</c:v>
                </c:pt>
                <c:pt idx="3">
                  <c:v>SY8</c:v>
                </c:pt>
                <c:pt idx="4">
                  <c:v>SY9</c:v>
                </c:pt>
                <c:pt idx="5">
                  <c:v>SY10</c:v>
                </c:pt>
                <c:pt idx="6">
                  <c:v>SY11</c:v>
                </c:pt>
              </c:strCache>
            </c:strRef>
          </c:cat>
          <c:val>
            <c:numRef>
              <c:f>'Fig 1.3 Minor contraventions'!$D$35:$D$41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15</c:v>
                </c:pt>
                <c:pt idx="6">
                  <c:v>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E8D-4BE3-AD25-D2DA9B908946}"/>
            </c:ext>
          </c:extLst>
        </c:ser>
        <c:ser>
          <c:idx val="2"/>
          <c:order val="2"/>
          <c:tx>
            <c:strRef>
              <c:f>'Fig 1.3 Minor contraventions'!$E$34</c:f>
              <c:strCache>
                <c:ptCount val="1"/>
                <c:pt idx="0">
                  <c:v>Industry Inititives (II) </c:v>
                </c:pt>
              </c:strCache>
            </c:strRef>
          </c:tx>
          <c:spPr>
            <a:solidFill>
              <a:srgbClr val="CC3399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f>'Fig 1.3 Minor contraventions'!$B$35:$B$41</c:f>
              <c:strCache>
                <c:ptCount val="7"/>
                <c:pt idx="0">
                  <c:v>SY5</c:v>
                </c:pt>
                <c:pt idx="1">
                  <c:v>SY6</c:v>
                </c:pt>
                <c:pt idx="2">
                  <c:v>SY7</c:v>
                </c:pt>
                <c:pt idx="3">
                  <c:v>SY8</c:v>
                </c:pt>
                <c:pt idx="4">
                  <c:v>SY9</c:v>
                </c:pt>
                <c:pt idx="5">
                  <c:v>SY10</c:v>
                </c:pt>
                <c:pt idx="6">
                  <c:v>SY11</c:v>
                </c:pt>
              </c:strCache>
            </c:strRef>
          </c:cat>
          <c:val>
            <c:numRef>
              <c:f>'Fig 1.3 Minor contraventions'!$E$35:$E$41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E8D-4BE3-AD25-D2DA9B90894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93598144"/>
        <c:axId val="693601056"/>
        <c:extLst/>
      </c:barChart>
      <c:catAx>
        <c:axId val="69359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7F7F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93601056"/>
        <c:crosses val="autoZero"/>
        <c:auto val="1"/>
        <c:lblAlgn val="ctr"/>
        <c:lblOffset val="100"/>
        <c:noMultiLvlLbl val="0"/>
      </c:catAx>
      <c:valAx>
        <c:axId val="69360105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</a:rPr>
                  <a:t>Minor contraventions</a:t>
                </a:r>
              </a:p>
            </c:rich>
          </c:tx>
          <c:layout>
            <c:manualLayout>
              <c:xMode val="edge"/>
              <c:yMode val="edge"/>
              <c:x val="1.0701676034144245E-2"/>
              <c:y val="3.08024999999999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9359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89653172400086E-2"/>
          <c:y val="0.90464132327738733"/>
          <c:w val="0.93166016347984648"/>
          <c:h val="9.110576089143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 5.1 &amp; 5.2 &amp; 5.3 Ext Audit'!$C$36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079448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8.5739344201693102E-2"/>
                      <c:h val="0.133541413983653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38B-4E38-AEF7-CA5B6C157C65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6408450704225347E-2"/>
                      <c:h val="0.109267461818356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38B-4E38-AEF7-CA5B6C157C65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8.8086762042068681E-2"/>
                      <c:h val="7.80580947486894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B38B-4E38-AEF7-CA5B6C157C65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6.7018779342723003E-2"/>
                      <c:h val="9.53966320096156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38B-4E38-AEF7-CA5B6C157C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5.1 &amp; 5.2 &amp; 5.3 Ext Audit'!$B$37:$B$40</c:f>
              <c:strCache>
                <c:ptCount val="4"/>
                <c:pt idx="0">
                  <c:v>SY8</c:v>
                </c:pt>
                <c:pt idx="1">
                  <c:v>SY9</c:v>
                </c:pt>
                <c:pt idx="2">
                  <c:v>SY10</c:v>
                </c:pt>
                <c:pt idx="3">
                  <c:v>SY11</c:v>
                </c:pt>
              </c:strCache>
            </c:strRef>
          </c:cat>
          <c:val>
            <c:numRef>
              <c:f>'Fig 5.1 &amp; 5.2 &amp; 5.3 Ext Audit'!$C$37:$C$40</c:f>
              <c:numCache>
                <c:formatCode>General</c:formatCode>
                <c:ptCount val="4"/>
                <c:pt idx="0">
                  <c:v>18</c:v>
                </c:pt>
                <c:pt idx="1">
                  <c:v>5</c:v>
                </c:pt>
                <c:pt idx="2">
                  <c:v>12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0-4C04-A108-CBFC6901D632}"/>
            </c:ext>
          </c:extLst>
        </c:ser>
        <c:ser>
          <c:idx val="1"/>
          <c:order val="1"/>
          <c:tx>
            <c:strRef>
              <c:f>'Fig 5.1 &amp; 5.2 &amp; 5.3 Ext Audit'!$D$36</c:f>
              <c:strCache>
                <c:ptCount val="1"/>
                <c:pt idx="0">
                  <c:v>Satisfactory</c:v>
                </c:pt>
              </c:strCache>
            </c:strRef>
          </c:tx>
          <c:spPr>
            <a:solidFill>
              <a:srgbClr val="2363AF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802816901408451"/>
                      <c:h val="0.133541413983653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38B-4E38-AEF7-CA5B6C157C65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272300469483569"/>
                      <c:h val="8.49935096530599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B38B-4E38-AEF7-CA5B6C157C65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976525821596245"/>
                      <c:h val="8.49935096530599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38B-4E38-AEF7-CA5B6C157C65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03755868544601"/>
                      <c:h val="8.49935096530599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38B-4E38-AEF7-CA5B6C157C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5.1 &amp; 5.2 &amp; 5.3 Ext Audit'!$B$37:$B$40</c:f>
              <c:strCache>
                <c:ptCount val="4"/>
                <c:pt idx="0">
                  <c:v>SY8</c:v>
                </c:pt>
                <c:pt idx="1">
                  <c:v>SY9</c:v>
                </c:pt>
                <c:pt idx="2">
                  <c:v>SY10</c:v>
                </c:pt>
                <c:pt idx="3">
                  <c:v>SY11</c:v>
                </c:pt>
              </c:strCache>
            </c:strRef>
          </c:cat>
          <c:val>
            <c:numRef>
              <c:f>'Fig 5.1 &amp; 5.2 &amp; 5.3 Ext Audit'!$D$37:$D$40</c:f>
              <c:numCache>
                <c:formatCode>General</c:formatCode>
                <c:ptCount val="4"/>
                <c:pt idx="0">
                  <c:v>8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0-4C04-A108-CBFC6901D632}"/>
            </c:ext>
          </c:extLst>
        </c:ser>
        <c:ser>
          <c:idx val="2"/>
          <c:order val="2"/>
          <c:tx>
            <c:strRef>
              <c:f>'Fig 5.1 &amp; 5.2 &amp; 5.3 Ext Audit'!$E$36</c:f>
              <c:strCache>
                <c:ptCount val="1"/>
                <c:pt idx="0">
                  <c:v>Weak</c:v>
                </c:pt>
              </c:strCache>
            </c:strRef>
          </c:tx>
          <c:spPr>
            <a:solidFill>
              <a:srgbClr val="9E712A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1517748295245059E-17"/>
                  <c:y val="-4.7187033941483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6.8755868544600945E-2"/>
                      <c:h val="8.49935096530599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418-45C8-AFC8-FF924406DBA0}"/>
                </c:ext>
              </c:extLst>
            </c:dLbl>
            <c:dLbl>
              <c:idx val="1"/>
              <c:layout>
                <c:manualLayout>
                  <c:x val="3.5211267605633804E-3"/>
                  <c:y val="-9.77725577100242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5798122065727697E-2"/>
                      <c:h val="7.80580947486894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FC7-466D-BB95-B0E5AE3E350D}"/>
                </c:ext>
              </c:extLst>
            </c:dLbl>
            <c:dLbl>
              <c:idx val="2"/>
              <c:layout>
                <c:manualLayout>
                  <c:x val="0"/>
                  <c:y val="-5.23883220719306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814553990610329E-2"/>
                      <c:h val="8.84612171052451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93-44F5-AF63-4DD110D68D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5.1 &amp; 5.2 &amp; 5.3 Ext Audit'!$B$37:$B$40</c:f>
              <c:strCache>
                <c:ptCount val="4"/>
                <c:pt idx="0">
                  <c:v>SY8</c:v>
                </c:pt>
                <c:pt idx="1">
                  <c:v>SY9</c:v>
                </c:pt>
                <c:pt idx="2">
                  <c:v>SY10</c:v>
                </c:pt>
                <c:pt idx="3">
                  <c:v>SY11</c:v>
                </c:pt>
              </c:strCache>
            </c:strRef>
          </c:cat>
          <c:val>
            <c:numRef>
              <c:f>'Fig 5.1 &amp; 5.2 &amp; 5.3 Ext Audit'!$E$37:$E$39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A0-4C04-A108-CBFC6901D63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787238800"/>
        <c:axId val="787235888"/>
      </c:barChart>
      <c:catAx>
        <c:axId val="78723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7F7F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787235888"/>
        <c:crosses val="autoZero"/>
        <c:auto val="1"/>
        <c:lblAlgn val="ctr"/>
        <c:lblOffset val="100"/>
        <c:noMultiLvlLbl val="0"/>
      </c:catAx>
      <c:valAx>
        <c:axId val="7872358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7F7F7F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Number of audits</a:t>
                </a:r>
              </a:p>
            </c:rich>
          </c:tx>
          <c:layout>
            <c:manualLayout>
              <c:xMode val="edge"/>
              <c:yMode val="edge"/>
              <c:x val="1.3888973160316429E-2"/>
              <c:y val="0.255334170185248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78723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 1.4 SY11 Compliance'!$C$37</c:f>
              <c:strCache>
                <c:ptCount val="1"/>
                <c:pt idx="0">
                  <c:v>Broader Group Spend (%)</c:v>
                </c:pt>
              </c:strCache>
            </c:strRef>
          </c:tx>
          <c:spPr>
            <a:solidFill>
              <a:srgbClr val="45286F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 1.4 SY11 Compliance'!$B$38:$B$49</c:f>
              <c:strCache>
                <c:ptCount val="12"/>
                <c:pt idx="0">
                  <c:v>British Gas</c:v>
                </c:pt>
                <c:pt idx="1">
                  <c:v>Bulb</c:v>
                </c:pt>
                <c:pt idx="2">
                  <c:v>E Energy</c:v>
                </c:pt>
                <c:pt idx="3">
                  <c:v>EDF Energy</c:v>
                </c:pt>
                <c:pt idx="4">
                  <c:v>E.ON</c:v>
                </c:pt>
                <c:pt idx="5">
                  <c:v>Octopus</c:v>
                </c:pt>
                <c:pt idx="6">
                  <c:v>OVO</c:v>
                </c:pt>
                <c:pt idx="7">
                  <c:v>Scottish Power</c:v>
                </c:pt>
                <c:pt idx="8">
                  <c:v>Shell</c:v>
                </c:pt>
                <c:pt idx="9">
                  <c:v>So Energy</c:v>
                </c:pt>
                <c:pt idx="10">
                  <c:v>Utilita</c:v>
                </c:pt>
                <c:pt idx="11">
                  <c:v>Utility Warehouse</c:v>
                </c:pt>
              </c:strCache>
            </c:strRef>
          </c:cat>
          <c:val>
            <c:numRef>
              <c:f>'Fig 1.4 SY11 Compliance'!$C$38:$C$49</c:f>
              <c:numCache>
                <c:formatCode>0.00%</c:formatCode>
                <c:ptCount val="12"/>
                <c:pt idx="0">
                  <c:v>0.9093</c:v>
                </c:pt>
                <c:pt idx="1">
                  <c:v>0.89149999999999996</c:v>
                </c:pt>
                <c:pt idx="2">
                  <c:v>0.93269999999999997</c:v>
                </c:pt>
                <c:pt idx="3">
                  <c:v>0.8821</c:v>
                </c:pt>
                <c:pt idx="4">
                  <c:v>0.87939999999999996</c:v>
                </c:pt>
                <c:pt idx="5">
                  <c:v>0.85319999999999996</c:v>
                </c:pt>
                <c:pt idx="6">
                  <c:v>0.88649999999999995</c:v>
                </c:pt>
                <c:pt idx="7">
                  <c:v>0.82579999999999998</c:v>
                </c:pt>
                <c:pt idx="8">
                  <c:v>0.8276</c:v>
                </c:pt>
                <c:pt idx="9">
                  <c:v>0.82140000000000002</c:v>
                </c:pt>
                <c:pt idx="10">
                  <c:v>1.0048999999999999</c:v>
                </c:pt>
                <c:pt idx="11">
                  <c:v>0.97660000000000002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0-4BBE-A5B1-36D0B92C35AD}"/>
            </c:ext>
          </c:extLst>
        </c:ser>
        <c:ser>
          <c:idx val="1"/>
          <c:order val="1"/>
          <c:tx>
            <c:strRef>
              <c:f>'Fig 1.4 SY11 Compliance'!$D$37</c:f>
              <c:strCache>
                <c:ptCount val="1"/>
                <c:pt idx="0">
                  <c:v>Industry Initiatives Spend (%)</c:v>
                </c:pt>
              </c:strCache>
            </c:strRef>
          </c:tx>
          <c:spPr>
            <a:solidFill>
              <a:srgbClr val="A1ABB2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 1.4 SY11 Compliance'!$B$38:$B$49</c:f>
              <c:strCache>
                <c:ptCount val="12"/>
                <c:pt idx="0">
                  <c:v>British Gas</c:v>
                </c:pt>
                <c:pt idx="1">
                  <c:v>Bulb</c:v>
                </c:pt>
                <c:pt idx="2">
                  <c:v>E Energy</c:v>
                </c:pt>
                <c:pt idx="3">
                  <c:v>EDF Energy</c:v>
                </c:pt>
                <c:pt idx="4">
                  <c:v>E.ON</c:v>
                </c:pt>
                <c:pt idx="5">
                  <c:v>Octopus</c:v>
                </c:pt>
                <c:pt idx="6">
                  <c:v>OVO</c:v>
                </c:pt>
                <c:pt idx="7">
                  <c:v>Scottish Power</c:v>
                </c:pt>
                <c:pt idx="8">
                  <c:v>Shell</c:v>
                </c:pt>
                <c:pt idx="9">
                  <c:v>So Energy</c:v>
                </c:pt>
                <c:pt idx="10">
                  <c:v>Utilita</c:v>
                </c:pt>
                <c:pt idx="11">
                  <c:v>Utility Warehouse</c:v>
                </c:pt>
              </c:strCache>
            </c:strRef>
          </c:cat>
          <c:val>
            <c:numRef>
              <c:f>'Fig 1.4 SY11 Compliance'!$D$38:$D$49</c:f>
              <c:numCache>
                <c:formatCode>0.00%</c:formatCode>
                <c:ptCount val="12"/>
                <c:pt idx="0">
                  <c:v>0.16919999999999999</c:v>
                </c:pt>
                <c:pt idx="1">
                  <c:v>0.12859999999999999</c:v>
                </c:pt>
                <c:pt idx="2">
                  <c:v>7.1499999999999994E-2</c:v>
                </c:pt>
                <c:pt idx="3">
                  <c:v>0.16639999999999999</c:v>
                </c:pt>
                <c:pt idx="4">
                  <c:v>0.1772</c:v>
                </c:pt>
                <c:pt idx="5">
                  <c:v>0.18190000000000001</c:v>
                </c:pt>
                <c:pt idx="6">
                  <c:v>0.15290000000000001</c:v>
                </c:pt>
                <c:pt idx="7">
                  <c:v>0.1865</c:v>
                </c:pt>
                <c:pt idx="8">
                  <c:v>0.17780000000000001</c:v>
                </c:pt>
                <c:pt idx="9">
                  <c:v>0.17860000000000001</c:v>
                </c:pt>
                <c:pt idx="10">
                  <c:v>0</c:v>
                </c:pt>
                <c:pt idx="11">
                  <c:v>0.17910000000000001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30-4BBE-A5B1-36D0B92C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586256"/>
        <c:axId val="230570864"/>
      </c:barChart>
      <c:catAx>
        <c:axId val="230586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230570864"/>
        <c:crosses val="autoZero"/>
        <c:auto val="1"/>
        <c:lblAlgn val="ctr"/>
        <c:lblOffset val="100"/>
        <c:noMultiLvlLbl val="0"/>
      </c:catAx>
      <c:valAx>
        <c:axId val="230570864"/>
        <c:scaling>
          <c:orientation val="minMax"/>
          <c:max val="1.2"/>
          <c:min val="0"/>
        </c:scaling>
        <c:delete val="0"/>
        <c:axPos val="b"/>
        <c:majorGridlines>
          <c:spPr>
            <a:ln w="6350" cap="flat" cmpd="sng" algn="ctr">
              <a:solidFill>
                <a:srgbClr val="7F7F7F"/>
              </a:solidFill>
              <a:prstDash val="dash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6350"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230586256"/>
        <c:crosses val="max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197351987914469E-4"/>
          <c:y val="0.92199728213526599"/>
          <c:w val="0.59678282932732085"/>
          <c:h val="6.38419457123941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66226385397123"/>
          <c:y val="3.6666666666666667E-2"/>
          <c:w val="0.72932800741884574"/>
          <c:h val="0.81126062992125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2.1 Core Group Rebates'!$B$36</c:f>
              <c:strCache>
                <c:ptCount val="1"/>
                <c:pt idx="0">
                  <c:v>CG Matched</c:v>
                </c:pt>
              </c:strCache>
            </c:strRef>
          </c:tx>
          <c:spPr>
            <a:solidFill>
              <a:srgbClr val="45286F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2.1 Core Group Rebates'!$C$35:$M$35</c:f>
              <c:strCache>
                <c:ptCount val="11"/>
                <c:pt idx="0">
                  <c:v>SY1</c:v>
                </c:pt>
                <c:pt idx="1">
                  <c:v>SY2</c:v>
                </c:pt>
                <c:pt idx="2">
                  <c:v>SY3</c:v>
                </c:pt>
                <c:pt idx="3">
                  <c:v>SY4</c:v>
                </c:pt>
                <c:pt idx="4">
                  <c:v>SY5</c:v>
                </c:pt>
                <c:pt idx="5">
                  <c:v>SY6</c:v>
                </c:pt>
                <c:pt idx="6">
                  <c:v>SY7</c:v>
                </c:pt>
                <c:pt idx="7">
                  <c:v>SY8</c:v>
                </c:pt>
                <c:pt idx="8">
                  <c:v>SY9</c:v>
                </c:pt>
                <c:pt idx="9">
                  <c:v>SY10</c:v>
                </c:pt>
                <c:pt idx="10">
                  <c:v>SY11</c:v>
                </c:pt>
              </c:strCache>
            </c:strRef>
          </c:cat>
          <c:val>
            <c:numRef>
              <c:f>'Fig 2.1 Core Group Rebates'!$C$36:$M$36</c:f>
              <c:numCache>
                <c:formatCode>#,##0</c:formatCode>
                <c:ptCount val="11"/>
                <c:pt idx="0">
                  <c:v>597820</c:v>
                </c:pt>
                <c:pt idx="1">
                  <c:v>1079639</c:v>
                </c:pt>
                <c:pt idx="2">
                  <c:v>1161938</c:v>
                </c:pt>
                <c:pt idx="3">
                  <c:v>1364353</c:v>
                </c:pt>
                <c:pt idx="4">
                  <c:v>1275699</c:v>
                </c:pt>
                <c:pt idx="5">
                  <c:v>1204837</c:v>
                </c:pt>
                <c:pt idx="6">
                  <c:v>1152733</c:v>
                </c:pt>
                <c:pt idx="7">
                  <c:v>1059770</c:v>
                </c:pt>
                <c:pt idx="8">
                  <c:v>1027021</c:v>
                </c:pt>
                <c:pt idx="9">
                  <c:v>978565</c:v>
                </c:pt>
                <c:pt idx="10">
                  <c:v>922549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4-41D2-AA25-EF184429CC73}"/>
            </c:ext>
          </c:extLst>
        </c:ser>
        <c:ser>
          <c:idx val="1"/>
          <c:order val="1"/>
          <c:tx>
            <c:strRef>
              <c:f>'Fig 2.1 Core Group Rebates'!$B$37</c:f>
              <c:strCache>
                <c:ptCount val="1"/>
                <c:pt idx="0">
                  <c:v>CG Unmatched</c:v>
                </c:pt>
              </c:strCache>
            </c:strRef>
          </c:tx>
          <c:spPr>
            <a:solidFill>
              <a:srgbClr val="A1ABB2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1966298367246283E-3"/>
                  <c:y val="-4.84175654826164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04-41D2-AA25-EF184429CC73}"/>
                </c:ext>
              </c:extLst>
            </c:dLbl>
            <c:dLbl>
              <c:idx val="1"/>
              <c:layout>
                <c:manualLayout>
                  <c:x val="1.3059843507165336E-3"/>
                  <c:y val="-4.84175654826164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04-41D2-AA25-EF184429CC73}"/>
                </c:ext>
              </c:extLst>
            </c:dLbl>
            <c:dLbl>
              <c:idx val="2"/>
              <c:layout>
                <c:manualLayout>
                  <c:x val="0"/>
                  <c:y val="-3.84033332578150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04-41D2-AA25-EF184429CC73}"/>
                </c:ext>
              </c:extLst>
            </c:dLbl>
            <c:dLbl>
              <c:idx val="3"/>
              <c:layout>
                <c:manualLayout>
                  <c:x val="0"/>
                  <c:y val="-3.16217074138665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04-41D2-AA25-EF184429CC73}"/>
                </c:ext>
              </c:extLst>
            </c:dLbl>
            <c:dLbl>
              <c:idx val="4"/>
              <c:layout>
                <c:manualLayout>
                  <c:x val="0"/>
                  <c:y val="-3.19375443577005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04-41D2-AA25-EF184429CC73}"/>
                </c:ext>
              </c:extLst>
            </c:dLbl>
            <c:dLbl>
              <c:idx val="5"/>
              <c:layout>
                <c:manualLayout>
                  <c:x val="0"/>
                  <c:y val="-3.19375443577005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04-41D2-AA25-EF184429CC73}"/>
                </c:ext>
              </c:extLst>
            </c:dLbl>
            <c:dLbl>
              <c:idx val="6"/>
              <c:layout>
                <c:manualLayout>
                  <c:x val="1.3059092393078681E-3"/>
                  <c:y val="-3.19375443577004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04-41D2-AA25-EF184429CC73}"/>
                </c:ext>
              </c:extLst>
            </c:dLbl>
            <c:dLbl>
              <c:idx val="7"/>
              <c:layout>
                <c:manualLayout>
                  <c:x val="0"/>
                  <c:y val="-3.19375443577004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04-41D2-AA25-EF184429CC73}"/>
                </c:ext>
              </c:extLst>
            </c:dLbl>
            <c:dLbl>
              <c:idx val="8"/>
              <c:layout>
                <c:manualLayout>
                  <c:x val="-9.5765571257192498E-17"/>
                  <c:y val="-3.54861603974450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04-41D2-AA25-EF184429CC73}"/>
                </c:ext>
              </c:extLst>
            </c:dLbl>
            <c:dLbl>
              <c:idx val="9"/>
              <c:layout>
                <c:manualLayout>
                  <c:x val="1.3059092393077724E-3"/>
                  <c:y val="-3.54861603974449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C04-41D2-AA25-EF184429CC73}"/>
                </c:ext>
              </c:extLst>
            </c:dLbl>
            <c:dLbl>
              <c:idx val="10"/>
              <c:layout>
                <c:manualLayout>
                  <c:x val="0"/>
                  <c:y val="-3.55614703051540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ED-4DCB-918A-9CC1483C85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2.1 Core Group Rebates'!$C$35:$M$35</c:f>
              <c:strCache>
                <c:ptCount val="11"/>
                <c:pt idx="0">
                  <c:v>SY1</c:v>
                </c:pt>
                <c:pt idx="1">
                  <c:v>SY2</c:v>
                </c:pt>
                <c:pt idx="2">
                  <c:v>SY3</c:v>
                </c:pt>
                <c:pt idx="3">
                  <c:v>SY4</c:v>
                </c:pt>
                <c:pt idx="4">
                  <c:v>SY5</c:v>
                </c:pt>
                <c:pt idx="5">
                  <c:v>SY6</c:v>
                </c:pt>
                <c:pt idx="6">
                  <c:v>SY7</c:v>
                </c:pt>
                <c:pt idx="7">
                  <c:v>SY8</c:v>
                </c:pt>
                <c:pt idx="8">
                  <c:v>SY9</c:v>
                </c:pt>
                <c:pt idx="9">
                  <c:v>SY10</c:v>
                </c:pt>
                <c:pt idx="10">
                  <c:v>SY11</c:v>
                </c:pt>
              </c:strCache>
            </c:strRef>
          </c:cat>
          <c:val>
            <c:numRef>
              <c:f>'Fig 2.1 Core Group Rebates'!$C$37:$M$37</c:f>
              <c:numCache>
                <c:formatCode>#,##0</c:formatCode>
                <c:ptCount val="11"/>
                <c:pt idx="0">
                  <c:v>103926</c:v>
                </c:pt>
                <c:pt idx="1">
                  <c:v>78240</c:v>
                </c:pt>
                <c:pt idx="2">
                  <c:v>74832</c:v>
                </c:pt>
                <c:pt idx="3">
                  <c:v>80747</c:v>
                </c:pt>
                <c:pt idx="4">
                  <c:v>74704</c:v>
                </c:pt>
                <c:pt idx="5">
                  <c:v>67024</c:v>
                </c:pt>
                <c:pt idx="6">
                  <c:v>61838</c:v>
                </c:pt>
                <c:pt idx="7">
                  <c:v>56456</c:v>
                </c:pt>
                <c:pt idx="8">
                  <c:v>40547</c:v>
                </c:pt>
                <c:pt idx="9">
                  <c:v>49954</c:v>
                </c:pt>
                <c:pt idx="10">
                  <c:v>45457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C04-41D2-AA25-EF184429CC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69373184"/>
        <c:axId val="569376512"/>
      </c:barChart>
      <c:lineChart>
        <c:grouping val="standard"/>
        <c:varyColors val="0"/>
        <c:ser>
          <c:idx val="2"/>
          <c:order val="2"/>
          <c:tx>
            <c:strRef>
              <c:f>'Fig 2.1 Core Group Rebates'!$B$39</c:f>
              <c:strCache>
                <c:ptCount val="1"/>
                <c:pt idx="0">
                  <c:v>% Matched</c:v>
                </c:pt>
              </c:strCache>
            </c:strRef>
          </c:tx>
          <c:spPr>
            <a:ln w="28575" cap="rnd">
              <a:solidFill>
                <a:srgbClr val="91AE3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rgbClr val="91AE3C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2.1 Core Group Rebates'!$C$35:$M$35</c:f>
              <c:strCache>
                <c:ptCount val="11"/>
                <c:pt idx="0">
                  <c:v>SY1</c:v>
                </c:pt>
                <c:pt idx="1">
                  <c:v>SY2</c:v>
                </c:pt>
                <c:pt idx="2">
                  <c:v>SY3</c:v>
                </c:pt>
                <c:pt idx="3">
                  <c:v>SY4</c:v>
                </c:pt>
                <c:pt idx="4">
                  <c:v>SY5</c:v>
                </c:pt>
                <c:pt idx="5">
                  <c:v>SY6</c:v>
                </c:pt>
                <c:pt idx="6">
                  <c:v>SY7</c:v>
                </c:pt>
                <c:pt idx="7">
                  <c:v>SY8</c:v>
                </c:pt>
                <c:pt idx="8">
                  <c:v>SY9</c:v>
                </c:pt>
                <c:pt idx="9">
                  <c:v>SY10</c:v>
                </c:pt>
                <c:pt idx="10">
                  <c:v>SY11</c:v>
                </c:pt>
              </c:strCache>
            </c:strRef>
          </c:cat>
          <c:val>
            <c:numRef>
              <c:f>'Fig 2.1 Core Group Rebates'!$C$39:$M$39</c:f>
              <c:numCache>
                <c:formatCode>0.0%</c:formatCode>
                <c:ptCount val="11"/>
                <c:pt idx="0">
                  <c:v>0.851903680248979</c:v>
                </c:pt>
                <c:pt idx="1">
                  <c:v>0.93242817254652688</c:v>
                </c:pt>
                <c:pt idx="2">
                  <c:v>0.93949400454409471</c:v>
                </c:pt>
                <c:pt idx="3">
                  <c:v>0.94412359006297142</c:v>
                </c:pt>
                <c:pt idx="4">
                  <c:v>0.94468021768316568</c:v>
                </c:pt>
                <c:pt idx="5">
                  <c:v>0.94730241748115551</c:v>
                </c:pt>
                <c:pt idx="6">
                  <c:v>0.94908654990115848</c:v>
                </c:pt>
                <c:pt idx="7">
                  <c:v>0.94942242879130212</c:v>
                </c:pt>
                <c:pt idx="8">
                  <c:v>0.96201928120737978</c:v>
                </c:pt>
                <c:pt idx="9">
                  <c:v>0.95143113544815405</c:v>
                </c:pt>
                <c:pt idx="10">
                  <c:v>0.95304058032698147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C04-41D2-AA25-EF184429CC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69356544"/>
        <c:axId val="569344064"/>
      </c:lineChart>
      <c:catAx>
        <c:axId val="56937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69376512"/>
        <c:crosses val="autoZero"/>
        <c:auto val="1"/>
        <c:lblAlgn val="ctr"/>
        <c:lblOffset val="100"/>
        <c:noMultiLvlLbl val="0"/>
      </c:catAx>
      <c:valAx>
        <c:axId val="569376512"/>
        <c:scaling>
          <c:orientation val="minMax"/>
          <c:max val="1800000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 sz="1000">
                    <a:solidFill>
                      <a:sysClr val="windowText" lastClr="000000"/>
                    </a:solidFill>
                  </a:rPr>
                  <a:t>Core Group (CG) Rebates</a:t>
                </a:r>
              </a:p>
            </c:rich>
          </c:tx>
          <c:layout>
            <c:manualLayout>
              <c:xMode val="edge"/>
              <c:yMode val="edge"/>
              <c:x val="1.7424078068037317E-4"/>
              <c:y val="3.462834645669292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69373184"/>
        <c:crosses val="autoZero"/>
        <c:crossBetween val="between"/>
        <c:majorUnit val="300000"/>
      </c:valAx>
      <c:valAx>
        <c:axId val="569344064"/>
        <c:scaling>
          <c:orientation val="minMax"/>
          <c:max val="1"/>
          <c:min val="0.6400000000000001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 sz="1000">
                    <a:solidFill>
                      <a:sysClr val="windowText" lastClr="000000"/>
                    </a:solidFill>
                  </a:rPr>
                  <a:t>Percentage of Rebates Matched</a:t>
                </a:r>
              </a:p>
            </c:rich>
          </c:tx>
          <c:layout>
            <c:manualLayout>
              <c:xMode val="edge"/>
              <c:yMode val="edge"/>
              <c:x val="0.96725004998362241"/>
              <c:y val="3.26619422572178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69356544"/>
        <c:crosses val="max"/>
        <c:crossBetween val="between"/>
        <c:majorUnit val="6.0000000000000012E-2"/>
      </c:valAx>
      <c:catAx>
        <c:axId val="56935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9344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3.1 Broader Group spend'!$C$34</c:f>
              <c:strCache>
                <c:ptCount val="1"/>
                <c:pt idx="0">
                  <c:v>Minimum Spend</c:v>
                </c:pt>
              </c:strCache>
            </c:strRef>
          </c:tx>
          <c:spPr>
            <a:solidFill>
              <a:srgbClr val="45286F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 3.1 Broader Group spend'!$B$35:$B$46</c:f>
              <c:strCache>
                <c:ptCount val="12"/>
                <c:pt idx="0">
                  <c:v>British Gas</c:v>
                </c:pt>
                <c:pt idx="1">
                  <c:v>Bulb</c:v>
                </c:pt>
                <c:pt idx="2">
                  <c:v>E Energy</c:v>
                </c:pt>
                <c:pt idx="3">
                  <c:v>EDF Energy</c:v>
                </c:pt>
                <c:pt idx="4">
                  <c:v>E.ON</c:v>
                </c:pt>
                <c:pt idx="5">
                  <c:v>Octopus</c:v>
                </c:pt>
                <c:pt idx="6">
                  <c:v>OVO</c:v>
                </c:pt>
                <c:pt idx="7">
                  <c:v>Scottish Power</c:v>
                </c:pt>
                <c:pt idx="8">
                  <c:v>Shell</c:v>
                </c:pt>
                <c:pt idx="9">
                  <c:v>So Energy</c:v>
                </c:pt>
                <c:pt idx="10">
                  <c:v>Utilita</c:v>
                </c:pt>
                <c:pt idx="11">
                  <c:v>Utility Warehouse</c:v>
                </c:pt>
              </c:strCache>
            </c:strRef>
          </c:cat>
          <c:val>
            <c:numRef>
              <c:f>'Fig 3.1 Broader Group spend'!$C$35:$C$46</c:f>
              <c:numCache>
                <c:formatCode>"£"#,##0</c:formatCode>
                <c:ptCount val="12"/>
                <c:pt idx="0">
                  <c:v>45309271.030000001</c:v>
                </c:pt>
                <c:pt idx="1">
                  <c:v>10705195.220000001</c:v>
                </c:pt>
                <c:pt idx="2">
                  <c:v>1172225.43</c:v>
                </c:pt>
                <c:pt idx="3">
                  <c:v>18215279.079999998</c:v>
                </c:pt>
                <c:pt idx="4">
                  <c:v>30486060.899999999</c:v>
                </c:pt>
                <c:pt idx="5">
                  <c:v>11785360.27</c:v>
                </c:pt>
                <c:pt idx="6">
                  <c:v>25234256.760000002</c:v>
                </c:pt>
                <c:pt idx="7">
                  <c:v>15755379.199999999</c:v>
                </c:pt>
                <c:pt idx="8">
                  <c:v>6503287.6500000004</c:v>
                </c:pt>
                <c:pt idx="9">
                  <c:v>1513131.83</c:v>
                </c:pt>
                <c:pt idx="10">
                  <c:v>5219644.25</c:v>
                </c:pt>
                <c:pt idx="11">
                  <c:v>3538941.86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8-477A-B5D0-FF99A8416F44}"/>
            </c:ext>
          </c:extLst>
        </c:ser>
        <c:ser>
          <c:idx val="1"/>
          <c:order val="1"/>
          <c:tx>
            <c:strRef>
              <c:f>'Fig 3.1 Broader Group spend'!$D$34</c:f>
              <c:strCache>
                <c:ptCount val="1"/>
                <c:pt idx="0">
                  <c:v>Actual Spend</c:v>
                </c:pt>
              </c:strCache>
            </c:strRef>
          </c:tx>
          <c:spPr>
            <a:solidFill>
              <a:srgbClr val="A1ABB2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 3.1 Broader Group spend'!$B$35:$B$46</c:f>
              <c:strCache>
                <c:ptCount val="12"/>
                <c:pt idx="0">
                  <c:v>British Gas</c:v>
                </c:pt>
                <c:pt idx="1">
                  <c:v>Bulb</c:v>
                </c:pt>
                <c:pt idx="2">
                  <c:v>E Energy</c:v>
                </c:pt>
                <c:pt idx="3">
                  <c:v>EDF Energy</c:v>
                </c:pt>
                <c:pt idx="4">
                  <c:v>E.ON</c:v>
                </c:pt>
                <c:pt idx="5">
                  <c:v>Octopus</c:v>
                </c:pt>
                <c:pt idx="6">
                  <c:v>OVO</c:v>
                </c:pt>
                <c:pt idx="7">
                  <c:v>Scottish Power</c:v>
                </c:pt>
                <c:pt idx="8">
                  <c:v>Shell</c:v>
                </c:pt>
                <c:pt idx="9">
                  <c:v>So Energy</c:v>
                </c:pt>
                <c:pt idx="10">
                  <c:v>Utilita</c:v>
                </c:pt>
                <c:pt idx="11">
                  <c:v>Utility Warehouse</c:v>
                </c:pt>
              </c:strCache>
            </c:strRef>
          </c:cat>
          <c:val>
            <c:numRef>
              <c:f>'Fig 3.1 Broader Group spend'!$D$35:$D$46</c:f>
              <c:numCache>
                <c:formatCode>"£"#,##0</c:formatCode>
                <c:ptCount val="12"/>
                <c:pt idx="0">
                  <c:v>49644000</c:v>
                </c:pt>
                <c:pt idx="1">
                  <c:v>11527740</c:v>
                </c:pt>
                <c:pt idx="2">
                  <c:v>1335460</c:v>
                </c:pt>
                <c:pt idx="3">
                  <c:v>19497520</c:v>
                </c:pt>
                <c:pt idx="4">
                  <c:v>32759580</c:v>
                </c:pt>
                <c:pt idx="5">
                  <c:v>12298020</c:v>
                </c:pt>
                <c:pt idx="6">
                  <c:v>27304340</c:v>
                </c:pt>
                <c:pt idx="7">
                  <c:v>16015300</c:v>
                </c:pt>
                <c:pt idx="8">
                  <c:v>6546120</c:v>
                </c:pt>
                <c:pt idx="9">
                  <c:v>1513260</c:v>
                </c:pt>
                <c:pt idx="10">
                  <c:v>6367200</c:v>
                </c:pt>
                <c:pt idx="11">
                  <c:v>4246060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8-477A-B5D0-FF99A8416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38026688"/>
        <c:axId val="1438026272"/>
      </c:barChart>
      <c:catAx>
        <c:axId val="143802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438026272"/>
        <c:crosses val="autoZero"/>
        <c:auto val="1"/>
        <c:lblAlgn val="ctr"/>
        <c:lblOffset val="100"/>
        <c:noMultiLvlLbl val="0"/>
      </c:catAx>
      <c:valAx>
        <c:axId val="1438026272"/>
        <c:scaling>
          <c:orientation val="minMax"/>
          <c:max val="5000000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&quot;£&quot;#,##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438026688"/>
        <c:crosses val="autoZero"/>
        <c:crossBetween val="between"/>
        <c:majorUnit val="5000000"/>
        <c:dispUnits>
          <c:builtInUnit val="millions"/>
          <c:dispUnitsLbl>
            <c:layout>
              <c:manualLayout>
                <c:xMode val="edge"/>
                <c:yMode val="edge"/>
                <c:x val="6.3200190885230254E-3"/>
                <c:y val="3.0096974720265235E-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r>
                    <a:rPr lang="en-GB">
                      <a:solidFill>
                        <a:sysClr val="windowText" lastClr="000000"/>
                      </a:solidFill>
                    </a:rPr>
                    <a:t>Millions (£)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4.1 Supplier Spend on II'!$C$35</c:f>
              <c:strCache>
                <c:ptCount val="1"/>
                <c:pt idx="0">
                  <c:v>Spend against II Cap in SY11</c:v>
                </c:pt>
              </c:strCache>
            </c:strRef>
          </c:tx>
          <c:spPr>
            <a:solidFill>
              <a:srgbClr val="079448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9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overflow" horzOverflow="overflow" vert="horz" wrap="square" anchor="ctr" anchorCtr="1">
                  <a:no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F914-439D-B7BA-F1D72D0827C9}"/>
                </c:ext>
              </c:extLst>
            </c:dLbl>
            <c:dLbl>
              <c:idx val="1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overflow" horzOverflow="overflow" vert="horz" wrap="square" anchor="ctr" anchorCtr="1">
                  <a:no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F914-439D-B7BA-F1D72D0827C9}"/>
                </c:ext>
              </c:extLst>
            </c:dLbl>
            <c:dLbl>
              <c:idx val="1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overflow" horzOverflow="overflow" vert="horz" wrap="square" anchor="ctr" anchorCtr="1">
                  <a:no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C-EB3A-4BE7-A76C-B3BC25D9858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overflow" horzOverflow="overflow" vert="horz" wrap="square" anchor="ctr" anchorCtr="1">
                <a:no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4.1 Supplier Spend on II'!$B$36:$B$47</c:f>
              <c:strCache>
                <c:ptCount val="12"/>
                <c:pt idx="0">
                  <c:v>British Gas</c:v>
                </c:pt>
                <c:pt idx="1">
                  <c:v>Bulb</c:v>
                </c:pt>
                <c:pt idx="2">
                  <c:v>E Energy</c:v>
                </c:pt>
                <c:pt idx="3">
                  <c:v>EDF Energy</c:v>
                </c:pt>
                <c:pt idx="4">
                  <c:v>E.ON</c:v>
                </c:pt>
                <c:pt idx="5">
                  <c:v>Octopus</c:v>
                </c:pt>
                <c:pt idx="6">
                  <c:v>OVO</c:v>
                </c:pt>
                <c:pt idx="7">
                  <c:v>Scottish Power</c:v>
                </c:pt>
                <c:pt idx="8">
                  <c:v>Shell</c:v>
                </c:pt>
                <c:pt idx="9">
                  <c:v>So Energy</c:v>
                </c:pt>
                <c:pt idx="10">
                  <c:v>Utilita</c:v>
                </c:pt>
                <c:pt idx="11">
                  <c:v>Utility Warehouse</c:v>
                </c:pt>
              </c:strCache>
            </c:strRef>
          </c:cat>
          <c:val>
            <c:numRef>
              <c:f>'Fig 4.1 Supplier Spend on II'!$C$36:$C$47</c:f>
              <c:numCache>
                <c:formatCode>0.00%</c:formatCode>
                <c:ptCount val="12"/>
                <c:pt idx="0">
                  <c:v>0.99487758081458011</c:v>
                </c:pt>
                <c:pt idx="1">
                  <c:v>0.74727721882051312</c:v>
                </c:pt>
                <c:pt idx="2">
                  <c:v>0.39444449343806226</c:v>
                </c:pt>
                <c:pt idx="3">
                  <c:v>0.94587949575310315</c:v>
                </c:pt>
                <c:pt idx="4">
                  <c:v>0.97588480244561504</c:v>
                </c:pt>
                <c:pt idx="5">
                  <c:v>0.99789212262226035</c:v>
                </c:pt>
                <c:pt idx="6">
                  <c:v>0.84710994821336982</c:v>
                </c:pt>
                <c:pt idx="7">
                  <c:v>0.99436216630827712</c:v>
                </c:pt>
                <c:pt idx="8">
                  <c:v>0.9999999289008209</c:v>
                </c:pt>
                <c:pt idx="9">
                  <c:v>0.99982744619332864</c:v>
                </c:pt>
                <c:pt idx="10">
                  <c:v>0</c:v>
                </c:pt>
                <c:pt idx="11">
                  <c:v>0.96252175500417947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B3A-4BE7-A76C-B3BC25D985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464181760"/>
        <c:axId val="1464190080"/>
      </c:barChart>
      <c:catAx>
        <c:axId val="146418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464190080"/>
        <c:crosses val="autoZero"/>
        <c:auto val="1"/>
        <c:lblAlgn val="ctr"/>
        <c:lblOffset val="100"/>
        <c:noMultiLvlLbl val="0"/>
      </c:catAx>
      <c:valAx>
        <c:axId val="1464190080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7F7F7F"/>
              </a:solidFill>
              <a:prstDash val="dash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46418176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rgbClr val="A1AB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2A-44A9-B2D1-0EFD665EFCEA}"/>
              </c:ext>
            </c:extLst>
          </c:dPt>
          <c:dPt>
            <c:idx val="1"/>
            <c:bubble3D val="0"/>
            <c:spPr>
              <a:solidFill>
                <a:srgbClr val="45286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2A-44A9-B2D1-0EFD665EFCEA}"/>
              </c:ext>
            </c:extLst>
          </c:dPt>
          <c:dPt>
            <c:idx val="2"/>
            <c:bubble3D val="0"/>
            <c:spPr>
              <a:solidFill>
                <a:srgbClr val="E2C7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2A-44A9-B2D1-0EFD665EFCEA}"/>
              </c:ext>
            </c:extLst>
          </c:dPt>
          <c:dPt>
            <c:idx val="3"/>
            <c:bubble3D val="0"/>
            <c:spPr>
              <a:solidFill>
                <a:srgbClr val="CC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2A-44A9-B2D1-0EFD665EFCEA}"/>
              </c:ext>
            </c:extLst>
          </c:dPt>
          <c:dPt>
            <c:idx val="4"/>
            <c:bubble3D val="0"/>
            <c:spPr>
              <a:solidFill>
                <a:srgbClr val="51C1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B2A-44A9-B2D1-0EFD665EFCEA}"/>
              </c:ext>
            </c:extLst>
          </c:dPt>
          <c:dPt>
            <c:idx val="5"/>
            <c:bubble3D val="0"/>
            <c:spPr>
              <a:solidFill>
                <a:srgbClr val="9E712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B2A-44A9-B2D1-0EFD665EFCEA}"/>
              </c:ext>
            </c:extLst>
          </c:dPt>
          <c:dPt>
            <c:idx val="6"/>
            <c:bubble3D val="0"/>
            <c:spPr>
              <a:solidFill>
                <a:srgbClr val="9E712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B2A-44A9-B2D1-0EFD665EFCEA}"/>
              </c:ext>
            </c:extLst>
          </c:dPt>
          <c:dPt>
            <c:idx val="7"/>
            <c:bubble3D val="0"/>
            <c:spPr>
              <a:solidFill>
                <a:srgbClr val="0794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B2A-44A9-B2D1-0EFD665EFCEA}"/>
              </c:ext>
            </c:extLst>
          </c:dPt>
          <c:dPt>
            <c:idx val="8"/>
            <c:bubble3D val="0"/>
            <c:spPr>
              <a:solidFill>
                <a:sysClr val="windowText" lastClr="0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AE4-4254-9874-383FF8F2EDC2}"/>
              </c:ext>
            </c:extLst>
          </c:dPt>
          <c:dLbls>
            <c:dLbl>
              <c:idx val="0"/>
              <c:layout>
                <c:manualLayout>
                  <c:x val="-0.10850668581967794"/>
                  <c:y val="-0.2071454197798373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21837979711994"/>
                      <c:h val="0.15687338632048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B2A-44A9-B2D1-0EFD665EFCEA}"/>
                </c:ext>
              </c:extLst>
            </c:dLbl>
            <c:dLbl>
              <c:idx val="1"/>
              <c:layout>
                <c:manualLayout>
                  <c:x val="8.7837837837837829E-2"/>
                  <c:y val="-7.15781465790989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2A-44A9-B2D1-0EFD665EFCEA}"/>
                </c:ext>
              </c:extLst>
            </c:dLbl>
            <c:dLbl>
              <c:idx val="2"/>
              <c:layout>
                <c:manualLayout>
                  <c:x val="-3.5163509966659586E-3"/>
                  <c:y val="-4.180684345098422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2A-44A9-B2D1-0EFD665EFCEA}"/>
                </c:ext>
              </c:extLst>
            </c:dLbl>
            <c:dLbl>
              <c:idx val="3"/>
              <c:layout>
                <c:manualLayout>
                  <c:x val="4.5563570269157756E-2"/>
                  <c:y val="-6.29154513476008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87564730084413"/>
                      <c:h val="0.110498063726730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B2A-44A9-B2D1-0EFD665EFCEA}"/>
                </c:ext>
              </c:extLst>
            </c:dLbl>
            <c:dLbl>
              <c:idx val="4"/>
              <c:layout>
                <c:manualLayout>
                  <c:x val="0.21198116902053896"/>
                  <c:y val="-8.645697552958436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2A-44A9-B2D1-0EFD665EFCEA}"/>
                </c:ext>
              </c:extLst>
            </c:dLbl>
            <c:dLbl>
              <c:idx val="5"/>
              <c:layout>
                <c:manualLayout>
                  <c:x val="0.20942665106050917"/>
                  <c:y val="-8.727643022962940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2A-44A9-B2D1-0EFD665EFCEA}"/>
                </c:ext>
              </c:extLst>
            </c:dLbl>
            <c:dLbl>
              <c:idx val="6"/>
              <c:layout>
                <c:manualLayout>
                  <c:x val="-1.2256801233179186E-3"/>
                  <c:y val="0.3012707406967946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2A-44A9-B2D1-0EFD665EFCEA}"/>
                </c:ext>
              </c:extLst>
            </c:dLbl>
            <c:dLbl>
              <c:idx val="7"/>
              <c:layout>
                <c:manualLayout>
                  <c:x val="3.8021247344081993E-2"/>
                  <c:y val="-2.881168857221147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B2A-44A9-B2D1-0EFD665EFCE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AE4-4254-9874-383FF8F2ED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 4.2 &amp; 4.3 II cust support'!$B$36:$B$43</c:f>
              <c:strCache>
                <c:ptCount val="8"/>
                <c:pt idx="0">
                  <c:v>Energy efficiency measures</c:v>
                </c:pt>
                <c:pt idx="1">
                  <c:v>Debt assistance</c:v>
                </c:pt>
                <c:pt idx="2">
                  <c:v>Benefit checks</c:v>
                </c:pt>
                <c:pt idx="3">
                  <c:v>Energy advice</c:v>
                </c:pt>
                <c:pt idx="4">
                  <c:v>Financial Assistance Payments</c:v>
                </c:pt>
                <c:pt idx="5">
                  <c:v>Mobile homes</c:v>
                </c:pt>
                <c:pt idx="6">
                  <c:v>Referrals</c:v>
                </c:pt>
                <c:pt idx="7">
                  <c:v>Management/ administration costs</c:v>
                </c:pt>
              </c:strCache>
            </c:strRef>
          </c:cat>
          <c:val>
            <c:numRef>
              <c:f>'Fig 4.2 &amp; 4.3 II cust support'!$E$36:$E$43</c:f>
              <c:numCache>
                <c:formatCode>0.0%</c:formatCode>
                <c:ptCount val="8"/>
                <c:pt idx="0">
                  <c:v>0.30295726610222162</c:v>
                </c:pt>
                <c:pt idx="1">
                  <c:v>0.25696715772772699</c:v>
                </c:pt>
                <c:pt idx="2">
                  <c:v>0.13309022648315522</c:v>
                </c:pt>
                <c:pt idx="3">
                  <c:v>0.12456960026078251</c:v>
                </c:pt>
                <c:pt idx="4">
                  <c:v>3.3453959253213643E-2</c:v>
                </c:pt>
                <c:pt idx="5">
                  <c:v>1.0563061926881159E-2</c:v>
                </c:pt>
                <c:pt idx="6">
                  <c:v>2.8775912408415496E-4</c:v>
                </c:pt>
                <c:pt idx="7">
                  <c:v>0.13811096912193466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 4.2 &amp; 4.3 II cust support'!#REF!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0-7B2A-44A9-B2D1-0EFD665EFCE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1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2"/>
          <c:tx>
            <c:strRef>
              <c:f>'Fig 4.2 &amp; 4.3 II cust support'!$D$35</c:f>
              <c:strCache>
                <c:ptCount val="1"/>
                <c:pt idx="0">
                  <c:v>Spend</c:v>
                </c:pt>
              </c:strCache>
            </c:strRef>
          </c:tx>
          <c:spPr>
            <a:solidFill>
              <a:srgbClr val="45286F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numFmt formatCode="&quot;£&quot;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E6-4D0D-A900-2AD48503A543}"/>
                </c:ext>
              </c:extLst>
            </c:dLbl>
            <c:dLbl>
              <c:idx val="1"/>
              <c:numFmt formatCode="&quot;£&quot;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E6-4D0D-A900-2AD48503A543}"/>
                </c:ext>
              </c:extLst>
            </c:dLbl>
            <c:dLbl>
              <c:idx val="2"/>
              <c:numFmt formatCode="&quot;£&quot;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E6-4D0D-A900-2AD48503A543}"/>
                </c:ext>
              </c:extLst>
            </c:dLbl>
            <c:dLbl>
              <c:idx val="3"/>
              <c:numFmt formatCode="&quot;£&quot;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E6-4D0D-A900-2AD48503A543}"/>
                </c:ext>
              </c:extLst>
            </c:dLbl>
            <c:dLbl>
              <c:idx val="6"/>
              <c:numFmt formatCode="&quot;£&quot;#,##0.0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2E6-4D0D-A900-2AD48503A543}"/>
                </c:ext>
              </c:extLst>
            </c:dLbl>
            <c:numFmt formatCode="&quot;£&quot;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4.2 &amp; 4.3 II cust support'!$B$36:$B$42</c:f>
              <c:strCache>
                <c:ptCount val="7"/>
                <c:pt idx="0">
                  <c:v>Energy efficiency measures</c:v>
                </c:pt>
                <c:pt idx="1">
                  <c:v>Debt assistance</c:v>
                </c:pt>
                <c:pt idx="2">
                  <c:v>Benefit checks</c:v>
                </c:pt>
                <c:pt idx="3">
                  <c:v>Energy advice</c:v>
                </c:pt>
                <c:pt idx="4">
                  <c:v>Financial Assistance Payments</c:v>
                </c:pt>
                <c:pt idx="5">
                  <c:v>Mobile homes</c:v>
                </c:pt>
                <c:pt idx="6">
                  <c:v>Referrals</c:v>
                </c:pt>
              </c:strCache>
            </c:strRef>
          </c:cat>
          <c:val>
            <c:numRef>
              <c:f>'Fig 4.2 &amp; 4.3 II cust support'!$D$36:$D$42</c:f>
              <c:numCache>
                <c:formatCode>"£"#,##0</c:formatCode>
                <c:ptCount val="7"/>
                <c:pt idx="0">
                  <c:v>10528155</c:v>
                </c:pt>
                <c:pt idx="1">
                  <c:v>8929939.5299999993</c:v>
                </c:pt>
                <c:pt idx="2">
                  <c:v>4625056.7</c:v>
                </c:pt>
                <c:pt idx="3">
                  <c:v>4328953.97</c:v>
                </c:pt>
                <c:pt idx="4">
                  <c:v>1162568.1499999999</c:v>
                </c:pt>
                <c:pt idx="5">
                  <c:v>367080</c:v>
                </c:pt>
                <c:pt idx="6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7C-435C-8223-49F809FF0073}"/>
            </c:ext>
          </c:extLst>
        </c:ser>
        <c:ser>
          <c:idx val="3"/>
          <c:order val="3"/>
          <c:tx>
            <c:v>Filler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 4.2 &amp; 4.3 II cust support'!$B$36:$B$42</c:f>
              <c:strCache>
                <c:ptCount val="7"/>
                <c:pt idx="0">
                  <c:v>Energy efficiency measures</c:v>
                </c:pt>
                <c:pt idx="1">
                  <c:v>Debt assistance</c:v>
                </c:pt>
                <c:pt idx="2">
                  <c:v>Benefit checks</c:v>
                </c:pt>
                <c:pt idx="3">
                  <c:v>Energy advice</c:v>
                </c:pt>
                <c:pt idx="4">
                  <c:v>Financial Assistance Payments</c:v>
                </c:pt>
                <c:pt idx="5">
                  <c:v>Mobile homes</c:v>
                </c:pt>
                <c:pt idx="6">
                  <c:v>Referrals</c:v>
                </c:pt>
              </c:strCache>
            </c:strRef>
          </c:cat>
          <c:val>
            <c:numLit>
              <c:formatCode>General</c:formatCode>
              <c:ptCount val="7"/>
            </c:numLit>
          </c:val>
          <c:extLst>
            <c:ext xmlns:c16="http://schemas.microsoft.com/office/drawing/2014/chart" uri="{C3380CC4-5D6E-409C-BE32-E72D297353CC}">
              <c16:uniqueId val="{00000008-567C-435C-8223-49F809FF0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84652032"/>
        <c:axId val="1684652448"/>
      </c:barChart>
      <c:barChart>
        <c:barDir val="col"/>
        <c:grouping val="clustered"/>
        <c:varyColors val="0"/>
        <c:ser>
          <c:idx val="2"/>
          <c:order val="0"/>
          <c:tx>
            <c:v>Filler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4.2 &amp; 4.3 II cust support'!$B$36:$B$42</c:f>
              <c:strCache>
                <c:ptCount val="7"/>
                <c:pt idx="0">
                  <c:v>Energy efficiency measures</c:v>
                </c:pt>
                <c:pt idx="1">
                  <c:v>Debt assistance</c:v>
                </c:pt>
                <c:pt idx="2">
                  <c:v>Benefit checks</c:v>
                </c:pt>
                <c:pt idx="3">
                  <c:v>Energy advice</c:v>
                </c:pt>
                <c:pt idx="4">
                  <c:v>Financial Assistance Payments</c:v>
                </c:pt>
                <c:pt idx="5">
                  <c:v>Mobile homes</c:v>
                </c:pt>
                <c:pt idx="6">
                  <c:v>Referrals</c:v>
                </c:pt>
              </c:strCache>
            </c:strRef>
          </c:cat>
          <c:val>
            <c:numLit>
              <c:formatCode>General</c:formatCode>
              <c:ptCount val="7"/>
            </c:numLit>
          </c:val>
          <c:extLst>
            <c:ext xmlns:c16="http://schemas.microsoft.com/office/drawing/2014/chart" uri="{C3380CC4-5D6E-409C-BE32-E72D297353CC}">
              <c16:uniqueId val="{00000009-567C-435C-8223-49F809FF0073}"/>
            </c:ext>
          </c:extLst>
        </c:ser>
        <c:ser>
          <c:idx val="0"/>
          <c:order val="1"/>
          <c:tx>
            <c:strRef>
              <c:f>'Fig 4.2 &amp; 4.3 II cust support'!$C$35</c:f>
              <c:strCache>
                <c:ptCount val="1"/>
                <c:pt idx="0">
                  <c:v>Consumers helped</c:v>
                </c:pt>
              </c:strCache>
            </c:strRef>
          </c:tx>
          <c:spPr>
            <a:solidFill>
              <a:srgbClr val="A1ABB2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E6-4D0D-A900-2AD48503A543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E6-4D0D-A900-2AD48503A543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7C-435C-8223-49F809FF0073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E6-4D0D-A900-2AD48503A54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4.2 &amp; 4.3 II cust support'!$B$36:$B$42</c:f>
              <c:strCache>
                <c:ptCount val="7"/>
                <c:pt idx="0">
                  <c:v>Energy efficiency measures</c:v>
                </c:pt>
                <c:pt idx="1">
                  <c:v>Debt assistance</c:v>
                </c:pt>
                <c:pt idx="2">
                  <c:v>Benefit checks</c:v>
                </c:pt>
                <c:pt idx="3">
                  <c:v>Energy advice</c:v>
                </c:pt>
                <c:pt idx="4">
                  <c:v>Financial Assistance Payments</c:v>
                </c:pt>
                <c:pt idx="5">
                  <c:v>Mobile homes</c:v>
                </c:pt>
                <c:pt idx="6">
                  <c:v>Referrals</c:v>
                </c:pt>
              </c:strCache>
            </c:strRef>
          </c:cat>
          <c:val>
            <c:numRef>
              <c:f>'Fig 4.2 &amp; 4.3 II cust support'!$C$36:$C$42</c:f>
              <c:numCache>
                <c:formatCode>#,##0</c:formatCode>
                <c:ptCount val="7"/>
                <c:pt idx="0">
                  <c:v>26967</c:v>
                </c:pt>
                <c:pt idx="1">
                  <c:v>28979</c:v>
                </c:pt>
                <c:pt idx="2">
                  <c:v>108399</c:v>
                </c:pt>
                <c:pt idx="3">
                  <c:v>130340</c:v>
                </c:pt>
                <c:pt idx="4">
                  <c:v>14217</c:v>
                </c:pt>
                <c:pt idx="5">
                  <c:v>2622</c:v>
                </c:pt>
                <c:pt idx="6">
                  <c:v>15693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67C-435C-8223-49F809FF0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84667424"/>
        <c:axId val="1684668672"/>
      </c:barChart>
      <c:catAx>
        <c:axId val="168465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84652448"/>
        <c:crosses val="autoZero"/>
        <c:auto val="1"/>
        <c:lblAlgn val="ctr"/>
        <c:lblOffset val="100"/>
        <c:noMultiLvlLbl val="0"/>
      </c:catAx>
      <c:valAx>
        <c:axId val="16846524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&quot;£&quot;#,##0_);[Red]\(&quot;£&quot;#,##0\)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8465203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133338285544496E-2"/>
                <c:y val="0.1059640564862360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r>
                    <a:rPr lang="en-GB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rPr>
                    <a:t>Spend on initiatives (£m)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1684668672"/>
        <c:scaling>
          <c:orientation val="minMax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84667424"/>
        <c:crosses val="max"/>
        <c:crossBetween val="between"/>
        <c:majorUnit val="25000"/>
        <c:minorUnit val="15000"/>
        <c:dispUnits>
          <c:builtInUnit val="thousands"/>
          <c:dispUnitsLbl>
            <c:layout>
              <c:manualLayout>
                <c:xMode val="edge"/>
                <c:yMode val="edge"/>
                <c:x val="0.96258282573168918"/>
                <c:y val="5.3019946858380233E-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r>
                    <a:rPr lang="en-GB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rPr>
                    <a:t>Consumers helped (thousands)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</c:dispUnitsLbl>
        </c:dispUnits>
      </c:valAx>
      <c:catAx>
        <c:axId val="1684667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4668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4.4 Total cust supported II'!$C$35</c:f>
              <c:strCache>
                <c:ptCount val="1"/>
                <c:pt idx="0">
                  <c:v>SY10</c:v>
                </c:pt>
              </c:strCache>
            </c:strRef>
          </c:tx>
          <c:spPr>
            <a:solidFill>
              <a:srgbClr val="45286F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4.4 Total cust supported II'!$B$36:$B$42</c:f>
              <c:strCache>
                <c:ptCount val="7"/>
                <c:pt idx="0">
                  <c:v>Benefit checks</c:v>
                </c:pt>
                <c:pt idx="1">
                  <c:v>Debt assistance</c:v>
                </c:pt>
                <c:pt idx="2">
                  <c:v>Energy advice</c:v>
                </c:pt>
                <c:pt idx="3">
                  <c:v>Energy efficiency measures</c:v>
                </c:pt>
                <c:pt idx="4">
                  <c:v>Financial Assistance Payments</c:v>
                </c:pt>
                <c:pt idx="5">
                  <c:v>Mobile homes</c:v>
                </c:pt>
                <c:pt idx="6">
                  <c:v>Referrals</c:v>
                </c:pt>
              </c:strCache>
            </c:strRef>
          </c:cat>
          <c:val>
            <c:numRef>
              <c:f>'Fig 4.4 Total cust supported II'!$C$36:$C$42</c:f>
              <c:numCache>
                <c:formatCode>#,##0</c:formatCode>
                <c:ptCount val="7"/>
                <c:pt idx="0">
                  <c:v>39748</c:v>
                </c:pt>
                <c:pt idx="1">
                  <c:v>24869</c:v>
                </c:pt>
                <c:pt idx="2">
                  <c:v>357085</c:v>
                </c:pt>
                <c:pt idx="3">
                  <c:v>18130</c:v>
                </c:pt>
                <c:pt idx="4">
                  <c:v>14049</c:v>
                </c:pt>
                <c:pt idx="5">
                  <c:v>3062</c:v>
                </c:pt>
                <c:pt idx="6">
                  <c:v>11439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6-475B-8615-A18CDAC5C15F}"/>
            </c:ext>
          </c:extLst>
        </c:ser>
        <c:ser>
          <c:idx val="1"/>
          <c:order val="1"/>
          <c:tx>
            <c:strRef>
              <c:f>'Fig 4.4 Total cust supported II'!$D$35</c:f>
              <c:strCache>
                <c:ptCount val="1"/>
                <c:pt idx="0">
                  <c:v>SY11</c:v>
                </c:pt>
              </c:strCache>
            </c:strRef>
          </c:tx>
          <c:spPr>
            <a:solidFill>
              <a:srgbClr val="A1ABB2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4.4 Total cust supported II'!$B$36:$B$42</c:f>
              <c:strCache>
                <c:ptCount val="7"/>
                <c:pt idx="0">
                  <c:v>Benefit checks</c:v>
                </c:pt>
                <c:pt idx="1">
                  <c:v>Debt assistance</c:v>
                </c:pt>
                <c:pt idx="2">
                  <c:v>Energy advice</c:v>
                </c:pt>
                <c:pt idx="3">
                  <c:v>Energy efficiency measures</c:v>
                </c:pt>
                <c:pt idx="4">
                  <c:v>Financial Assistance Payments</c:v>
                </c:pt>
                <c:pt idx="5">
                  <c:v>Mobile homes</c:v>
                </c:pt>
                <c:pt idx="6">
                  <c:v>Referrals</c:v>
                </c:pt>
              </c:strCache>
            </c:strRef>
          </c:cat>
          <c:val>
            <c:numRef>
              <c:f>'Fig 4.4 Total cust supported II'!$D$36:$D$42</c:f>
              <c:numCache>
                <c:formatCode>#,##0</c:formatCode>
                <c:ptCount val="7"/>
                <c:pt idx="0">
                  <c:v>108399</c:v>
                </c:pt>
                <c:pt idx="1">
                  <c:v>28979</c:v>
                </c:pt>
                <c:pt idx="2">
                  <c:v>130340</c:v>
                </c:pt>
                <c:pt idx="3">
                  <c:v>26967</c:v>
                </c:pt>
                <c:pt idx="4">
                  <c:v>14217</c:v>
                </c:pt>
                <c:pt idx="5">
                  <c:v>2622</c:v>
                </c:pt>
                <c:pt idx="6">
                  <c:v>15693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06-475B-8615-A18CDAC5C1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913601072"/>
        <c:axId val="1913601488"/>
      </c:barChart>
      <c:catAx>
        <c:axId val="191360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7F7F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913601488"/>
        <c:crosses val="autoZero"/>
        <c:auto val="1"/>
        <c:lblAlgn val="ctr"/>
        <c:lblOffset val="100"/>
        <c:noMultiLvlLbl val="0"/>
      </c:catAx>
      <c:valAx>
        <c:axId val="19136014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7F7F7F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/>
                  <a:t>Customers helped (thousands)</a:t>
                </a:r>
              </a:p>
            </c:rich>
          </c:tx>
          <c:layout>
            <c:manualLayout>
              <c:xMode val="edge"/>
              <c:yMode val="edge"/>
              <c:x val="1.7122681654630791E-2"/>
              <c:y val="2.93705555555555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913601072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871088987362"/>
          <c:y val="4.0175880076846061E-2"/>
          <c:w val="0.88569559477662763"/>
          <c:h val="0.645674588841532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 4.5 II spend SY10+11'!$C$41</c:f>
              <c:strCache>
                <c:ptCount val="1"/>
                <c:pt idx="0">
                  <c:v>SY10 spend</c:v>
                </c:pt>
              </c:strCache>
            </c:strRef>
          </c:tx>
          <c:spPr>
            <a:solidFill>
              <a:srgbClr val="45286F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 rot="-5400000" spcFirstLastPara="1" vertOverflow="ellipsis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8E69DE53-597B-46E8-B76D-6C845DFAAB3E}" type="VALUE">
                      <a:rPr lang="en-US" sz="700">
                        <a:solidFill>
                          <a:schemeClr val="bg1"/>
                        </a:solidFill>
                      </a:rPr>
                      <a:pPr>
                        <a:defRPr sz="700" b="1">
                          <a:solidFill>
                            <a:schemeClr val="bg1"/>
                          </a:solidFill>
                        </a:defRPr>
                      </a:pPr>
                      <a:t>[VALUE]</a:t>
                    </a:fld>
                    <a:r>
                      <a:rPr lang="en-US" sz="700">
                        <a:solidFill>
                          <a:schemeClr val="bg1"/>
                        </a:solidFill>
                      </a:rPr>
                      <a:t>m</a:t>
                    </a:r>
                  </a:p>
                </c:rich>
              </c:tx>
              <c:numFmt formatCode="&quot;£&quot;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A7E-471E-82C7-D79D40D7F259}"/>
                </c:ext>
              </c:extLst>
            </c:dLbl>
            <c:dLbl>
              <c:idx val="1"/>
              <c:tx>
                <c:rich>
                  <a:bodyPr rot="-5400000" spcFirstLastPara="1" vertOverflow="ellipsis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924A0284-CA71-47C1-BEB5-5329FA41241D}" type="VALUE">
                      <a:rPr lang="en-US" sz="700">
                        <a:solidFill>
                          <a:schemeClr val="bg1"/>
                        </a:solidFill>
                      </a:rPr>
                      <a:pPr>
                        <a:defRPr sz="700" b="1">
                          <a:solidFill>
                            <a:schemeClr val="bg1"/>
                          </a:solidFill>
                        </a:defRPr>
                      </a:pPr>
                      <a:t>[VALUE]</a:t>
                    </a:fld>
                    <a:r>
                      <a:rPr lang="en-US" sz="700">
                        <a:solidFill>
                          <a:schemeClr val="bg1"/>
                        </a:solidFill>
                      </a:rPr>
                      <a:t>m</a:t>
                    </a:r>
                  </a:p>
                </c:rich>
              </c:tx>
              <c:numFmt formatCode="&quot;£&quot;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A7E-471E-82C7-D79D40D7F259}"/>
                </c:ext>
              </c:extLst>
            </c:dLbl>
            <c:dLbl>
              <c:idx val="2"/>
              <c:tx>
                <c:rich>
                  <a:bodyPr rot="-5400000" spcFirstLastPara="1" vertOverflow="ellipsis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2FF3BC72-2CD3-4011-BDE5-959F960D0647}" type="VALUE">
                      <a:rPr lang="en-US" sz="700">
                        <a:solidFill>
                          <a:schemeClr val="bg1"/>
                        </a:solidFill>
                      </a:rPr>
                      <a:pPr>
                        <a:defRPr sz="700" b="1">
                          <a:solidFill>
                            <a:schemeClr val="bg1"/>
                          </a:solidFill>
                        </a:defRPr>
                      </a:pPr>
                      <a:t>[VALUE]</a:t>
                    </a:fld>
                    <a:r>
                      <a:rPr lang="en-US" sz="700">
                        <a:solidFill>
                          <a:schemeClr val="bg1"/>
                        </a:solidFill>
                      </a:rPr>
                      <a:t>m</a:t>
                    </a:r>
                  </a:p>
                </c:rich>
              </c:tx>
              <c:numFmt formatCode="&quot;£&quot;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A7E-471E-82C7-D79D40D7F259}"/>
                </c:ext>
              </c:extLst>
            </c:dLbl>
            <c:dLbl>
              <c:idx val="3"/>
              <c:tx>
                <c:rich>
                  <a:bodyPr rot="-5400000" spcFirstLastPara="1" vertOverflow="ellipsis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EDE8A4CE-AB60-48D0-ADC3-D7AAA3DD2B1D}" type="VALUE">
                      <a:rPr lang="en-US" sz="700">
                        <a:solidFill>
                          <a:schemeClr val="bg1"/>
                        </a:solidFill>
                      </a:rPr>
                      <a:pPr>
                        <a:defRPr sz="700" b="1">
                          <a:solidFill>
                            <a:schemeClr val="bg1"/>
                          </a:solidFill>
                        </a:defRPr>
                      </a:pPr>
                      <a:t>[VALUE]</a:t>
                    </a:fld>
                    <a:r>
                      <a:rPr lang="en-US" sz="700">
                        <a:solidFill>
                          <a:schemeClr val="bg1"/>
                        </a:solidFill>
                      </a:rPr>
                      <a:t>m</a:t>
                    </a:r>
                  </a:p>
                </c:rich>
              </c:tx>
              <c:numFmt formatCode="&quot;£&quot;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A7E-471E-82C7-D79D40D7F259}"/>
                </c:ext>
              </c:extLst>
            </c:dLbl>
            <c:dLbl>
              <c:idx val="4"/>
              <c:layout>
                <c:manualLayout>
                  <c:x val="2.486016159105034E-3"/>
                  <c:y val="0.10855579894618436"/>
                </c:manualLayout>
              </c:layout>
              <c:tx>
                <c:rich>
                  <a:bodyPr rot="-5400000" spcFirstLastPara="1" vertOverflow="ellipsis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3F8545F9-6DAD-494A-A4E9-CF4D50D9DFB6}" type="VALUE">
                      <a:rPr lang="en-US">
                        <a:solidFill>
                          <a:schemeClr val="bg1"/>
                        </a:solidFill>
                      </a:rPr>
                      <a:pPr>
                        <a:defRPr sz="700" b="1">
                          <a:solidFill>
                            <a:schemeClr val="bg1"/>
                          </a:solidFill>
                        </a:defRPr>
                      </a:pPr>
                      <a:t>[VALUE]</a:t>
                    </a:fld>
                    <a:r>
                      <a:rPr lang="en-US">
                        <a:solidFill>
                          <a:schemeClr val="bg1"/>
                        </a:solidFill>
                      </a:rPr>
                      <a:t>m</a:t>
                    </a:r>
                  </a:p>
                </c:rich>
              </c:tx>
              <c:numFmt formatCode="&quot;£&quot;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A7E-471E-82C7-D79D40D7F259}"/>
                </c:ext>
              </c:extLst>
            </c:dLbl>
            <c:dLbl>
              <c:idx val="5"/>
              <c:layout>
                <c:manualLayout>
                  <c:x val="-1.3675055699803292E-16"/>
                  <c:y val="6.7240306301917813E-3"/>
                </c:manualLayout>
              </c:layout>
              <c:tx>
                <c:rich>
                  <a:bodyPr/>
                  <a:lstStyle/>
                  <a:p>
                    <a:fld id="{C1439631-3684-485E-9995-B67331F00B54}" type="VALUE">
                      <a:rPr lang="en-US"/>
                      <a:pPr/>
                      <a:t>[VALUE]</a:t>
                    </a:fld>
                    <a:r>
                      <a:rPr lang="en-US"/>
                      <a:t>m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A7E-471E-82C7-D79D40D7F259}"/>
                </c:ext>
              </c:extLst>
            </c:dLbl>
            <c:dLbl>
              <c:idx val="6"/>
              <c:layout>
                <c:manualLayout>
                  <c:x val="-9.109625613688839E-17"/>
                  <c:y val="9.94244985431867E-4"/>
                </c:manualLayout>
              </c:layout>
              <c:tx>
                <c:rich>
                  <a:bodyPr/>
                  <a:lstStyle/>
                  <a:p>
                    <a:fld id="{4F1CA31A-E1D2-4285-A318-1AB7B3618A80}" type="VALUE">
                      <a:rPr lang="en-US"/>
                      <a:pPr/>
                      <a:t>[VALUE]</a:t>
                    </a:fld>
                    <a:r>
                      <a:rPr lang="en-US"/>
                      <a:t>m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8A7E-471E-82C7-D79D40D7F25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83DCA3D-3476-45CC-9D45-F2CAD18A9E8D}" type="VALUE">
                      <a:rPr lang="en-US" sz="700">
                        <a:solidFill>
                          <a:sysClr val="windowText" lastClr="000000"/>
                        </a:solidFill>
                      </a:rPr>
                      <a:pPr/>
                      <a:t>[VALUE]</a:t>
                    </a:fld>
                    <a:r>
                      <a:rPr lang="en-US" sz="700">
                        <a:solidFill>
                          <a:sysClr val="windowText" lastClr="000000"/>
                        </a:solidFill>
                      </a:rPr>
                      <a:t>m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A7E-471E-82C7-D79D40D7F259}"/>
                </c:ext>
              </c:extLst>
            </c:dLbl>
            <c:numFmt formatCode="&quot;£&quot;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4.5 II spend SY10+11'!$B$42:$B$49</c:f>
              <c:strCache>
                <c:ptCount val="8"/>
                <c:pt idx="0">
                  <c:v>Administration costs</c:v>
                </c:pt>
                <c:pt idx="1">
                  <c:v>Benefit checks</c:v>
                </c:pt>
                <c:pt idx="2">
                  <c:v>Debt assistance</c:v>
                </c:pt>
                <c:pt idx="3">
                  <c:v>Energy advice</c:v>
                </c:pt>
                <c:pt idx="4">
                  <c:v>Energy efficiency measures</c:v>
                </c:pt>
                <c:pt idx="5">
                  <c:v>Financial Assistance Payments</c:v>
                </c:pt>
                <c:pt idx="6">
                  <c:v>Mobile homes</c:v>
                </c:pt>
                <c:pt idx="7">
                  <c:v>Referrals</c:v>
                </c:pt>
              </c:strCache>
            </c:strRef>
          </c:cat>
          <c:val>
            <c:numRef>
              <c:f>'Fig 4.5 II spend SY10+11'!$C$42:$C$49</c:f>
              <c:numCache>
                <c:formatCode>"£"#,##0</c:formatCode>
                <c:ptCount val="8"/>
                <c:pt idx="0">
                  <c:v>4209535</c:v>
                </c:pt>
                <c:pt idx="1">
                  <c:v>3387160</c:v>
                </c:pt>
                <c:pt idx="2">
                  <c:v>5274463</c:v>
                </c:pt>
                <c:pt idx="3">
                  <c:v>8640806</c:v>
                </c:pt>
                <c:pt idx="4">
                  <c:v>10841704</c:v>
                </c:pt>
                <c:pt idx="5">
                  <c:v>795023</c:v>
                </c:pt>
                <c:pt idx="6">
                  <c:v>530000</c:v>
                </c:pt>
                <c:pt idx="7">
                  <c:v>223288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7E-471E-82C7-D79D40D7F259}"/>
            </c:ext>
          </c:extLst>
        </c:ser>
        <c:ser>
          <c:idx val="3"/>
          <c:order val="1"/>
          <c:tx>
            <c:strRef>
              <c:f>'Fig 4.5 II spend SY10+11'!$D$41</c:f>
              <c:strCache>
                <c:ptCount val="1"/>
                <c:pt idx="0">
                  <c:v>SY11 spend</c:v>
                </c:pt>
              </c:strCache>
            </c:strRef>
          </c:tx>
          <c:spPr>
            <a:solidFill>
              <a:srgbClr val="A1ABB2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99632DE-EC6A-4DA7-969C-CBC8EB49A856}" type="VALUE">
                      <a:rPr lang="en-US"/>
                      <a:pPr/>
                      <a:t>[VALUE]</a:t>
                    </a:fld>
                    <a:r>
                      <a:rPr lang="en-US"/>
                      <a:t>m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A7E-471E-82C7-D79D40D7F25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5E5F131-02DB-4FC5-86F7-FF8D5BDD0F31}" type="VALUE">
                      <a:rPr lang="en-US"/>
                      <a:pPr/>
                      <a:t>[VALUE]</a:t>
                    </a:fld>
                    <a:r>
                      <a:rPr lang="en-US"/>
                      <a:t>m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8A7E-471E-82C7-D79D40D7F25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13259A9-21D4-44DA-AF3B-87C413176562}" type="VALUE">
                      <a:rPr lang="en-US"/>
                      <a:pPr/>
                      <a:t>[VALUE]</a:t>
                    </a:fld>
                    <a:r>
                      <a:rPr lang="en-US"/>
                      <a:t>m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A7E-471E-82C7-D79D40D7F25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624F01E-AC89-4C5A-9F1C-DC8ED15C2672}" type="VALUE">
                      <a:rPr lang="en-US"/>
                      <a:pPr/>
                      <a:t>[VALUE]</a:t>
                    </a:fld>
                    <a:r>
                      <a:rPr lang="en-US"/>
                      <a:t>m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8A7E-471E-82C7-D79D40D7F259}"/>
                </c:ext>
              </c:extLst>
            </c:dLbl>
            <c:dLbl>
              <c:idx val="4"/>
              <c:layout>
                <c:manualLayout>
                  <c:x val="0"/>
                  <c:y val="0.12038718844354981"/>
                </c:manualLayout>
              </c:layout>
              <c:tx>
                <c:rich>
                  <a:bodyPr/>
                  <a:lstStyle/>
                  <a:p>
                    <a:fld id="{E7F58C04-1577-4EB2-BFD3-3687BD6B98BF}" type="VALUE">
                      <a:rPr lang="en-US"/>
                      <a:pPr/>
                      <a:t>[VALUE]</a:t>
                    </a:fld>
                    <a:r>
                      <a:rPr lang="en-US"/>
                      <a:t>m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8A7E-471E-82C7-D79D40D7F259}"/>
                </c:ext>
              </c:extLst>
            </c:dLbl>
            <c:dLbl>
              <c:idx val="5"/>
              <c:layout>
                <c:manualLayout>
                  <c:x val="0"/>
                  <c:y val="8.6505939334902103E-3"/>
                </c:manualLayout>
              </c:layout>
              <c:tx>
                <c:rich>
                  <a:bodyPr/>
                  <a:lstStyle/>
                  <a:p>
                    <a:fld id="{091B85E6-42F5-49CD-A85B-A57F8C7F2577}" type="VALUE">
                      <a:rPr lang="en-US"/>
                      <a:pPr/>
                      <a:t>[VALUE]</a:t>
                    </a:fld>
                    <a:r>
                      <a:rPr lang="en-US"/>
                      <a:t>m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8A7E-471E-82C7-D79D40D7F259}"/>
                </c:ext>
              </c:extLst>
            </c:dLbl>
            <c:dLbl>
              <c:idx val="6"/>
              <c:layout>
                <c:manualLayout>
                  <c:x val="0"/>
                  <c:y val="1.4026343037395555E-3"/>
                </c:manualLayout>
              </c:layout>
              <c:tx>
                <c:rich>
                  <a:bodyPr/>
                  <a:lstStyle/>
                  <a:p>
                    <a:fld id="{F6E23EBF-ABE6-47BA-BAEE-801EBBCE04DC}" type="VALUE">
                      <a:rPr lang="en-US"/>
                      <a:pPr/>
                      <a:t>[VALUE]</a:t>
                    </a:fld>
                    <a:r>
                      <a:rPr lang="en-US"/>
                      <a:t>m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8A7E-471E-82C7-D79D40D7F25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10BD3B6-675F-47DB-9F33-63875BB262A8}" type="VALUE">
                      <a:rPr lang="en-US"/>
                      <a:pPr/>
                      <a:t>[VALUE]</a:t>
                    </a:fld>
                    <a:r>
                      <a:rPr lang="en-US"/>
                      <a:t>m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8A7E-471E-82C7-D79D40D7F259}"/>
                </c:ext>
              </c:extLst>
            </c:dLbl>
            <c:numFmt formatCode="&quot;£&quot;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4.5 II spend SY10+11'!$B$42:$B$49</c:f>
              <c:strCache>
                <c:ptCount val="8"/>
                <c:pt idx="0">
                  <c:v>Administration costs</c:v>
                </c:pt>
                <c:pt idx="1">
                  <c:v>Benefit checks</c:v>
                </c:pt>
                <c:pt idx="2">
                  <c:v>Debt assistance</c:v>
                </c:pt>
                <c:pt idx="3">
                  <c:v>Energy advice</c:v>
                </c:pt>
                <c:pt idx="4">
                  <c:v>Energy efficiency measures</c:v>
                </c:pt>
                <c:pt idx="5">
                  <c:v>Financial Assistance Payments</c:v>
                </c:pt>
                <c:pt idx="6">
                  <c:v>Mobile homes</c:v>
                </c:pt>
                <c:pt idx="7">
                  <c:v>Referrals</c:v>
                </c:pt>
              </c:strCache>
            </c:strRef>
          </c:cat>
          <c:val>
            <c:numRef>
              <c:f>'Fig 4.5 II spend SY10+11'!$D$42:$D$49</c:f>
              <c:numCache>
                <c:formatCode>"£"#,##0</c:formatCode>
                <c:ptCount val="8"/>
                <c:pt idx="0">
                  <c:v>4799533.97</c:v>
                </c:pt>
                <c:pt idx="1">
                  <c:v>4625056.7</c:v>
                </c:pt>
                <c:pt idx="2">
                  <c:v>8929939.5299999993</c:v>
                </c:pt>
                <c:pt idx="3">
                  <c:v>4328953.97</c:v>
                </c:pt>
                <c:pt idx="4">
                  <c:v>10528155</c:v>
                </c:pt>
                <c:pt idx="5">
                  <c:v>1162568.1499999999</c:v>
                </c:pt>
                <c:pt idx="6">
                  <c:v>367080</c:v>
                </c:pt>
                <c:pt idx="7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A7E-471E-82C7-D79D40D7F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84661600"/>
        <c:axId val="1684662016"/>
      </c:barChart>
      <c:catAx>
        <c:axId val="168466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84662016"/>
        <c:crosses val="autoZero"/>
        <c:auto val="1"/>
        <c:lblAlgn val="ctr"/>
        <c:lblOffset val="100"/>
        <c:noMultiLvlLbl val="0"/>
      </c:catAx>
      <c:valAx>
        <c:axId val="16846620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/>
                  <a:t>Spend on initiatives (£m)</a:t>
                </a:r>
              </a:p>
            </c:rich>
          </c:tx>
          <c:layout>
            <c:manualLayout>
              <c:xMode val="edge"/>
              <c:yMode val="edge"/>
              <c:x val="4.2851497136899104E-3"/>
              <c:y val="7.513138888888888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&quot;£&quot;#,##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84661600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6202502654849928"/>
          <c:y val="0.94562642827541288"/>
          <c:w val="0.35825230024685578"/>
          <c:h val="5.43735224586288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1003299</xdr:colOff>
      <xdr:row>7</xdr:row>
      <xdr:rowOff>85250</xdr:rowOff>
    </xdr:to>
    <xdr:pic>
      <xdr:nvPicPr>
        <xdr:cNvPr id="2" name="Picture 1" descr="Ofgem logo" title="Ofgem - making a positive difference for energy consumers">
          <a:extLst>
            <a:ext uri="{FF2B5EF4-FFF2-40B4-BE49-F238E27FC236}">
              <a16:creationId xmlns:a16="http://schemas.microsoft.com/office/drawing/2014/main" id="{232B3D8C-791E-4960-BAF0-E1E34A5F847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32049" cy="13584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2218353</xdr:colOff>
      <xdr:row>3</xdr:row>
      <xdr:rowOff>10064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E78BBA9C-B3EA-4875-AAAB-5BC84F121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0278" cy="55298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5</xdr:col>
      <xdr:colOff>352425</xdr:colOff>
      <xdr:row>33</xdr:row>
      <xdr:rowOff>94800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2C6A931-3967-4346-82C9-6D7E20D4E69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2202478</xdr:colOff>
      <xdr:row>3</xdr:row>
      <xdr:rowOff>10064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D11EE258-D971-442C-8673-3A5CE52FB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0278" cy="55298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4</xdr:col>
      <xdr:colOff>742950</xdr:colOff>
      <xdr:row>38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859908-1455-420E-ABE2-53E3AD655D8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94278</xdr:colOff>
      <xdr:row>3</xdr:row>
      <xdr:rowOff>19589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6F4C4BA8-3155-4384-AE75-30BD4346E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2978" cy="562514"/>
        </a:xfrm>
        <a:prstGeom prst="rect">
          <a:avLst/>
        </a:prstGeom>
      </xdr:spPr>
    </xdr:pic>
    <xdr:clientData/>
  </xdr:twoCellAnchor>
  <xdr:twoCellAnchor>
    <xdr:from>
      <xdr:col>0</xdr:col>
      <xdr:colOff>171449</xdr:colOff>
      <xdr:row>13</xdr:row>
      <xdr:rowOff>180974</xdr:rowOff>
    </xdr:from>
    <xdr:to>
      <xdr:col>5</xdr:col>
      <xdr:colOff>1104899</xdr:colOff>
      <xdr:row>34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5A4241-858D-4BEF-8564-21A8111B8F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1197300</xdr:colOff>
      <xdr:row>3</xdr:row>
      <xdr:rowOff>56382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DC0974BF-8032-492A-81E0-3B9BEBD69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3000" cy="5707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162250</xdr:colOff>
      <xdr:row>3</xdr:row>
      <xdr:rowOff>18282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F37AD37C-A083-4247-AEA2-5805C22C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3000" cy="5707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1018657</xdr:colOff>
      <xdr:row>3</xdr:row>
      <xdr:rowOff>25485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F9D28476-7E31-4BA9-8F85-61D4FC71A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9803" cy="559339"/>
        </a:xfrm>
        <a:prstGeom prst="rect">
          <a:avLst/>
        </a:prstGeom>
      </xdr:spPr>
    </xdr:pic>
    <xdr:clientData/>
  </xdr:twoCellAnchor>
  <xdr:twoCellAnchor>
    <xdr:from>
      <xdr:col>1</xdr:col>
      <xdr:colOff>8255</xdr:colOff>
      <xdr:row>11</xdr:row>
      <xdr:rowOff>0</xdr:rowOff>
    </xdr:from>
    <xdr:to>
      <xdr:col>6</xdr:col>
      <xdr:colOff>517072</xdr:colOff>
      <xdr:row>30</xdr:row>
      <xdr:rowOff>154215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B059BE-5E82-4ECC-A551-0D03AAAA53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752800</xdr:colOff>
      <xdr:row>3</xdr:row>
      <xdr:rowOff>18282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6F5A43FA-AF45-48D9-9F3A-947168A23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27237" cy="589782"/>
        </a:xfrm>
        <a:prstGeom prst="rect">
          <a:avLst/>
        </a:prstGeom>
      </xdr:spPr>
    </xdr:pic>
    <xdr:clientData/>
  </xdr:twoCellAnchor>
  <xdr:twoCellAnchor>
    <xdr:from>
      <xdr:col>1</xdr:col>
      <xdr:colOff>44819</xdr:colOff>
      <xdr:row>12</xdr:row>
      <xdr:rowOff>11197</xdr:rowOff>
    </xdr:from>
    <xdr:to>
      <xdr:col>6</xdr:col>
      <xdr:colOff>39985</xdr:colOff>
      <xdr:row>33</xdr:row>
      <xdr:rowOff>131158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1FF9F6E3-6484-4810-9264-A6BC65379DF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216269" y="2271797"/>
          <a:ext cx="7240516" cy="3987111"/>
          <a:chOff x="219500" y="1503452"/>
          <a:chExt cx="6813259" cy="392212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C0D1A1DE-D542-49CE-B258-62C7CA2B0BD0}"/>
              </a:ext>
            </a:extLst>
          </xdr:cNvPr>
          <xdr:cNvGrpSpPr/>
        </xdr:nvGrpSpPr>
        <xdr:grpSpPr>
          <a:xfrm>
            <a:off x="219500" y="1503452"/>
            <a:ext cx="6813259" cy="3922127"/>
            <a:chOff x="218166" y="1506768"/>
            <a:chExt cx="6819535" cy="3908791"/>
          </a:xfrm>
        </xdr:grpSpPr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4870431D-D039-4C2F-AA55-2F77CF465A4B}"/>
                </a:ext>
                <a:ext uri="{C183D7F6-B498-43B3-948B-1728B52AA6E4}">
                  <adec:decorative xmlns:adec="http://schemas.microsoft.com/office/drawing/2017/decorative" val="1"/>
                </a:ext>
              </a:extLst>
            </xdr:cNvPr>
            <xdr:cNvGraphicFramePr>
              <a:graphicFrameLocks/>
            </xdr:cNvGraphicFramePr>
          </xdr:nvGraphicFramePr>
          <xdr:xfrm>
            <a:off x="218166" y="1506768"/>
            <a:ext cx="6819535" cy="358445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9" name="Group 8">
              <a:extLst>
                <a:ext uri="{FF2B5EF4-FFF2-40B4-BE49-F238E27FC236}">
                  <a16:creationId xmlns:a16="http://schemas.microsoft.com/office/drawing/2014/main" id="{211194D1-3840-4209-90E6-4F7A73EDF8C5}"/>
                </a:ext>
              </a:extLst>
            </xdr:cNvPr>
            <xdr:cNvGrpSpPr/>
          </xdr:nvGrpSpPr>
          <xdr:grpSpPr>
            <a:xfrm>
              <a:off x="4318408" y="5042179"/>
              <a:ext cx="2045680" cy="373380"/>
              <a:chOff x="-636336" y="243749"/>
              <a:chExt cx="1815176" cy="376733"/>
            </a:xfrm>
          </xdr:grpSpPr>
          <xdr:sp macro="" textlink="">
            <xdr:nvSpPr>
              <xdr:cNvPr id="10" name="Rectangle 9">
                <a:extLst>
                  <a:ext uri="{FF2B5EF4-FFF2-40B4-BE49-F238E27FC236}">
                    <a16:creationId xmlns:a16="http://schemas.microsoft.com/office/drawing/2014/main" id="{4A0DED01-15E1-47A4-A61E-125062EB969E}"/>
                  </a:ext>
                </a:extLst>
              </xdr:cNvPr>
              <xdr:cNvSpPr/>
            </xdr:nvSpPr>
            <xdr:spPr>
              <a:xfrm>
                <a:off x="-392735" y="243749"/>
                <a:ext cx="1571575" cy="376733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wrap="square">
                <a:noAutofit/>
              </a:bodyPr>
              <a:lstStyle/>
              <a:p>
                <a:r>
                  <a:rPr lang="en-US" sz="1000">
                    <a:solidFill>
                      <a:schemeClr val="dk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rPr>
                  <a:t> +5% (max carry over)</a:t>
                </a:r>
                <a:endParaRPr lang="en-GB" sz="1000">
                  <a:solidFill>
                    <a:schemeClr val="dk1"/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endParaRPr>
              </a:p>
            </xdr:txBody>
          </xdr:sp>
          <xdr:cxnSp macro="">
            <xdr:nvCxnSpPr>
              <xdr:cNvPr id="11" name="Straight Connector 10">
                <a:extLst>
                  <a:ext uri="{FF2B5EF4-FFF2-40B4-BE49-F238E27FC236}">
                    <a16:creationId xmlns:a16="http://schemas.microsoft.com/office/drawing/2014/main" id="{D2C14441-A34A-47A3-BD33-7AB748DD9821}"/>
                  </a:ext>
                </a:extLst>
              </xdr:cNvPr>
              <xdr:cNvCxnSpPr/>
            </xdr:nvCxnSpPr>
            <xdr:spPr>
              <a:xfrm flipH="1">
                <a:off x="-636336" y="372302"/>
                <a:ext cx="299923" cy="0"/>
              </a:xfrm>
              <a:prstGeom prst="line">
                <a:avLst/>
              </a:prstGeom>
              <a:ln w="25400">
                <a:solidFill>
                  <a:srgbClr val="E86E1E"/>
                </a:solidFill>
                <a:prstDash val="sys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2" name="Group 11">
              <a:extLst>
                <a:ext uri="{FF2B5EF4-FFF2-40B4-BE49-F238E27FC236}">
                  <a16:creationId xmlns:a16="http://schemas.microsoft.com/office/drawing/2014/main" id="{2788D764-F240-4D49-A053-D90EFBD51638}"/>
                </a:ext>
              </a:extLst>
            </xdr:cNvPr>
            <xdr:cNvGrpSpPr/>
          </xdr:nvGrpSpPr>
          <xdr:grpSpPr>
            <a:xfrm>
              <a:off x="4262428" y="4802188"/>
              <a:ext cx="1801984" cy="376555"/>
              <a:chOff x="46183" y="4763"/>
              <a:chExt cx="1808052" cy="376555"/>
            </a:xfrm>
          </xdr:grpSpPr>
          <xdr:sp macro="" textlink="">
            <xdr:nvSpPr>
              <xdr:cNvPr id="13" name="Rectangle 12">
                <a:extLst>
                  <a:ext uri="{FF2B5EF4-FFF2-40B4-BE49-F238E27FC236}">
                    <a16:creationId xmlns:a16="http://schemas.microsoft.com/office/drawing/2014/main" id="{6492BBC0-F56B-490E-BB46-E440691884F2}"/>
                  </a:ext>
                </a:extLst>
              </xdr:cNvPr>
              <xdr:cNvSpPr/>
            </xdr:nvSpPr>
            <xdr:spPr>
              <a:xfrm>
                <a:off x="362267" y="4763"/>
                <a:ext cx="1491968" cy="37655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wrap="square">
                <a:noAutofit/>
              </a:bodyPr>
              <a:lstStyle/>
              <a:p>
                <a:r>
                  <a:rPr lang="en-US" sz="1000">
                    <a:solidFill>
                      <a:srgbClr val="0D0D0D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</a:rPr>
                  <a:t>Non</a:t>
                </a:r>
                <a:r>
                  <a:rPr lang="en-US" sz="1000" baseline="0">
                    <a:solidFill>
                      <a:srgbClr val="0D0D0D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</a:rPr>
                  <a:t>-core obligation</a:t>
                </a:r>
                <a:endParaRPr lang="en-GB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cxnSp macro="">
            <xdr:nvCxnSpPr>
              <xdr:cNvPr id="14" name="Straight Connector 13">
                <a:extLst>
                  <a:ext uri="{FF2B5EF4-FFF2-40B4-BE49-F238E27FC236}">
                    <a16:creationId xmlns:a16="http://schemas.microsoft.com/office/drawing/2014/main" id="{0293EDCD-D730-4418-8A8F-0B7CF1E7B19E}"/>
                  </a:ext>
                </a:extLst>
              </xdr:cNvPr>
              <xdr:cNvCxnSpPr/>
            </xdr:nvCxnSpPr>
            <xdr:spPr>
              <a:xfrm flipH="1">
                <a:off x="46183" y="119368"/>
                <a:ext cx="328626" cy="0"/>
              </a:xfrm>
              <a:prstGeom prst="line">
                <a:avLst/>
              </a:prstGeom>
              <a:ln w="25400">
                <a:solidFill>
                  <a:srgbClr val="CD1F45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grpSp>
        <xdr:nvGrpSpPr>
          <xdr:cNvPr id="15" name="Group 14">
            <a:extLst>
              <a:ext uri="{FF2B5EF4-FFF2-40B4-BE49-F238E27FC236}">
                <a16:creationId xmlns:a16="http://schemas.microsoft.com/office/drawing/2014/main" id="{06DF0F31-F553-4271-B8E6-42967EC05A13}"/>
              </a:ext>
            </a:extLst>
          </xdr:cNvPr>
          <xdr:cNvGrpSpPr/>
        </xdr:nvGrpSpPr>
        <xdr:grpSpPr>
          <a:xfrm>
            <a:off x="5838115" y="1623637"/>
            <a:ext cx="214923" cy="2911424"/>
            <a:chOff x="5335995" y="1668764"/>
            <a:chExt cx="193878" cy="2774975"/>
          </a:xfrm>
        </xdr:grpSpPr>
        <xdr:cxnSp macro="">
          <xdr:nvCxnSpPr>
            <xdr:cNvPr id="7" name="Straight Connector 6">
              <a:extLst>
                <a:ext uri="{FF2B5EF4-FFF2-40B4-BE49-F238E27FC236}">
                  <a16:creationId xmlns:a16="http://schemas.microsoft.com/office/drawing/2014/main" id="{78A3BEEB-656C-4AAC-A4BA-E7741FB8F40B}"/>
                </a:ext>
              </a:extLst>
            </xdr:cNvPr>
            <xdr:cNvCxnSpPr/>
          </xdr:nvCxnSpPr>
          <xdr:spPr>
            <a:xfrm flipH="1" flipV="1">
              <a:off x="5524162" y="1668764"/>
              <a:ext cx="5711" cy="2769021"/>
            </a:xfrm>
            <a:prstGeom prst="line">
              <a:avLst/>
            </a:prstGeom>
            <a:ln w="25400">
              <a:solidFill>
                <a:srgbClr val="E86E1E"/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Straight Connector 7">
              <a:extLst>
                <a:ext uri="{FF2B5EF4-FFF2-40B4-BE49-F238E27FC236}">
                  <a16:creationId xmlns:a16="http://schemas.microsoft.com/office/drawing/2014/main" id="{D604F68A-27A2-4CE7-ADED-759CCCBD9882}"/>
                </a:ext>
              </a:extLst>
            </xdr:cNvPr>
            <xdr:cNvCxnSpPr/>
          </xdr:nvCxnSpPr>
          <xdr:spPr>
            <a:xfrm flipV="1">
              <a:off x="5335995" y="1674718"/>
              <a:ext cx="0" cy="2769021"/>
            </a:xfrm>
            <a:prstGeom prst="line">
              <a:avLst/>
            </a:prstGeom>
            <a:ln w="25400">
              <a:solidFill>
                <a:srgbClr val="CD1F45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4</xdr:col>
      <xdr:colOff>500523</xdr:colOff>
      <xdr:row>32</xdr:row>
      <xdr:rowOff>171823</xdr:rowOff>
    </xdr:from>
    <xdr:to>
      <xdr:col>5</xdr:col>
      <xdr:colOff>843039</xdr:colOff>
      <xdr:row>34</xdr:row>
      <xdr:rowOff>184400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C5130114-A2F4-494B-B89C-6663ED64438F}"/>
            </a:ext>
          </a:extLst>
        </xdr:cNvPr>
        <xdr:cNvSpPr/>
      </xdr:nvSpPr>
      <xdr:spPr>
        <a:xfrm>
          <a:off x="4893229" y="6013823"/>
          <a:ext cx="1799281" cy="386106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>
          <a:noAutofit/>
        </a:bodyPr>
        <a:lstStyle/>
        <a:p>
          <a:r>
            <a:rPr lang="en-US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+10% (max carry </a:t>
          </a:r>
          <a:endParaRPr lang="en-GB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over for certain SoLRs)</a:t>
          </a:r>
          <a:endParaRPr lang="en-GB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5</xdr:col>
      <xdr:colOff>806818</xdr:colOff>
      <xdr:row>12</xdr:row>
      <xdr:rowOff>145668</xdr:rowOff>
    </xdr:from>
    <xdr:to>
      <xdr:col>5</xdr:col>
      <xdr:colOff>813255</xdr:colOff>
      <xdr:row>28</xdr:row>
      <xdr:rowOff>151416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F1552AEB-28E3-4703-8685-C107CB51D12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 flipV="1">
          <a:off x="6656289" y="2252374"/>
          <a:ext cx="6437" cy="2993983"/>
        </a:xfrm>
        <a:prstGeom prst="line">
          <a:avLst/>
        </a:prstGeom>
        <a:ln w="25400">
          <a:solidFill>
            <a:srgbClr val="2363AF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186762</xdr:colOff>
      <xdr:row>33</xdr:row>
      <xdr:rowOff>104588</xdr:rowOff>
    </xdr:from>
    <xdr:to>
      <xdr:col>4</xdr:col>
      <xdr:colOff>537881</xdr:colOff>
      <xdr:row>33</xdr:row>
      <xdr:rowOff>104588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E2926C17-747F-4D60-A954-C3FFF759B13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>
          <a:off x="4579468" y="6133353"/>
          <a:ext cx="351119" cy="0"/>
        </a:xfrm>
        <a:prstGeom prst="line">
          <a:avLst/>
        </a:prstGeom>
        <a:ln w="25400">
          <a:solidFill>
            <a:srgbClr val="2363AF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7246</xdr:colOff>
      <xdr:row>3</xdr:row>
      <xdr:rowOff>18282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96C83568-1145-4632-8934-634ABF5E5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6153" cy="55616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7</xdr:col>
      <xdr:colOff>679823</xdr:colOff>
      <xdr:row>32</xdr:row>
      <xdr:rowOff>179294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912A78C-40FA-4C69-A1FF-92A73CE42B0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412712</xdr:colOff>
      <xdr:row>3</xdr:row>
      <xdr:rowOff>18282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FBA7F733-A40A-440A-9673-C0E506B04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6153" cy="55616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4</xdr:col>
      <xdr:colOff>285750</xdr:colOff>
      <xdr:row>31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53F5D79-645F-4ADC-85FF-71C2CD93D73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857772</xdr:colOff>
      <xdr:row>3</xdr:row>
      <xdr:rowOff>48724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E234485D-4640-4E32-B3E0-8D6AD7FC9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6153" cy="55298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4</xdr:col>
      <xdr:colOff>847725</xdr:colOff>
      <xdr:row>31</xdr:row>
      <xdr:rowOff>36514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4B0696C-AF25-4AC6-9667-04168F8B585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542925</xdr:colOff>
      <xdr:row>12</xdr:row>
      <xdr:rowOff>133350</xdr:rowOff>
    </xdr:from>
    <xdr:to>
      <xdr:col>4</xdr:col>
      <xdr:colOff>742950</xdr:colOff>
      <xdr:row>12</xdr:row>
      <xdr:rowOff>133350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146CC9D-EC95-4196-89EA-40AC1B51111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714375" y="1590675"/>
          <a:ext cx="4543425" cy="0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693830</xdr:colOff>
      <xdr:row>30</xdr:row>
      <xdr:rowOff>116355</xdr:rowOff>
    </xdr:from>
    <xdr:to>
      <xdr:col>3</xdr:col>
      <xdr:colOff>363817</xdr:colOff>
      <xdr:row>33</xdr:row>
      <xdr:rowOff>146834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B96DB4A8-F1A1-49C1-AAA9-D0352230D9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2230530" y="5475755"/>
          <a:ext cx="1905187" cy="544829"/>
          <a:chOff x="0" y="-19050"/>
          <a:chExt cx="1428750" cy="376555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2EE9EF8-9FC0-4CB0-B63B-6CAAADB3105D}"/>
              </a:ext>
            </a:extLst>
          </xdr:cNvPr>
          <xdr:cNvSpPr/>
        </xdr:nvSpPr>
        <xdr:spPr>
          <a:xfrm>
            <a:off x="295275" y="-19050"/>
            <a:ext cx="1133475" cy="37655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>
            <a:noAutofit/>
          </a:bodyPr>
          <a:lstStyle/>
          <a:p>
            <a:r>
              <a:rPr lang="en-US" sz="1000">
                <a:solidFill>
                  <a:srgbClr val="0D0D0D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Spending cap</a:t>
            </a:r>
            <a:endParaRPr lang="en-GB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46394AE1-2B3B-4DC2-99AA-C273D76A39E2}"/>
              </a:ext>
            </a:extLst>
          </xdr:cNvPr>
          <xdr:cNvCxnSpPr/>
        </xdr:nvCxnSpPr>
        <xdr:spPr>
          <a:xfrm flipH="1">
            <a:off x="0" y="68544"/>
            <a:ext cx="328626" cy="0"/>
          </a:xfrm>
          <a:prstGeom prst="line">
            <a:avLst/>
          </a:prstGeom>
          <a:ln w="25400">
            <a:solidFill>
              <a:srgbClr val="FF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2212003</xdr:colOff>
      <xdr:row>3</xdr:row>
      <xdr:rowOff>6889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78FD7B1D-A5AC-4374-8E36-914408666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2978" cy="556164"/>
        </a:xfrm>
        <a:prstGeom prst="rect">
          <a:avLst/>
        </a:prstGeom>
      </xdr:spPr>
    </xdr:pic>
    <xdr:clientData/>
  </xdr:twoCellAnchor>
  <xdr:twoCellAnchor>
    <xdr:from>
      <xdr:col>8</xdr:col>
      <xdr:colOff>258762</xdr:colOff>
      <xdr:row>12</xdr:row>
      <xdr:rowOff>160338</xdr:rowOff>
    </xdr:from>
    <xdr:to>
      <xdr:col>13</xdr:col>
      <xdr:colOff>417512</xdr:colOff>
      <xdr:row>32</xdr:row>
      <xdr:rowOff>58420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A7F2CE7-5046-4A39-9D4B-15514059D5D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12</xdr:row>
      <xdr:rowOff>47624</xdr:rowOff>
    </xdr:from>
    <xdr:to>
      <xdr:col>4</xdr:col>
      <xdr:colOff>230187</xdr:colOff>
      <xdr:row>32</xdr:row>
      <xdr:rowOff>126999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72FA839-5F72-46F8-A95B-0313531DA28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B62AD-910C-4AA8-A945-3E8210643534}">
  <sheetPr>
    <pageSetUpPr autoPageBreaks="0"/>
  </sheetPr>
  <dimension ref="A10:Q40"/>
  <sheetViews>
    <sheetView showGridLines="0" tabSelected="1" zoomScaleNormal="100" workbookViewId="0"/>
  </sheetViews>
  <sheetFormatPr defaultRowHeight="14.5"/>
  <cols>
    <col min="1" max="1" width="2.26953125" customWidth="1"/>
    <col min="2" max="2" width="18.26953125" customWidth="1"/>
    <col min="3" max="3" width="16.453125" customWidth="1"/>
    <col min="4" max="4" width="91.81640625" customWidth="1"/>
    <col min="5" max="5" width="10.453125" customWidth="1"/>
    <col min="6" max="6" width="3.26953125" customWidth="1"/>
    <col min="7" max="7" width="18.453125" customWidth="1"/>
    <col min="8" max="8" width="29.54296875" customWidth="1"/>
    <col min="9" max="9" width="3.26953125" customWidth="1"/>
  </cols>
  <sheetData>
    <row r="10" spans="2:17">
      <c r="B10" s="2"/>
    </row>
    <row r="11" spans="2:17" ht="17.5">
      <c r="B11" s="5" t="s">
        <v>82</v>
      </c>
      <c r="C11" s="5"/>
      <c r="D11" s="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4"/>
    </row>
    <row r="12" spans="2:17" ht="15.5">
      <c r="B12" s="10" t="s">
        <v>4</v>
      </c>
      <c r="C12" s="17"/>
      <c r="D12" s="17"/>
    </row>
    <row r="13" spans="2:17" ht="15" thickBot="1">
      <c r="B13" s="8"/>
      <c r="C13" s="8"/>
      <c r="D13" s="8"/>
    </row>
    <row r="14" spans="2:17">
      <c r="B14" s="8"/>
      <c r="C14" s="8"/>
      <c r="D14" s="8"/>
      <c r="F14" s="47"/>
      <c r="G14" s="48"/>
      <c r="H14" s="48"/>
      <c r="I14" s="49"/>
    </row>
    <row r="15" spans="2:17" ht="14.5" customHeight="1">
      <c r="B15" s="136" t="s">
        <v>109</v>
      </c>
      <c r="C15" s="136"/>
      <c r="D15" s="136"/>
      <c r="F15" s="50"/>
      <c r="G15" s="137" t="s">
        <v>67</v>
      </c>
      <c r="H15" s="137"/>
      <c r="I15" s="45"/>
    </row>
    <row r="16" spans="2:17" ht="15" customHeight="1">
      <c r="B16" s="136" t="s">
        <v>57</v>
      </c>
      <c r="C16" s="136"/>
      <c r="D16" s="136"/>
      <c r="F16" s="50"/>
      <c r="G16" s="137"/>
      <c r="H16" s="137"/>
      <c r="I16" s="45"/>
    </row>
    <row r="17" spans="1:9">
      <c r="F17" s="50"/>
      <c r="G17" s="137"/>
      <c r="H17" s="137"/>
      <c r="I17" s="45"/>
    </row>
    <row r="18" spans="1:9">
      <c r="B18" s="16" t="s">
        <v>5</v>
      </c>
      <c r="C18" s="8"/>
      <c r="D18" s="8"/>
      <c r="F18" s="50"/>
      <c r="G18" s="137"/>
      <c r="H18" s="137"/>
      <c r="I18" s="45"/>
    </row>
    <row r="19" spans="1:9" s="4" customFormat="1">
      <c r="A19" s="111"/>
      <c r="B19" s="52" t="s">
        <v>139</v>
      </c>
      <c r="C19" s="8"/>
      <c r="D19" s="8"/>
      <c r="F19" s="50"/>
      <c r="G19" s="137"/>
      <c r="H19" s="137"/>
      <c r="I19" s="45"/>
    </row>
    <row r="20" spans="1:9" s="4" customFormat="1">
      <c r="A20" s="111"/>
      <c r="B20" s="52" t="s">
        <v>140</v>
      </c>
      <c r="C20" s="8"/>
      <c r="D20" s="8"/>
      <c r="F20" s="50"/>
      <c r="G20" s="137"/>
      <c r="H20" s="137"/>
      <c r="I20" s="45"/>
    </row>
    <row r="21" spans="1:9">
      <c r="A21" s="73"/>
      <c r="B21" s="18" t="s">
        <v>110</v>
      </c>
      <c r="C21" s="8"/>
      <c r="D21" s="8"/>
      <c r="F21" s="50"/>
      <c r="G21" s="137"/>
      <c r="H21" s="137"/>
      <c r="I21" s="45"/>
    </row>
    <row r="22" spans="1:9">
      <c r="A22" s="73"/>
      <c r="B22" s="18" t="s">
        <v>111</v>
      </c>
      <c r="C22" s="8"/>
      <c r="D22" s="8"/>
      <c r="F22" s="50"/>
      <c r="G22" s="33" t="s">
        <v>66</v>
      </c>
      <c r="H22" s="33" t="s">
        <v>58</v>
      </c>
      <c r="I22" s="46"/>
    </row>
    <row r="23" spans="1:9">
      <c r="A23" s="73"/>
      <c r="B23" s="18" t="s">
        <v>85</v>
      </c>
      <c r="C23" s="8"/>
      <c r="D23" s="8"/>
      <c r="F23" s="50"/>
      <c r="G23" s="66" t="s">
        <v>19</v>
      </c>
      <c r="H23" s="67" t="s">
        <v>59</v>
      </c>
      <c r="I23" s="46"/>
    </row>
    <row r="24" spans="1:9">
      <c r="A24" s="73"/>
      <c r="B24" s="18" t="s">
        <v>86</v>
      </c>
      <c r="C24" s="8"/>
      <c r="D24" s="8"/>
      <c r="F24" s="50"/>
      <c r="G24" s="66" t="s">
        <v>20</v>
      </c>
      <c r="H24" s="67" t="s">
        <v>60</v>
      </c>
      <c r="I24" s="46"/>
    </row>
    <row r="25" spans="1:9" s="4" customFormat="1">
      <c r="A25" s="73"/>
      <c r="B25" s="18" t="s">
        <v>87</v>
      </c>
      <c r="C25" s="8"/>
      <c r="D25" s="8"/>
      <c r="F25" s="50"/>
      <c r="G25" s="66" t="s">
        <v>21</v>
      </c>
      <c r="H25" s="67" t="s">
        <v>61</v>
      </c>
      <c r="I25" s="46"/>
    </row>
    <row r="26" spans="1:9" s="4" customFormat="1">
      <c r="A26" s="73"/>
      <c r="B26" s="18" t="s">
        <v>88</v>
      </c>
      <c r="C26" s="8"/>
      <c r="D26" s="8"/>
      <c r="F26" s="50"/>
      <c r="G26" s="66" t="s">
        <v>22</v>
      </c>
      <c r="H26" s="67" t="s">
        <v>62</v>
      </c>
      <c r="I26" s="46"/>
    </row>
    <row r="27" spans="1:9">
      <c r="A27" s="73"/>
      <c r="B27" s="18" t="s">
        <v>89</v>
      </c>
      <c r="C27" s="8"/>
      <c r="D27" s="8"/>
      <c r="F27" s="50"/>
      <c r="G27" s="66" t="s">
        <v>23</v>
      </c>
      <c r="H27" s="67" t="s">
        <v>63</v>
      </c>
      <c r="I27" s="46"/>
    </row>
    <row r="28" spans="1:9" s="4" customFormat="1">
      <c r="A28" s="73"/>
      <c r="B28" s="18" t="s">
        <v>90</v>
      </c>
      <c r="C28" s="8"/>
      <c r="D28" s="8"/>
      <c r="F28" s="50"/>
      <c r="G28" s="66" t="s">
        <v>75</v>
      </c>
      <c r="H28" s="67" t="s">
        <v>70</v>
      </c>
      <c r="I28" s="46"/>
    </row>
    <row r="29" spans="1:9" s="4" customFormat="1">
      <c r="A29" s="73"/>
      <c r="B29" s="18" t="s">
        <v>138</v>
      </c>
      <c r="C29" s="8"/>
      <c r="D29" s="8"/>
      <c r="F29" s="50"/>
      <c r="G29" s="66" t="s">
        <v>76</v>
      </c>
      <c r="H29" s="67" t="s">
        <v>71</v>
      </c>
      <c r="I29" s="46"/>
    </row>
    <row r="30" spans="1:9">
      <c r="B30" s="8"/>
      <c r="C30" s="8"/>
      <c r="D30" s="8"/>
      <c r="F30" s="50"/>
      <c r="G30" s="66" t="s">
        <v>77</v>
      </c>
      <c r="H30" s="67" t="s">
        <v>72</v>
      </c>
      <c r="I30" s="46"/>
    </row>
    <row r="31" spans="1:9">
      <c r="B31" s="8"/>
      <c r="C31" s="8"/>
      <c r="D31" s="8"/>
      <c r="F31" s="50"/>
      <c r="G31" s="66" t="s">
        <v>27</v>
      </c>
      <c r="H31" s="67" t="s">
        <v>64</v>
      </c>
      <c r="I31" s="46"/>
    </row>
    <row r="32" spans="1:9">
      <c r="B32" s="22" t="s">
        <v>0</v>
      </c>
      <c r="C32" s="22" t="s">
        <v>1</v>
      </c>
      <c r="D32" s="22" t="s">
        <v>2</v>
      </c>
      <c r="F32" s="50"/>
      <c r="G32" s="66" t="s">
        <v>28</v>
      </c>
      <c r="H32" s="67" t="s">
        <v>65</v>
      </c>
      <c r="I32" s="46"/>
    </row>
    <row r="33" spans="2:9">
      <c r="B33" s="23" t="s">
        <v>3</v>
      </c>
      <c r="C33" s="24">
        <v>44910</v>
      </c>
      <c r="D33" s="25"/>
      <c r="E33" s="19"/>
      <c r="F33" s="50"/>
      <c r="G33" s="66" t="s">
        <v>107</v>
      </c>
      <c r="H33" s="67" t="s">
        <v>106</v>
      </c>
      <c r="I33" s="46"/>
    </row>
    <row r="34" spans="2:9" s="4" customFormat="1">
      <c r="B34" s="23"/>
      <c r="C34" s="24"/>
      <c r="D34" s="25"/>
      <c r="E34" s="19"/>
      <c r="F34" s="50"/>
      <c r="G34" s="66" t="s">
        <v>100</v>
      </c>
      <c r="H34" s="67" t="s">
        <v>101</v>
      </c>
      <c r="I34" s="46"/>
    </row>
    <row r="35" spans="2:9">
      <c r="B35" s="68"/>
      <c r="C35" s="68"/>
      <c r="D35" s="69"/>
      <c r="F35" s="50"/>
      <c r="G35" s="62"/>
      <c r="H35" s="62"/>
      <c r="I35" s="46"/>
    </row>
    <row r="36" spans="2:9" ht="14.5" customHeight="1">
      <c r="B36" s="26"/>
      <c r="C36" s="24"/>
      <c r="D36" s="27"/>
      <c r="F36" s="50"/>
      <c r="G36" s="138" t="s">
        <v>105</v>
      </c>
      <c r="H36" s="138"/>
      <c r="I36" s="63"/>
    </row>
    <row r="37" spans="2:9">
      <c r="F37" s="50"/>
      <c r="G37" s="138"/>
      <c r="H37" s="138"/>
      <c r="I37" s="63"/>
    </row>
    <row r="38" spans="2:9">
      <c r="F38" s="50"/>
      <c r="G38" s="138"/>
      <c r="H38" s="138"/>
      <c r="I38" s="63"/>
    </row>
    <row r="39" spans="2:9">
      <c r="F39" s="50"/>
      <c r="G39" s="138"/>
      <c r="H39" s="138"/>
      <c r="I39" s="63"/>
    </row>
    <row r="40" spans="2:9" ht="15" thickBot="1">
      <c r="F40" s="51"/>
      <c r="G40" s="65"/>
      <c r="H40" s="65"/>
      <c r="I40" s="64"/>
    </row>
  </sheetData>
  <mergeCells count="4">
    <mergeCell ref="B15:D15"/>
    <mergeCell ref="B16:D16"/>
    <mergeCell ref="G15:H21"/>
    <mergeCell ref="G36:H39"/>
  </mergeCells>
  <hyperlinks>
    <hyperlink ref="B21" location="'Fig 1.3 Minor contraventions'!A1" display="Figure 1.3: Minor contraventions SY5 to SY11" xr:uid="{8E2E15A8-24BC-4290-9393-B7F1DD7646EE}"/>
    <hyperlink ref="B22" location="'Fig 1.4 SY11 Compliance'!A1" display="Figure 1.4: Supplier spend against non-core spending obligations" xr:uid="{2491B839-908D-4E3E-848A-C472322E1972}"/>
    <hyperlink ref="B23" location="'Fig 2.1 Core Group Rebates'!A1" display="Figure 2.1: Core Group rebates provided and matched SY1 to SY10" xr:uid="{C0FE6540-AA3A-48E3-A9D6-F37E620F3899}"/>
    <hyperlink ref="B24" location="'Fig 3.1 Broader Group spend'!A1" display="Figure 3.1: Broader Group spend against obligations in SY10" xr:uid="{A5890610-BBAB-4BA3-925F-AD9C0F329D7F}"/>
    <hyperlink ref="B25" location="'Fig 4.1 Supplier Spend on II'!A1" display="Figure 4.1: Supplier spend against Industry Initiative cap in SY10" xr:uid="{7A99EC4A-A255-4814-8404-378E32EF7421}"/>
    <hyperlink ref="B26" location="'Fig 4.2 &amp; 4.3 II cust support'!A1" display="Figure 4.2: Customer support activity figures in SY10" xr:uid="{D4737686-8B0C-4973-B471-C08DE28DEA09}"/>
    <hyperlink ref="B27" location="'Fig 4.4 Total cust supported II'!A1" display="Figure 4.4: Industry Initiatives - consumers supported SY9 to SY10" xr:uid="{FFA83F54-877C-43F3-872C-1740EE78129F}"/>
    <hyperlink ref="B28" location="'Fig 4.5 II spend SY10+11'!A1" display="Figure 4.5: Industry Initiative spend SY10 to SY11" xr:uid="{04A1F090-4C73-4BC7-9B74-92136C12BD81}"/>
    <hyperlink ref="B29" location="'Fig 5.1 External Audit Ratings'!A1" display="Figure 5.1: External Audit ratings SY7 to SY10" xr:uid="{1A8EC556-B607-419C-800E-EBCBDBFBC655}"/>
    <hyperlink ref="B19" location="'Fig 1.1 Suppliers exiting'!A1" display="Figure 1.1: Suppliers exiting the market during SY11" xr:uid="{3890E054-C2DA-4742-B632-232BD17A4CA6}"/>
    <hyperlink ref="B20" location="'Fig 1.2 Supplier compliance'!A1" display="Figure 1.2: Supplier compliance with scheme obligations " xr:uid="{F77C97A3-6025-48C4-ABAF-05532EDB7427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1690-1689-404A-A313-3278844AE37D}">
  <sheetPr>
    <pageSetUpPr autoPageBreaks="0"/>
  </sheetPr>
  <dimension ref="B5:X45"/>
  <sheetViews>
    <sheetView showGridLines="0" zoomScaleNormal="100" workbookViewId="0"/>
  </sheetViews>
  <sheetFormatPr defaultColWidth="8.7265625" defaultRowHeight="14.5"/>
  <cols>
    <col min="1" max="1" width="2.453125" style="4" customWidth="1"/>
    <col min="2" max="2" width="33.54296875" style="4" customWidth="1"/>
    <col min="3" max="3" width="13.54296875" style="4" customWidth="1"/>
    <col min="4" max="4" width="13.453125" style="4" customWidth="1"/>
    <col min="5" max="5" width="11.7265625" style="4" customWidth="1"/>
    <col min="6" max="16384" width="8.7265625" style="4"/>
  </cols>
  <sheetData>
    <row r="5" spans="2:24" ht="17.5">
      <c r="B5" s="31" t="s">
        <v>35</v>
      </c>
    </row>
    <row r="7" spans="2:24" ht="15">
      <c r="B7" s="6" t="s">
        <v>96</v>
      </c>
    </row>
    <row r="8" spans="2:24" ht="10.5" customHeight="1">
      <c r="B8" s="6"/>
      <c r="M8" s="95"/>
    </row>
    <row r="9" spans="2:24">
      <c r="B9" s="102" t="s">
        <v>130</v>
      </c>
      <c r="M9" s="95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</row>
    <row r="10" spans="2:24">
      <c r="B10" s="102" t="s">
        <v>131</v>
      </c>
      <c r="M10" s="95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</row>
    <row r="11" spans="2:24" ht="14" customHeight="1">
      <c r="B11" s="102" t="s">
        <v>132</v>
      </c>
      <c r="M11" s="95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</row>
    <row r="12" spans="2:24" ht="14.5" customHeight="1">
      <c r="B12" s="102" t="s">
        <v>133</v>
      </c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</row>
    <row r="13" spans="2:24">
      <c r="B13" s="95"/>
    </row>
    <row r="14" spans="2:24">
      <c r="B14" s="100"/>
    </row>
    <row r="15" spans="2:24">
      <c r="B15" s="100"/>
    </row>
    <row r="16" spans="2:24">
      <c r="B16" s="99"/>
    </row>
    <row r="17" spans="2:4">
      <c r="B17" s="99"/>
    </row>
    <row r="18" spans="2:4">
      <c r="B18" s="99"/>
    </row>
    <row r="19" spans="2:4">
      <c r="B19" s="99"/>
    </row>
    <row r="20" spans="2:4">
      <c r="B20" s="99"/>
    </row>
    <row r="23" spans="2:4">
      <c r="C23" s="11"/>
      <c r="D23" s="15"/>
    </row>
    <row r="35" spans="2:6">
      <c r="B35" s="38" t="s">
        <v>45</v>
      </c>
      <c r="C35" s="61" t="s">
        <v>28</v>
      </c>
      <c r="D35" s="61" t="s">
        <v>68</v>
      </c>
      <c r="F35" s="80"/>
    </row>
    <row r="36" spans="2:6">
      <c r="B36" s="35" t="s">
        <v>38</v>
      </c>
      <c r="C36" s="74">
        <v>39748</v>
      </c>
      <c r="D36" s="74">
        <v>108399</v>
      </c>
      <c r="E36" s="87"/>
    </row>
    <row r="37" spans="2:6">
      <c r="B37" s="35" t="s">
        <v>41</v>
      </c>
      <c r="C37" s="74">
        <v>24869</v>
      </c>
      <c r="D37" s="74">
        <v>28979</v>
      </c>
      <c r="E37" s="87"/>
    </row>
    <row r="38" spans="2:6">
      <c r="B38" s="35" t="s">
        <v>40</v>
      </c>
      <c r="C38" s="74">
        <v>357085</v>
      </c>
      <c r="D38" s="74">
        <v>130340</v>
      </c>
      <c r="F38" s="89"/>
    </row>
    <row r="39" spans="2:6">
      <c r="B39" s="35" t="s">
        <v>39</v>
      </c>
      <c r="C39" s="74">
        <v>18130</v>
      </c>
      <c r="D39" s="74">
        <v>26967</v>
      </c>
    </row>
    <row r="40" spans="2:6">
      <c r="B40" s="35" t="s">
        <v>42</v>
      </c>
      <c r="C40" s="74">
        <v>14049</v>
      </c>
      <c r="D40" s="74">
        <v>14217</v>
      </c>
    </row>
    <row r="41" spans="2:6">
      <c r="B41" s="35" t="s">
        <v>43</v>
      </c>
      <c r="C41" s="74">
        <v>3062</v>
      </c>
      <c r="D41" s="74">
        <v>2622</v>
      </c>
    </row>
    <row r="42" spans="2:6">
      <c r="B42" s="35" t="s">
        <v>44</v>
      </c>
      <c r="C42" s="74">
        <v>11439</v>
      </c>
      <c r="D42" s="74">
        <v>15693</v>
      </c>
    </row>
    <row r="43" spans="2:6">
      <c r="B43" s="35" t="s">
        <v>48</v>
      </c>
      <c r="C43" s="75">
        <f>SUM(C36:C42)</f>
        <v>468382</v>
      </c>
      <c r="D43" s="75">
        <f>SUM(D36:D42)</f>
        <v>327217</v>
      </c>
    </row>
    <row r="45" spans="2:6">
      <c r="B45" s="52" t="s">
        <v>69</v>
      </c>
    </row>
  </sheetData>
  <mergeCells count="1">
    <mergeCell ref="N9:X12"/>
  </mergeCells>
  <hyperlinks>
    <hyperlink ref="B45" location="Introduction!A1" display="Return to information tab" xr:uid="{12D8D848-20DD-4A5F-A89D-A65C884094C3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8F5E5-5B07-4104-A906-2E8E17ABE178}">
  <sheetPr>
    <pageSetUpPr autoPageBreaks="0"/>
  </sheetPr>
  <dimension ref="B5:X52"/>
  <sheetViews>
    <sheetView showGridLines="0" zoomScaleNormal="100" workbookViewId="0"/>
  </sheetViews>
  <sheetFormatPr defaultColWidth="8.7265625" defaultRowHeight="14.5"/>
  <cols>
    <col min="1" max="1" width="2.453125" style="4" customWidth="1"/>
    <col min="2" max="2" width="33.6328125" style="4" customWidth="1"/>
    <col min="3" max="3" width="20" style="4" customWidth="1"/>
    <col min="4" max="4" width="20.453125" style="4" customWidth="1"/>
    <col min="5" max="5" width="11.7265625" style="4" customWidth="1"/>
    <col min="6" max="16384" width="8.7265625" style="4"/>
  </cols>
  <sheetData>
    <row r="5" spans="2:24" ht="17.5">
      <c r="B5" s="31" t="s">
        <v>35</v>
      </c>
    </row>
    <row r="7" spans="2:24" ht="15">
      <c r="B7" s="6" t="s">
        <v>90</v>
      </c>
    </row>
    <row r="9" spans="2:24" ht="14.5" customHeight="1">
      <c r="B9" s="102" t="s">
        <v>134</v>
      </c>
      <c r="N9" s="95"/>
      <c r="O9" s="139"/>
      <c r="P9" s="139"/>
      <c r="Q9" s="139"/>
      <c r="R9" s="139"/>
      <c r="S9" s="139"/>
      <c r="T9" s="139"/>
      <c r="U9" s="139"/>
      <c r="V9" s="139"/>
      <c r="W9" s="139"/>
      <c r="X9" s="139"/>
    </row>
    <row r="10" spans="2:24">
      <c r="B10" s="102" t="s">
        <v>191</v>
      </c>
      <c r="N10" s="95"/>
      <c r="O10" s="139"/>
      <c r="P10" s="139"/>
      <c r="Q10" s="139"/>
      <c r="R10" s="139"/>
      <c r="S10" s="139"/>
      <c r="T10" s="139"/>
      <c r="U10" s="139"/>
      <c r="V10" s="139"/>
      <c r="W10" s="139"/>
      <c r="X10" s="139"/>
    </row>
    <row r="11" spans="2:24">
      <c r="B11" s="102" t="s">
        <v>135</v>
      </c>
      <c r="N11" s="95"/>
      <c r="O11" s="139"/>
      <c r="P11" s="139"/>
      <c r="Q11" s="139"/>
      <c r="R11" s="139"/>
      <c r="S11" s="139"/>
      <c r="T11" s="139"/>
      <c r="U11" s="139"/>
      <c r="V11" s="139"/>
      <c r="W11" s="139"/>
      <c r="X11" s="139"/>
    </row>
    <row r="12" spans="2:24">
      <c r="N12" s="95"/>
      <c r="O12" s="139"/>
      <c r="P12" s="139"/>
      <c r="Q12" s="139"/>
      <c r="R12" s="139"/>
      <c r="S12" s="139"/>
      <c r="T12" s="139"/>
      <c r="U12" s="139"/>
      <c r="V12" s="139"/>
      <c r="W12" s="139"/>
      <c r="X12" s="139"/>
    </row>
    <row r="13" spans="2:24">
      <c r="B13" s="99"/>
    </row>
    <row r="14" spans="2:24">
      <c r="B14" s="99"/>
    </row>
    <row r="15" spans="2:24">
      <c r="B15" s="99"/>
    </row>
    <row r="23" spans="3:4">
      <c r="C23" s="11"/>
      <c r="D23" s="15"/>
    </row>
    <row r="36" spans="2:6" ht="15.5" customHeight="1"/>
    <row r="37" spans="2:6" ht="15.5" customHeight="1"/>
    <row r="38" spans="2:6" ht="15.5" customHeight="1"/>
    <row r="39" spans="2:6" ht="15.5" customHeight="1"/>
    <row r="41" spans="2:6">
      <c r="B41" s="36" t="s">
        <v>45</v>
      </c>
      <c r="C41" s="91" t="s">
        <v>37</v>
      </c>
      <c r="D41" s="91" t="s">
        <v>97</v>
      </c>
      <c r="F41" s="80"/>
    </row>
    <row r="42" spans="2:6">
      <c r="B42" s="104" t="s">
        <v>104</v>
      </c>
      <c r="C42" s="78">
        <v>4209535</v>
      </c>
      <c r="D42" s="82">
        <v>4799533.97</v>
      </c>
      <c r="E42" s="83"/>
    </row>
    <row r="43" spans="2:6">
      <c r="B43" s="37" t="s">
        <v>38</v>
      </c>
      <c r="C43" s="78">
        <v>3387160</v>
      </c>
      <c r="D43" s="78">
        <v>4625056.7</v>
      </c>
    </row>
    <row r="44" spans="2:6">
      <c r="B44" s="37" t="s">
        <v>41</v>
      </c>
      <c r="C44" s="78">
        <v>5274463</v>
      </c>
      <c r="D44" s="78">
        <v>8929939.5299999993</v>
      </c>
    </row>
    <row r="45" spans="2:6">
      <c r="B45" s="37" t="s">
        <v>40</v>
      </c>
      <c r="C45" s="78">
        <v>8640806</v>
      </c>
      <c r="D45" s="78">
        <v>4328953.97</v>
      </c>
      <c r="E45" s="83"/>
    </row>
    <row r="46" spans="2:6" ht="16" customHeight="1">
      <c r="B46" s="104" t="s">
        <v>39</v>
      </c>
      <c r="C46" s="78">
        <v>10841704</v>
      </c>
      <c r="D46" s="94">
        <v>10528155</v>
      </c>
    </row>
    <row r="47" spans="2:6" ht="15.5" customHeight="1">
      <c r="B47" s="104" t="s">
        <v>42</v>
      </c>
      <c r="C47" s="78">
        <v>795023</v>
      </c>
      <c r="D47" s="94">
        <v>1162568.1499999999</v>
      </c>
    </row>
    <row r="48" spans="2:6">
      <c r="B48" s="37" t="s">
        <v>43</v>
      </c>
      <c r="C48" s="78">
        <v>530000</v>
      </c>
      <c r="D48" s="78">
        <v>367080</v>
      </c>
    </row>
    <row r="49" spans="2:4">
      <c r="B49" s="37" t="s">
        <v>44</v>
      </c>
      <c r="C49" s="78">
        <v>223288</v>
      </c>
      <c r="D49" s="84">
        <v>10000</v>
      </c>
    </row>
    <row r="50" spans="2:4">
      <c r="B50" s="37" t="s">
        <v>48</v>
      </c>
      <c r="C50" s="79">
        <f>SUM(C42:C49)</f>
        <v>33901979</v>
      </c>
      <c r="D50" s="79">
        <f>SUM(D42:D49)</f>
        <v>34751287.32</v>
      </c>
    </row>
    <row r="52" spans="2:4">
      <c r="B52" s="52" t="s">
        <v>69</v>
      </c>
    </row>
  </sheetData>
  <mergeCells count="1">
    <mergeCell ref="O9:X12"/>
  </mergeCells>
  <hyperlinks>
    <hyperlink ref="B52" location="Introduction!A1" display="Return to information tab" xr:uid="{AF425C9D-EC4C-4C3E-8F1D-0AD716B910C4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34C4-4D1C-4DA8-96A0-DC7BE00DBF9C}">
  <sheetPr>
    <pageSetUpPr autoPageBreaks="0"/>
  </sheetPr>
  <dimension ref="A5:W128"/>
  <sheetViews>
    <sheetView showGridLines="0" zoomScaleNormal="100" workbookViewId="0"/>
  </sheetViews>
  <sheetFormatPr defaultColWidth="8.7265625" defaultRowHeight="14.5"/>
  <cols>
    <col min="1" max="1" width="2.453125" style="4" customWidth="1"/>
    <col min="2" max="2" width="14.453125" style="4" customWidth="1"/>
    <col min="3" max="3" width="15.81640625" style="4" customWidth="1"/>
    <col min="4" max="4" width="15.54296875" style="4" customWidth="1"/>
    <col min="5" max="5" width="15.81640625" style="4" customWidth="1"/>
    <col min="6" max="6" width="25.26953125" style="4" customWidth="1"/>
    <col min="7" max="12" width="8.7265625" style="4"/>
    <col min="13" max="13" width="17" style="4" customWidth="1"/>
    <col min="14" max="14" width="44.6328125" style="4" customWidth="1"/>
    <col min="15" max="15" width="14.08984375" style="4" customWidth="1"/>
    <col min="16" max="16384" width="8.7265625" style="4"/>
  </cols>
  <sheetData>
    <row r="5" spans="2:23" ht="17.5">
      <c r="B5" s="31" t="s">
        <v>36</v>
      </c>
    </row>
    <row r="7" spans="2:23" ht="15.5">
      <c r="B7" s="6" t="s">
        <v>98</v>
      </c>
      <c r="M7" s="131" t="s">
        <v>178</v>
      </c>
    </row>
    <row r="8" spans="2:23" ht="15">
      <c r="B8" s="6"/>
    </row>
    <row r="9" spans="2:23">
      <c r="B9" s="102" t="s">
        <v>176</v>
      </c>
      <c r="L9" s="105"/>
      <c r="M9" s="118" t="s">
        <v>6</v>
      </c>
      <c r="N9" s="132" t="s">
        <v>179</v>
      </c>
      <c r="O9" s="119" t="s">
        <v>180</v>
      </c>
      <c r="P9" s="105"/>
      <c r="Q9" s="105"/>
      <c r="R9" s="105"/>
      <c r="S9" s="105"/>
      <c r="T9" s="105"/>
      <c r="U9" s="105"/>
      <c r="V9" s="105"/>
      <c r="W9" s="105"/>
    </row>
    <row r="10" spans="2:23" ht="17" customHeight="1">
      <c r="B10" s="102" t="s">
        <v>190</v>
      </c>
      <c r="L10" s="105"/>
      <c r="M10" s="120" t="s">
        <v>8</v>
      </c>
      <c r="N10" s="133" t="s">
        <v>156</v>
      </c>
      <c r="O10" s="134" t="s">
        <v>49</v>
      </c>
      <c r="P10" s="105"/>
      <c r="Q10" s="105"/>
      <c r="R10" s="105"/>
      <c r="S10" s="105"/>
      <c r="T10" s="105"/>
      <c r="U10" s="105"/>
      <c r="V10" s="105"/>
      <c r="W10" s="105"/>
    </row>
    <row r="11" spans="2:23" ht="17" customHeight="1">
      <c r="B11" s="102" t="s">
        <v>177</v>
      </c>
      <c r="L11" s="105"/>
      <c r="M11" s="120" t="s">
        <v>181</v>
      </c>
      <c r="N11" s="133" t="s">
        <v>156</v>
      </c>
      <c r="O11" s="134" t="s">
        <v>49</v>
      </c>
      <c r="P11" s="105"/>
      <c r="Q11" s="105"/>
      <c r="R11" s="105"/>
      <c r="S11" s="105"/>
      <c r="T11" s="105"/>
      <c r="U11" s="105"/>
      <c r="V11" s="105"/>
      <c r="W11" s="105"/>
    </row>
    <row r="12" spans="2:23" ht="17" customHeight="1">
      <c r="B12" s="102" t="s">
        <v>136</v>
      </c>
      <c r="L12" s="105"/>
      <c r="M12" s="120" t="s">
        <v>182</v>
      </c>
      <c r="N12" s="133" t="s">
        <v>156</v>
      </c>
      <c r="O12" s="134" t="s">
        <v>49</v>
      </c>
      <c r="P12" s="105"/>
      <c r="Q12" s="105"/>
      <c r="R12" s="105"/>
      <c r="S12" s="105"/>
      <c r="T12" s="105"/>
      <c r="U12" s="105"/>
      <c r="V12" s="105"/>
      <c r="W12" s="105"/>
    </row>
    <row r="13" spans="2:23" ht="16.5" customHeight="1">
      <c r="B13" s="102" t="s">
        <v>137</v>
      </c>
      <c r="L13" s="105"/>
      <c r="M13" s="120" t="s">
        <v>17</v>
      </c>
      <c r="N13" s="130" t="s">
        <v>183</v>
      </c>
      <c r="O13" s="134" t="s">
        <v>49</v>
      </c>
      <c r="P13" s="105"/>
      <c r="Q13" s="105"/>
      <c r="R13" s="105"/>
      <c r="S13" s="105"/>
      <c r="T13" s="105"/>
      <c r="U13" s="105"/>
      <c r="V13" s="105"/>
      <c r="W13" s="105"/>
    </row>
    <row r="14" spans="2:23" ht="18" customHeight="1">
      <c r="B14" s="99"/>
      <c r="C14" s="19"/>
      <c r="M14" s="120" t="s">
        <v>184</v>
      </c>
      <c r="N14" s="130" t="s">
        <v>183</v>
      </c>
      <c r="O14" s="134" t="s">
        <v>49</v>
      </c>
    </row>
    <row r="15" spans="2:23">
      <c r="B15" s="99"/>
      <c r="N15" s="95"/>
    </row>
    <row r="16" spans="2:23">
      <c r="B16" s="99"/>
    </row>
    <row r="17" spans="2:15" ht="15.5">
      <c r="B17" s="99"/>
      <c r="M17" s="131" t="s">
        <v>185</v>
      </c>
    </row>
    <row r="18" spans="2:15">
      <c r="B18" s="99"/>
    </row>
    <row r="19" spans="2:15">
      <c r="B19" s="99"/>
      <c r="M19" s="118" t="s">
        <v>6</v>
      </c>
      <c r="N19" s="132" t="s">
        <v>179</v>
      </c>
      <c r="O19" s="119" t="s">
        <v>180</v>
      </c>
    </row>
    <row r="20" spans="2:15" ht="15.5" customHeight="1">
      <c r="B20" s="100"/>
      <c r="M20" s="120" t="s">
        <v>8</v>
      </c>
      <c r="N20" s="133" t="s">
        <v>156</v>
      </c>
      <c r="O20" s="135" t="s">
        <v>50</v>
      </c>
    </row>
    <row r="21" spans="2:15" ht="15" customHeight="1">
      <c r="B21" s="100"/>
      <c r="M21" s="120" t="s">
        <v>8</v>
      </c>
      <c r="N21" s="133" t="s">
        <v>186</v>
      </c>
      <c r="O21" s="135" t="s">
        <v>50</v>
      </c>
    </row>
    <row r="22" spans="2:15" ht="16.5" customHeight="1">
      <c r="M22" s="120" t="s">
        <v>9</v>
      </c>
      <c r="N22" s="133" t="s">
        <v>187</v>
      </c>
      <c r="O22" s="135" t="s">
        <v>50</v>
      </c>
    </row>
    <row r="23" spans="2:15" ht="14.5" customHeight="1">
      <c r="M23" s="120" t="s">
        <v>17</v>
      </c>
      <c r="N23" s="133" t="s">
        <v>188</v>
      </c>
      <c r="O23" s="135" t="s">
        <v>50</v>
      </c>
    </row>
    <row r="24" spans="2:15" ht="14.5" customHeight="1">
      <c r="M24" s="120" t="s">
        <v>14</v>
      </c>
      <c r="N24" s="133" t="s">
        <v>189</v>
      </c>
      <c r="O24" s="135" t="s">
        <v>50</v>
      </c>
    </row>
    <row r="36" spans="1:7">
      <c r="B36" s="36" t="s">
        <v>52</v>
      </c>
      <c r="C36" s="34" t="s">
        <v>49</v>
      </c>
      <c r="D36" s="34" t="s">
        <v>50</v>
      </c>
      <c r="E36" s="34" t="s">
        <v>51</v>
      </c>
      <c r="F36" s="43" t="s">
        <v>55</v>
      </c>
    </row>
    <row r="37" spans="1:7">
      <c r="B37" s="37" t="s">
        <v>26</v>
      </c>
      <c r="C37" s="76">
        <v>18</v>
      </c>
      <c r="D37" s="76">
        <v>8</v>
      </c>
      <c r="E37" s="76">
        <v>1</v>
      </c>
      <c r="F37" s="76">
        <f t="shared" ref="F37:F40" si="0">SUM(C37:E37)</f>
        <v>27</v>
      </c>
    </row>
    <row r="38" spans="1:7">
      <c r="B38" s="37" t="s">
        <v>27</v>
      </c>
      <c r="C38" s="76">
        <v>5</v>
      </c>
      <c r="D38" s="76">
        <v>6</v>
      </c>
      <c r="E38" s="76">
        <v>4</v>
      </c>
      <c r="F38" s="76">
        <f t="shared" si="0"/>
        <v>15</v>
      </c>
    </row>
    <row r="39" spans="1:7">
      <c r="B39" s="37" t="s">
        <v>28</v>
      </c>
      <c r="C39" s="76">
        <v>12</v>
      </c>
      <c r="D39" s="76">
        <v>8</v>
      </c>
      <c r="E39" s="76">
        <v>1</v>
      </c>
      <c r="F39" s="76">
        <f t="shared" si="0"/>
        <v>21</v>
      </c>
    </row>
    <row r="40" spans="1:7">
      <c r="B40" s="37" t="s">
        <v>68</v>
      </c>
      <c r="C40" s="76">
        <v>5</v>
      </c>
      <c r="D40" s="77">
        <v>5</v>
      </c>
      <c r="E40" s="77">
        <v>0</v>
      </c>
      <c r="F40" s="76">
        <f t="shared" si="0"/>
        <v>10</v>
      </c>
    </row>
    <row r="42" spans="1:7">
      <c r="B42" s="52" t="s">
        <v>69</v>
      </c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/>
      <c r="B50"/>
      <c r="C50"/>
      <c r="D50"/>
      <c r="E50"/>
      <c r="F50"/>
      <c r="G50"/>
    </row>
    <row r="51" spans="1:7">
      <c r="A51"/>
      <c r="B51"/>
      <c r="C51"/>
      <c r="D51"/>
      <c r="E51"/>
      <c r="F51"/>
      <c r="G51"/>
    </row>
    <row r="52" spans="1:7">
      <c r="A52"/>
      <c r="B52"/>
      <c r="C52"/>
      <c r="D52"/>
      <c r="E52"/>
      <c r="F52"/>
      <c r="G52"/>
    </row>
    <row r="53" spans="1:7">
      <c r="A53"/>
      <c r="B53"/>
      <c r="C53"/>
      <c r="D53"/>
      <c r="E53"/>
      <c r="F53"/>
      <c r="G53"/>
    </row>
    <row r="54" spans="1:7">
      <c r="A54"/>
      <c r="B54"/>
      <c r="C54"/>
      <c r="D54"/>
      <c r="E54"/>
      <c r="F54"/>
      <c r="G54"/>
    </row>
    <row r="55" spans="1:7">
      <c r="A55"/>
      <c r="B55"/>
      <c r="C55"/>
      <c r="D55"/>
      <c r="E55"/>
      <c r="F55"/>
      <c r="G55"/>
    </row>
    <row r="56" spans="1:7">
      <c r="A56"/>
      <c r="B56"/>
      <c r="C56"/>
      <c r="D56"/>
      <c r="E56"/>
      <c r="F56"/>
      <c r="G56"/>
    </row>
    <row r="57" spans="1:7">
      <c r="A57"/>
      <c r="B57"/>
      <c r="C57"/>
      <c r="D57"/>
      <c r="E57"/>
      <c r="F57"/>
      <c r="G57"/>
    </row>
    <row r="58" spans="1:7">
      <c r="A58"/>
      <c r="B58"/>
      <c r="C58"/>
      <c r="D58"/>
      <c r="E58"/>
      <c r="F58"/>
      <c r="G58"/>
    </row>
    <row r="59" spans="1:7">
      <c r="A59"/>
      <c r="B59"/>
      <c r="C59"/>
      <c r="D59"/>
      <c r="E59"/>
      <c r="F59"/>
      <c r="G59"/>
    </row>
    <row r="60" spans="1:7">
      <c r="A60"/>
      <c r="B60"/>
      <c r="C60"/>
      <c r="D60"/>
      <c r="E60"/>
      <c r="F60"/>
      <c r="G60"/>
    </row>
    <row r="61" spans="1:7">
      <c r="A61"/>
      <c r="B61"/>
      <c r="C61"/>
      <c r="D61"/>
      <c r="E61"/>
      <c r="F61"/>
      <c r="G61"/>
    </row>
    <row r="62" spans="1:7">
      <c r="A62"/>
      <c r="B62"/>
      <c r="C62"/>
      <c r="D62"/>
      <c r="E62"/>
      <c r="F62"/>
      <c r="G62"/>
    </row>
    <row r="63" spans="1:7">
      <c r="A63"/>
      <c r="B63"/>
      <c r="C63"/>
      <c r="D63"/>
      <c r="E63"/>
      <c r="F63"/>
      <c r="G63"/>
    </row>
    <row r="64" spans="1:7">
      <c r="A64"/>
      <c r="B64"/>
      <c r="C64"/>
      <c r="D64"/>
      <c r="E64"/>
      <c r="F64"/>
      <c r="G64"/>
    </row>
    <row r="65" spans="1:7">
      <c r="A65"/>
      <c r="B65"/>
      <c r="C65"/>
      <c r="D65"/>
      <c r="E65"/>
      <c r="F65"/>
      <c r="G65"/>
    </row>
    <row r="66" spans="1:7">
      <c r="A66"/>
      <c r="B66"/>
      <c r="C66"/>
      <c r="D66"/>
      <c r="E66"/>
      <c r="F66"/>
      <c r="G66"/>
    </row>
    <row r="67" spans="1:7">
      <c r="A67"/>
      <c r="B67"/>
      <c r="C67"/>
      <c r="D67"/>
      <c r="E67"/>
      <c r="F67"/>
      <c r="G67"/>
    </row>
    <row r="68" spans="1:7">
      <c r="A68"/>
      <c r="B68"/>
      <c r="C68"/>
      <c r="D68"/>
      <c r="E68"/>
      <c r="F68"/>
      <c r="G68"/>
    </row>
    <row r="69" spans="1:7">
      <c r="A69"/>
      <c r="B69"/>
      <c r="C69"/>
      <c r="D69"/>
      <c r="E69"/>
      <c r="F69"/>
      <c r="G69"/>
    </row>
    <row r="70" spans="1:7">
      <c r="A70"/>
      <c r="B70"/>
      <c r="C70"/>
      <c r="D70"/>
      <c r="E70"/>
      <c r="F70"/>
      <c r="G70"/>
    </row>
    <row r="71" spans="1:7">
      <c r="A71"/>
      <c r="B71"/>
      <c r="C71"/>
      <c r="D71"/>
      <c r="E71"/>
      <c r="F71"/>
      <c r="G71"/>
    </row>
    <row r="72" spans="1:7">
      <c r="A72"/>
      <c r="B72"/>
      <c r="C72"/>
      <c r="D72"/>
      <c r="E72"/>
      <c r="F72"/>
      <c r="G72"/>
    </row>
    <row r="73" spans="1:7">
      <c r="A73"/>
      <c r="B73"/>
      <c r="C73"/>
      <c r="D73"/>
      <c r="E73"/>
      <c r="F73"/>
      <c r="G73"/>
    </row>
    <row r="74" spans="1:7">
      <c r="A74"/>
      <c r="B74"/>
      <c r="C74"/>
      <c r="D74"/>
      <c r="E74"/>
      <c r="F74"/>
      <c r="G74"/>
    </row>
    <row r="75" spans="1:7">
      <c r="A75"/>
      <c r="B75"/>
      <c r="C75"/>
      <c r="D75"/>
      <c r="E75"/>
      <c r="F75"/>
      <c r="G75"/>
    </row>
    <row r="76" spans="1:7">
      <c r="A76"/>
      <c r="B76"/>
      <c r="C76"/>
      <c r="D76"/>
      <c r="E76"/>
      <c r="F76"/>
      <c r="G76"/>
    </row>
    <row r="77" spans="1:7">
      <c r="A77"/>
      <c r="B77"/>
      <c r="C77"/>
      <c r="D77"/>
      <c r="E77"/>
      <c r="F77"/>
      <c r="G77"/>
    </row>
    <row r="78" spans="1:7">
      <c r="A78"/>
      <c r="B78"/>
      <c r="C78"/>
      <c r="D78"/>
      <c r="E78"/>
      <c r="F78"/>
      <c r="G78"/>
    </row>
    <row r="79" spans="1:7">
      <c r="A79"/>
      <c r="B79"/>
      <c r="C79"/>
      <c r="D79"/>
      <c r="E79"/>
      <c r="F79"/>
      <c r="G79"/>
    </row>
    <row r="80" spans="1:7">
      <c r="A80"/>
      <c r="B80"/>
      <c r="C80"/>
      <c r="D80"/>
      <c r="E80"/>
      <c r="F80"/>
      <c r="G80"/>
    </row>
    <row r="81" spans="1:7">
      <c r="A81"/>
      <c r="B81"/>
      <c r="C81"/>
      <c r="D81"/>
      <c r="E81"/>
      <c r="F81"/>
      <c r="G81"/>
    </row>
    <row r="82" spans="1:7">
      <c r="A82"/>
      <c r="B82"/>
      <c r="C82"/>
      <c r="D82"/>
      <c r="E82"/>
      <c r="F82"/>
      <c r="G82"/>
    </row>
    <row r="83" spans="1:7">
      <c r="A83"/>
      <c r="B83"/>
      <c r="C83"/>
      <c r="D83"/>
      <c r="E83"/>
      <c r="F83"/>
      <c r="G83"/>
    </row>
    <row r="84" spans="1:7">
      <c r="A84"/>
      <c r="B84"/>
      <c r="C84"/>
      <c r="D84"/>
      <c r="E84"/>
      <c r="F84"/>
      <c r="G84"/>
    </row>
    <row r="85" spans="1:7">
      <c r="A85"/>
      <c r="B85"/>
      <c r="C85"/>
      <c r="D85"/>
      <c r="E85"/>
      <c r="F85"/>
      <c r="G85"/>
    </row>
    <row r="86" spans="1:7">
      <c r="A86"/>
      <c r="B86"/>
      <c r="C86"/>
      <c r="D86"/>
      <c r="E86"/>
      <c r="F86"/>
      <c r="G86"/>
    </row>
    <row r="87" spans="1:7">
      <c r="A87"/>
      <c r="B87"/>
      <c r="C87"/>
      <c r="D87"/>
      <c r="E87"/>
      <c r="F87"/>
      <c r="G87"/>
    </row>
    <row r="88" spans="1:7">
      <c r="A88"/>
      <c r="B88"/>
      <c r="C88"/>
      <c r="D88"/>
      <c r="E88"/>
      <c r="F88"/>
      <c r="G88"/>
    </row>
    <row r="89" spans="1:7">
      <c r="A89"/>
      <c r="B89"/>
      <c r="C89"/>
      <c r="D89"/>
      <c r="E89"/>
      <c r="F89"/>
      <c r="G89"/>
    </row>
    <row r="90" spans="1:7">
      <c r="A90"/>
      <c r="B90"/>
      <c r="C90"/>
      <c r="D90"/>
      <c r="E90"/>
      <c r="F90"/>
      <c r="G90"/>
    </row>
    <row r="91" spans="1:7">
      <c r="A91"/>
      <c r="B91"/>
      <c r="C91"/>
      <c r="D91"/>
      <c r="E91"/>
      <c r="F91"/>
      <c r="G91"/>
    </row>
    <row r="92" spans="1:7">
      <c r="A92"/>
      <c r="B92"/>
      <c r="C92"/>
      <c r="D92"/>
      <c r="E92"/>
      <c r="F92"/>
      <c r="G92"/>
    </row>
    <row r="93" spans="1:7">
      <c r="A93"/>
      <c r="B93"/>
      <c r="C93"/>
      <c r="D93"/>
      <c r="E93"/>
      <c r="F93"/>
      <c r="G93"/>
    </row>
    <row r="94" spans="1:7">
      <c r="A94"/>
      <c r="B94"/>
      <c r="C94"/>
      <c r="D94"/>
      <c r="E94"/>
      <c r="F94"/>
      <c r="G94"/>
    </row>
    <row r="95" spans="1:7">
      <c r="A95"/>
      <c r="B95"/>
      <c r="C95"/>
      <c r="D95"/>
      <c r="E95"/>
      <c r="F95"/>
      <c r="G95"/>
    </row>
    <row r="96" spans="1:7">
      <c r="A96"/>
      <c r="B96"/>
      <c r="C96"/>
      <c r="D96"/>
      <c r="E96"/>
      <c r="F96"/>
      <c r="G96"/>
    </row>
    <row r="97" spans="1:7">
      <c r="A97"/>
      <c r="B97"/>
      <c r="C97"/>
      <c r="D97"/>
      <c r="E97"/>
      <c r="F97"/>
      <c r="G97"/>
    </row>
    <row r="98" spans="1:7">
      <c r="A98"/>
      <c r="B98"/>
      <c r="C98"/>
      <c r="D98"/>
      <c r="E98"/>
      <c r="F98"/>
      <c r="G98"/>
    </row>
    <row r="99" spans="1:7">
      <c r="A99"/>
      <c r="B99"/>
      <c r="C99"/>
      <c r="D99"/>
      <c r="E99"/>
      <c r="F99"/>
      <c r="G99"/>
    </row>
    <row r="100" spans="1:7">
      <c r="A100"/>
      <c r="B100"/>
      <c r="C100"/>
      <c r="D100"/>
      <c r="E100"/>
      <c r="F100"/>
      <c r="G100"/>
    </row>
    <row r="101" spans="1:7">
      <c r="A101"/>
      <c r="B101"/>
      <c r="C101"/>
      <c r="D101"/>
      <c r="E101"/>
      <c r="F101"/>
      <c r="G101"/>
    </row>
    <row r="102" spans="1:7">
      <c r="A102"/>
      <c r="B102"/>
      <c r="C102"/>
      <c r="D102"/>
      <c r="E102"/>
      <c r="F102"/>
      <c r="G102"/>
    </row>
    <row r="103" spans="1:7">
      <c r="A103"/>
      <c r="B103"/>
      <c r="C103"/>
      <c r="D103"/>
      <c r="E103"/>
      <c r="F103"/>
      <c r="G103"/>
    </row>
    <row r="104" spans="1:7">
      <c r="A104"/>
      <c r="B104"/>
      <c r="C104"/>
      <c r="D104"/>
      <c r="E104"/>
      <c r="F104"/>
      <c r="G104"/>
    </row>
    <row r="105" spans="1:7">
      <c r="A105"/>
      <c r="B105"/>
      <c r="C105"/>
      <c r="D105"/>
      <c r="E105"/>
      <c r="F105"/>
      <c r="G105"/>
    </row>
    <row r="106" spans="1:7">
      <c r="A106"/>
      <c r="B106"/>
      <c r="C106"/>
      <c r="D106"/>
      <c r="E106"/>
      <c r="F106"/>
      <c r="G106"/>
    </row>
    <row r="107" spans="1:7">
      <c r="A107"/>
      <c r="B107"/>
      <c r="C107"/>
      <c r="D107"/>
      <c r="E107"/>
      <c r="F107"/>
      <c r="G107"/>
    </row>
    <row r="108" spans="1:7">
      <c r="A108"/>
      <c r="B108"/>
      <c r="C108"/>
      <c r="D108"/>
      <c r="E108"/>
      <c r="F108"/>
      <c r="G108"/>
    </row>
    <row r="109" spans="1:7">
      <c r="A109"/>
      <c r="B109"/>
      <c r="C109"/>
      <c r="D109"/>
      <c r="E109"/>
      <c r="F109"/>
      <c r="G109"/>
    </row>
    <row r="110" spans="1:7">
      <c r="A110"/>
      <c r="B110"/>
      <c r="C110"/>
      <c r="D110"/>
      <c r="E110"/>
      <c r="F110"/>
      <c r="G110"/>
    </row>
    <row r="111" spans="1:7">
      <c r="A111"/>
      <c r="B111"/>
      <c r="C111"/>
      <c r="D111"/>
      <c r="E111"/>
      <c r="F111"/>
      <c r="G111"/>
    </row>
    <row r="112" spans="1:7">
      <c r="A112"/>
      <c r="B112"/>
      <c r="C112"/>
      <c r="D112"/>
      <c r="E112"/>
      <c r="F112"/>
      <c r="G112"/>
    </row>
    <row r="113" spans="1:7">
      <c r="A113"/>
      <c r="B113"/>
      <c r="C113"/>
      <c r="D113"/>
      <c r="E113"/>
      <c r="F113"/>
      <c r="G113"/>
    </row>
    <row r="114" spans="1:7">
      <c r="A114"/>
      <c r="B114"/>
      <c r="C114"/>
      <c r="D114"/>
      <c r="E114"/>
      <c r="F114"/>
      <c r="G114"/>
    </row>
    <row r="115" spans="1:7">
      <c r="A115"/>
      <c r="B115"/>
      <c r="C115"/>
      <c r="D115"/>
      <c r="E115"/>
      <c r="F115"/>
      <c r="G115"/>
    </row>
    <row r="116" spans="1:7">
      <c r="A116"/>
      <c r="B116"/>
      <c r="C116"/>
      <c r="D116"/>
      <c r="E116"/>
      <c r="F116"/>
      <c r="G116"/>
    </row>
    <row r="117" spans="1:7">
      <c r="A117"/>
      <c r="B117"/>
      <c r="C117"/>
      <c r="D117"/>
      <c r="E117"/>
      <c r="F117"/>
      <c r="G117"/>
    </row>
    <row r="118" spans="1:7">
      <c r="A118"/>
      <c r="B118"/>
      <c r="C118"/>
      <c r="D118"/>
      <c r="E118"/>
      <c r="F118"/>
      <c r="G118"/>
    </row>
    <row r="119" spans="1:7">
      <c r="A119"/>
      <c r="B119"/>
      <c r="C119"/>
      <c r="D119"/>
      <c r="E119"/>
      <c r="F119"/>
      <c r="G119"/>
    </row>
    <row r="120" spans="1:7">
      <c r="A120"/>
      <c r="B120"/>
      <c r="C120"/>
      <c r="D120"/>
      <c r="E120"/>
      <c r="F120"/>
      <c r="G120"/>
    </row>
    <row r="121" spans="1:7">
      <c r="A121"/>
      <c r="B121"/>
      <c r="C121"/>
      <c r="D121"/>
      <c r="E121"/>
      <c r="F121"/>
      <c r="G121"/>
    </row>
    <row r="122" spans="1:7">
      <c r="A122"/>
      <c r="B122"/>
      <c r="C122"/>
      <c r="D122"/>
      <c r="E122"/>
      <c r="F122"/>
      <c r="G122"/>
    </row>
    <row r="123" spans="1:7">
      <c r="A123"/>
      <c r="B123"/>
      <c r="C123"/>
      <c r="D123"/>
      <c r="E123"/>
      <c r="F123"/>
      <c r="G123"/>
    </row>
    <row r="124" spans="1:7">
      <c r="A124"/>
      <c r="B124"/>
      <c r="C124"/>
      <c r="D124"/>
      <c r="E124"/>
      <c r="F124"/>
      <c r="G124"/>
    </row>
    <row r="125" spans="1:7">
      <c r="A125"/>
      <c r="B125"/>
      <c r="C125"/>
      <c r="D125"/>
      <c r="E125"/>
      <c r="F125"/>
      <c r="G125"/>
    </row>
    <row r="126" spans="1:7">
      <c r="A126"/>
      <c r="B126"/>
      <c r="C126"/>
      <c r="D126"/>
      <c r="E126"/>
      <c r="F126"/>
      <c r="G126"/>
    </row>
    <row r="127" spans="1:7">
      <c r="A127"/>
      <c r="B127"/>
      <c r="C127"/>
      <c r="D127"/>
      <c r="E127"/>
      <c r="F127"/>
      <c r="G127"/>
    </row>
    <row r="128" spans="1:7">
      <c r="A128"/>
      <c r="B128"/>
      <c r="C128"/>
      <c r="D128"/>
      <c r="E128"/>
      <c r="F128"/>
      <c r="G128"/>
    </row>
  </sheetData>
  <hyperlinks>
    <hyperlink ref="B42" location="Introduction!A1" display="Return to information tab" xr:uid="{28A85971-BDF3-4783-ABFD-5BFB1C9BF4FD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B7BCA-2512-4CF6-B70C-A2586C8B5655}">
  <sheetPr>
    <pageSetUpPr autoPageBreaks="0"/>
  </sheetPr>
  <dimension ref="B5:D20"/>
  <sheetViews>
    <sheetView workbookViewId="0"/>
  </sheetViews>
  <sheetFormatPr defaultRowHeight="13.5"/>
  <cols>
    <col min="1" max="1" width="3" style="113" customWidth="1"/>
    <col min="2" max="2" width="13.54296875" style="113" customWidth="1"/>
    <col min="3" max="3" width="31.08984375" style="113" customWidth="1"/>
    <col min="4" max="4" width="32.54296875" style="113" customWidth="1"/>
    <col min="5" max="16384" width="8.7265625" style="113"/>
  </cols>
  <sheetData>
    <row r="5" spans="2:4" ht="17.5">
      <c r="B5" s="31" t="s">
        <v>81</v>
      </c>
    </row>
    <row r="7" spans="2:4" ht="15">
      <c r="B7" s="114" t="s">
        <v>139</v>
      </c>
    </row>
    <row r="10" spans="2:4" ht="35" customHeight="1">
      <c r="B10" s="36" t="s">
        <v>141</v>
      </c>
      <c r="C10" s="57" t="s">
        <v>152</v>
      </c>
      <c r="D10" s="57" t="s">
        <v>153</v>
      </c>
    </row>
    <row r="11" spans="2:4" ht="16.5" customHeight="1">
      <c r="B11" s="116">
        <v>44453</v>
      </c>
      <c r="C11" s="115" t="s">
        <v>142</v>
      </c>
      <c r="D11" s="115" t="s">
        <v>8</v>
      </c>
    </row>
    <row r="12" spans="2:4" ht="16.5" customHeight="1">
      <c r="B12" s="116">
        <v>44453</v>
      </c>
      <c r="C12" s="115" t="s">
        <v>143</v>
      </c>
      <c r="D12" s="115" t="s">
        <v>144</v>
      </c>
    </row>
    <row r="13" spans="2:4" ht="17" customHeight="1">
      <c r="B13" s="116">
        <v>44461</v>
      </c>
      <c r="C13" s="115" t="s">
        <v>145</v>
      </c>
      <c r="D13" s="115" t="s">
        <v>151</v>
      </c>
    </row>
    <row r="14" spans="2:4" ht="17" customHeight="1">
      <c r="B14" s="116">
        <v>44461</v>
      </c>
      <c r="C14" s="115" t="s">
        <v>146</v>
      </c>
      <c r="D14" s="115" t="s">
        <v>13</v>
      </c>
    </row>
    <row r="15" spans="2:4" ht="16.5" customHeight="1">
      <c r="B15" s="116">
        <v>44468</v>
      </c>
      <c r="C15" s="115" t="s">
        <v>147</v>
      </c>
      <c r="D15" s="115" t="s">
        <v>12</v>
      </c>
    </row>
    <row r="16" spans="2:4" ht="16" customHeight="1">
      <c r="B16" s="116">
        <v>44482</v>
      </c>
      <c r="C16" s="115" t="s">
        <v>148</v>
      </c>
      <c r="D16" s="115" t="s">
        <v>149</v>
      </c>
    </row>
    <row r="17" spans="2:4" ht="17.5" customHeight="1">
      <c r="B17" s="116">
        <v>44579</v>
      </c>
      <c r="C17" s="115" t="s">
        <v>150</v>
      </c>
      <c r="D17" s="115" t="s">
        <v>8</v>
      </c>
    </row>
    <row r="20" spans="2:4">
      <c r="B20" s="52" t="s">
        <v>69</v>
      </c>
    </row>
  </sheetData>
  <hyperlinks>
    <hyperlink ref="B20" location="Introduction!A1" display="Return to information tab" xr:uid="{47CC99FB-A77D-4174-A4C7-41D802D27D1F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9934F-C713-4D11-B487-5FF1D20681F5}">
  <sheetPr>
    <pageSetUpPr autoPageBreaks="0"/>
  </sheetPr>
  <dimension ref="B5:F33"/>
  <sheetViews>
    <sheetView workbookViewId="0"/>
  </sheetViews>
  <sheetFormatPr defaultRowHeight="14.5"/>
  <cols>
    <col min="1" max="1" width="3" style="112" customWidth="1"/>
    <col min="2" max="2" width="28.36328125" style="112" customWidth="1"/>
    <col min="3" max="3" width="17.54296875" style="112" customWidth="1"/>
    <col min="4" max="4" width="15.453125" style="112" customWidth="1"/>
    <col min="5" max="5" width="14.81640625" style="112" customWidth="1"/>
    <col min="6" max="6" width="14.90625" style="112" customWidth="1"/>
    <col min="7" max="16384" width="8.7265625" style="112"/>
  </cols>
  <sheetData>
    <row r="5" spans="2:6" ht="17.5">
      <c r="B5" s="31" t="s">
        <v>81</v>
      </c>
    </row>
    <row r="7" spans="2:6" ht="15.5">
      <c r="B7" s="114" t="s">
        <v>154</v>
      </c>
    </row>
    <row r="9" spans="2:6" ht="35.5" customHeight="1">
      <c r="B9" s="118" t="s">
        <v>6</v>
      </c>
      <c r="C9" s="119" t="s">
        <v>155</v>
      </c>
      <c r="D9" s="119" t="s">
        <v>156</v>
      </c>
      <c r="E9" s="119" t="s">
        <v>157</v>
      </c>
      <c r="F9" s="119" t="s">
        <v>158</v>
      </c>
    </row>
    <row r="10" spans="2:6" ht="19.5" customHeight="1">
      <c r="B10" s="120" t="s">
        <v>8</v>
      </c>
      <c r="C10" s="121" t="s">
        <v>159</v>
      </c>
      <c r="D10" s="121" t="s">
        <v>160</v>
      </c>
      <c r="E10" s="122">
        <v>7141</v>
      </c>
      <c r="F10" s="121" t="s">
        <v>160</v>
      </c>
    </row>
    <row r="11" spans="2:6" ht="19.5" customHeight="1">
      <c r="B11" s="120" t="s">
        <v>161</v>
      </c>
      <c r="C11" s="121" t="s">
        <v>159</v>
      </c>
      <c r="D11" s="123">
        <v>6</v>
      </c>
      <c r="E11" s="121" t="s">
        <v>160</v>
      </c>
      <c r="F11" s="121" t="s">
        <v>160</v>
      </c>
    </row>
    <row r="12" spans="2:6" ht="19.5" customHeight="1">
      <c r="B12" s="120" t="s">
        <v>10</v>
      </c>
      <c r="C12" s="121" t="s">
        <v>159</v>
      </c>
      <c r="D12" s="121" t="s">
        <v>160</v>
      </c>
      <c r="E12" s="121" t="s">
        <v>160</v>
      </c>
      <c r="F12" s="121" t="s">
        <v>160</v>
      </c>
    </row>
    <row r="13" spans="2:6" ht="19.5" customHeight="1">
      <c r="B13" s="120" t="s">
        <v>11</v>
      </c>
      <c r="C13" s="121" t="s">
        <v>159</v>
      </c>
      <c r="D13" s="121" t="s">
        <v>160</v>
      </c>
      <c r="E13" s="121" t="s">
        <v>160</v>
      </c>
      <c r="F13" s="121" t="s">
        <v>160</v>
      </c>
    </row>
    <row r="14" spans="2:6" ht="19.5" customHeight="1">
      <c r="B14" s="120" t="s">
        <v>162</v>
      </c>
      <c r="C14" s="121" t="s">
        <v>159</v>
      </c>
      <c r="D14" s="121" t="s">
        <v>160</v>
      </c>
      <c r="E14" s="121" t="s">
        <v>160</v>
      </c>
      <c r="F14" s="121" t="s">
        <v>160</v>
      </c>
    </row>
    <row r="15" spans="2:6" ht="19.5" customHeight="1">
      <c r="B15" s="120" t="s">
        <v>13</v>
      </c>
      <c r="C15" s="121" t="s">
        <v>159</v>
      </c>
      <c r="D15" s="123">
        <v>3</v>
      </c>
      <c r="E15" s="123">
        <v>3</v>
      </c>
      <c r="F15" s="121" t="s">
        <v>160</v>
      </c>
    </row>
    <row r="16" spans="2:6" ht="19.5" customHeight="1">
      <c r="B16" s="120" t="s">
        <v>163</v>
      </c>
      <c r="C16" s="121" t="s">
        <v>159</v>
      </c>
      <c r="D16" s="121" t="s">
        <v>160</v>
      </c>
      <c r="E16" s="121" t="s">
        <v>160</v>
      </c>
      <c r="F16" s="121" t="s">
        <v>160</v>
      </c>
    </row>
    <row r="17" spans="2:6" ht="19.5" customHeight="1">
      <c r="B17" s="120" t="s">
        <v>14</v>
      </c>
      <c r="C17" s="121" t="s">
        <v>159</v>
      </c>
      <c r="D17" s="123">
        <v>11</v>
      </c>
      <c r="E17" s="121" t="s">
        <v>160</v>
      </c>
      <c r="F17" s="121" t="s">
        <v>160</v>
      </c>
    </row>
    <row r="18" spans="2:6" ht="19.5" customHeight="1">
      <c r="B18" s="120" t="s">
        <v>149</v>
      </c>
      <c r="C18" s="121" t="s">
        <v>159</v>
      </c>
      <c r="D18" s="121" t="s">
        <v>160</v>
      </c>
      <c r="E18" s="121" t="s">
        <v>160</v>
      </c>
      <c r="F18" s="121" t="s">
        <v>160</v>
      </c>
    </row>
    <row r="19" spans="2:6" ht="19.5" customHeight="1">
      <c r="B19" s="120" t="s">
        <v>17</v>
      </c>
      <c r="C19" s="121" t="s">
        <v>159</v>
      </c>
      <c r="D19" s="121" t="s">
        <v>160</v>
      </c>
      <c r="E19" s="121" t="s">
        <v>160</v>
      </c>
      <c r="F19" s="121" t="s">
        <v>160</v>
      </c>
    </row>
    <row r="20" spans="2:6" ht="19.5" customHeight="1">
      <c r="B20" s="120" t="s">
        <v>15</v>
      </c>
      <c r="C20" s="121" t="s">
        <v>159</v>
      </c>
      <c r="D20" s="123">
        <v>22</v>
      </c>
      <c r="E20" s="121" t="s">
        <v>160</v>
      </c>
      <c r="F20" s="121" t="s">
        <v>160</v>
      </c>
    </row>
    <row r="21" spans="2:6" ht="19.5" customHeight="1">
      <c r="B21" s="120" t="s">
        <v>16</v>
      </c>
      <c r="C21" s="121" t="s">
        <v>159</v>
      </c>
      <c r="D21" s="121" t="s">
        <v>160</v>
      </c>
      <c r="E21" s="121" t="s">
        <v>160</v>
      </c>
      <c r="F21" s="121" t="s">
        <v>160</v>
      </c>
    </row>
    <row r="22" spans="2:6" ht="19.5" customHeight="1">
      <c r="B22" s="120" t="s">
        <v>172</v>
      </c>
      <c r="C22" s="121" t="s">
        <v>159</v>
      </c>
      <c r="D22" s="123">
        <v>2</v>
      </c>
      <c r="E22" s="124" t="s">
        <v>164</v>
      </c>
      <c r="F22" s="124" t="s">
        <v>164</v>
      </c>
    </row>
    <row r="23" spans="2:6" ht="19.5" customHeight="1">
      <c r="B23" s="120" t="s">
        <v>174</v>
      </c>
      <c r="C23" s="121" t="s">
        <v>159</v>
      </c>
      <c r="D23" s="121" t="s">
        <v>160</v>
      </c>
      <c r="E23" s="124" t="s">
        <v>164</v>
      </c>
      <c r="F23" s="124" t="s">
        <v>164</v>
      </c>
    </row>
    <row r="24" spans="2:6" ht="19.5" customHeight="1">
      <c r="B24" s="120" t="s">
        <v>173</v>
      </c>
      <c r="C24" s="121" t="s">
        <v>159</v>
      </c>
      <c r="D24" s="121" t="s">
        <v>160</v>
      </c>
      <c r="E24" s="124" t="s">
        <v>164</v>
      </c>
      <c r="F24" s="124" t="s">
        <v>164</v>
      </c>
    </row>
    <row r="25" spans="2:6" ht="19.5" customHeight="1">
      <c r="B25" s="120" t="s">
        <v>165</v>
      </c>
      <c r="C25" s="121" t="s">
        <v>159</v>
      </c>
      <c r="D25" s="121" t="s">
        <v>160</v>
      </c>
      <c r="E25" s="124" t="s">
        <v>164</v>
      </c>
      <c r="F25" s="124" t="s">
        <v>164</v>
      </c>
    </row>
    <row r="26" spans="2:6" ht="43" customHeight="1">
      <c r="B26" s="130" t="s">
        <v>175</v>
      </c>
      <c r="C26" s="124" t="s">
        <v>164</v>
      </c>
      <c r="D26" s="124" t="s">
        <v>164</v>
      </c>
      <c r="E26" s="124" t="s">
        <v>164</v>
      </c>
      <c r="F26" s="124" t="s">
        <v>164</v>
      </c>
    </row>
    <row r="28" spans="2:6">
      <c r="C28" s="117" t="s">
        <v>171</v>
      </c>
    </row>
    <row r="29" spans="2:6">
      <c r="C29" s="126" t="s">
        <v>160</v>
      </c>
      <c r="D29" s="127" t="s">
        <v>166</v>
      </c>
      <c r="E29" s="128" t="s">
        <v>166</v>
      </c>
      <c r="F29" s="129" t="s">
        <v>164</v>
      </c>
    </row>
    <row r="30" spans="2:6" ht="40.5">
      <c r="C30" s="125" t="s">
        <v>167</v>
      </c>
      <c r="D30" s="125" t="s">
        <v>168</v>
      </c>
      <c r="E30" s="125" t="s">
        <v>169</v>
      </c>
      <c r="F30" s="125" t="s">
        <v>170</v>
      </c>
    </row>
    <row r="33" spans="2:2">
      <c r="B33" s="52" t="s">
        <v>69</v>
      </c>
    </row>
  </sheetData>
  <hyperlinks>
    <hyperlink ref="B33" location="Introduction!A1" display="Return to information tab" xr:uid="{9C4C3E7E-B03A-4B7A-A230-5A09BC9F3AEC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2C7AF-4CA3-433B-9FE8-0C680C4A617A}">
  <sheetPr>
    <pageSetUpPr autoPageBreaks="0"/>
  </sheetPr>
  <dimension ref="B1:O43"/>
  <sheetViews>
    <sheetView showGridLines="0" zoomScaleNormal="100" workbookViewId="0"/>
  </sheetViews>
  <sheetFormatPr defaultRowHeight="14.5"/>
  <cols>
    <col min="1" max="1" width="2.453125" customWidth="1"/>
    <col min="2" max="2" width="17" customWidth="1"/>
    <col min="3" max="3" width="19.453125" customWidth="1"/>
    <col min="4" max="4" width="20.7265625" customWidth="1"/>
    <col min="5" max="5" width="13.453125" customWidth="1"/>
    <col min="6" max="6" width="14.7265625" customWidth="1"/>
    <col min="14" max="14" width="14.7265625" customWidth="1"/>
    <col min="15" max="15" width="17.1796875" customWidth="1"/>
    <col min="16" max="16" width="16" customWidth="1"/>
  </cols>
  <sheetData>
    <row r="1" spans="2:15" s="4" customFormat="1"/>
    <row r="2" spans="2:15" s="4" customFormat="1"/>
    <row r="3" spans="2:15" s="4" customFormat="1"/>
    <row r="5" spans="2:15" s="4" customFormat="1" ht="17.5">
      <c r="B5" s="31" t="s">
        <v>81</v>
      </c>
    </row>
    <row r="6" spans="2:15" s="4" customFormat="1"/>
    <row r="7" spans="2:15" ht="15">
      <c r="B7" s="6" t="s">
        <v>110</v>
      </c>
    </row>
    <row r="8" spans="2:15" s="4" customFormat="1" ht="15">
      <c r="B8" s="6"/>
    </row>
    <row r="9" spans="2:15" s="4" customFormat="1" ht="14.5" customHeight="1">
      <c r="B9" s="101" t="s">
        <v>113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95"/>
    </row>
    <row r="10" spans="2:15" s="4" customFormat="1">
      <c r="B10" s="101" t="s">
        <v>112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95"/>
    </row>
    <row r="32" s="4" customFormat="1"/>
    <row r="34" spans="2:6" ht="40.5">
      <c r="B34" s="36" t="s">
        <v>53</v>
      </c>
      <c r="C34" s="58" t="s">
        <v>78</v>
      </c>
      <c r="D34" s="58" t="s">
        <v>79</v>
      </c>
      <c r="E34" s="58" t="s">
        <v>80</v>
      </c>
      <c r="F34" s="91" t="s">
        <v>48</v>
      </c>
    </row>
    <row r="35" spans="2:6">
      <c r="B35" s="35" t="s">
        <v>23</v>
      </c>
      <c r="C35" s="42">
        <v>2589</v>
      </c>
      <c r="D35" s="42">
        <v>0</v>
      </c>
      <c r="E35" s="42">
        <v>0</v>
      </c>
      <c r="F35" s="96">
        <f t="shared" ref="F35:F40" si="0">SUM(C35:E35)</f>
        <v>2589</v>
      </c>
    </row>
    <row r="36" spans="2:6">
      <c r="B36" s="35" t="s">
        <v>24</v>
      </c>
      <c r="C36" s="42">
        <v>47</v>
      </c>
      <c r="D36" s="42">
        <v>0</v>
      </c>
      <c r="E36" s="42">
        <v>0</v>
      </c>
      <c r="F36" s="96">
        <f t="shared" si="0"/>
        <v>47</v>
      </c>
    </row>
    <row r="37" spans="2:6">
      <c r="B37" s="35" t="s">
        <v>25</v>
      </c>
      <c r="C37" s="42">
        <v>91</v>
      </c>
      <c r="D37" s="42">
        <v>0</v>
      </c>
      <c r="E37" s="42">
        <v>0</v>
      </c>
      <c r="F37" s="96">
        <f t="shared" si="0"/>
        <v>91</v>
      </c>
    </row>
    <row r="38" spans="2:6">
      <c r="B38" s="35" t="s">
        <v>26</v>
      </c>
      <c r="C38" s="42">
        <v>118</v>
      </c>
      <c r="D38" s="42">
        <v>0</v>
      </c>
      <c r="E38" s="42">
        <v>0</v>
      </c>
      <c r="F38" s="96">
        <f t="shared" si="0"/>
        <v>118</v>
      </c>
    </row>
    <row r="39" spans="2:6">
      <c r="B39" s="35" t="s">
        <v>27</v>
      </c>
      <c r="C39" s="42">
        <v>362</v>
      </c>
      <c r="D39" s="42">
        <v>1</v>
      </c>
      <c r="E39" s="42">
        <v>0</v>
      </c>
      <c r="F39" s="96">
        <f t="shared" si="0"/>
        <v>363</v>
      </c>
    </row>
    <row r="40" spans="2:6">
      <c r="B40" s="35" t="s">
        <v>28</v>
      </c>
      <c r="C40" s="42">
        <v>47</v>
      </c>
      <c r="D40" s="42">
        <v>15</v>
      </c>
      <c r="E40" s="42">
        <v>0</v>
      </c>
      <c r="F40" s="96">
        <f t="shared" si="0"/>
        <v>62</v>
      </c>
    </row>
    <row r="41" spans="2:6" s="4" customFormat="1">
      <c r="B41" s="35" t="s">
        <v>68</v>
      </c>
      <c r="C41" s="42">
        <f>6+2+3+11+22</f>
        <v>44</v>
      </c>
      <c r="D41" s="42">
        <f>7141+3</f>
        <v>7144</v>
      </c>
      <c r="E41" s="42">
        <v>0</v>
      </c>
      <c r="F41" s="96">
        <f>SUM(C41:E41)</f>
        <v>7188</v>
      </c>
    </row>
    <row r="43" spans="2:6">
      <c r="B43" s="52" t="s">
        <v>69</v>
      </c>
    </row>
  </sheetData>
  <hyperlinks>
    <hyperlink ref="B43" location="Introduction!A1" display="Return to information tab" xr:uid="{5F23B146-3137-433D-8B89-AC61CEB9A97D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5A4A5-314C-477F-B7BB-6B9887A7D18E}">
  <sheetPr>
    <pageSetUpPr autoPageBreaks="0"/>
  </sheetPr>
  <dimension ref="B5:J78"/>
  <sheetViews>
    <sheetView showGridLines="0" zoomScaleNormal="100" workbookViewId="0"/>
  </sheetViews>
  <sheetFormatPr defaultRowHeight="14.5"/>
  <cols>
    <col min="1" max="1" width="2.453125" customWidth="1"/>
    <col min="2" max="3" width="20.453125" customWidth="1"/>
    <col min="4" max="4" width="19.54296875" customWidth="1"/>
    <col min="5" max="5" width="20.81640625" customWidth="1"/>
    <col min="6" max="6" width="22.453125" bestFit="1" customWidth="1"/>
    <col min="7" max="7" width="20.54296875" customWidth="1"/>
    <col min="8" max="8" width="21.1796875" style="4" customWidth="1"/>
    <col min="9" max="9" width="18.81640625" customWidth="1"/>
    <col min="10" max="10" width="13.54296875" customWidth="1"/>
    <col min="11" max="11" width="12.81640625" customWidth="1"/>
    <col min="12" max="12" width="16" customWidth="1"/>
    <col min="14" max="14" width="13.54296875" customWidth="1"/>
    <col min="15" max="15" width="12.7265625" customWidth="1"/>
  </cols>
  <sheetData>
    <row r="5" spans="2:10" s="4" customFormat="1" ht="17.5">
      <c r="B5" s="31" t="s">
        <v>81</v>
      </c>
    </row>
    <row r="6" spans="2:10" s="4" customFormat="1"/>
    <row r="7" spans="2:10" ht="15">
      <c r="B7" s="6" t="s">
        <v>111</v>
      </c>
    </row>
    <row r="8" spans="2:10" s="4" customFormat="1" ht="15">
      <c r="B8" s="6"/>
      <c r="J8" s="95"/>
    </row>
    <row r="9" spans="2:10" s="4" customFormat="1" ht="14.5" customHeight="1">
      <c r="B9" s="101" t="s">
        <v>115</v>
      </c>
      <c r="C9" s="101"/>
      <c r="D9" s="101"/>
      <c r="E9" s="101"/>
      <c r="F9" s="101"/>
      <c r="G9" s="101"/>
      <c r="H9" s="101"/>
      <c r="I9" s="101"/>
      <c r="J9" s="101"/>
    </row>
    <row r="10" spans="2:10" s="4" customFormat="1">
      <c r="B10" s="101" t="s">
        <v>114</v>
      </c>
      <c r="C10" s="101"/>
      <c r="D10" s="101"/>
      <c r="E10" s="101"/>
      <c r="F10" s="101"/>
      <c r="G10" s="101"/>
      <c r="H10" s="101"/>
      <c r="I10" s="101"/>
      <c r="J10" s="102"/>
    </row>
    <row r="11" spans="2:10" s="4" customFormat="1">
      <c r="B11" s="101" t="s">
        <v>116</v>
      </c>
      <c r="C11" s="101"/>
      <c r="D11" s="101"/>
      <c r="E11" s="101"/>
      <c r="F11" s="101"/>
      <c r="G11" s="101"/>
      <c r="H11" s="101"/>
      <c r="I11" s="101"/>
    </row>
    <row r="35" spans="2:8" s="4" customFormat="1"/>
    <row r="36" spans="2:8">
      <c r="B36" s="55"/>
      <c r="H36"/>
    </row>
    <row r="37" spans="2:8" ht="40.5">
      <c r="B37" s="57" t="s">
        <v>6</v>
      </c>
      <c r="C37" s="58" t="s">
        <v>73</v>
      </c>
      <c r="D37" s="58" t="s">
        <v>74</v>
      </c>
      <c r="E37" s="58" t="s">
        <v>7</v>
      </c>
      <c r="H37"/>
    </row>
    <row r="38" spans="2:8">
      <c r="B38" s="37" t="s">
        <v>8</v>
      </c>
      <c r="C38" s="56">
        <v>0.9093</v>
      </c>
      <c r="D38" s="56">
        <v>0.16919999999999999</v>
      </c>
      <c r="E38" s="97">
        <v>1.0785</v>
      </c>
      <c r="H38"/>
    </row>
    <row r="39" spans="2:8">
      <c r="B39" s="37" t="s">
        <v>9</v>
      </c>
      <c r="C39" s="56">
        <v>0.89149999999999996</v>
      </c>
      <c r="D39" s="56">
        <v>0.12859999999999999</v>
      </c>
      <c r="E39" s="97">
        <v>1.0201</v>
      </c>
      <c r="H39"/>
    </row>
    <row r="40" spans="2:8">
      <c r="B40" s="37" t="s">
        <v>10</v>
      </c>
      <c r="C40" s="56">
        <v>0.93269999999999997</v>
      </c>
      <c r="D40" s="56">
        <v>7.1499999999999994E-2</v>
      </c>
      <c r="E40" s="97">
        <v>1.0042</v>
      </c>
      <c r="H40"/>
    </row>
    <row r="41" spans="2:8">
      <c r="B41" s="37" t="s">
        <v>11</v>
      </c>
      <c r="C41" s="56">
        <v>0.8821</v>
      </c>
      <c r="D41" s="56">
        <v>0.16639999999999999</v>
      </c>
      <c r="E41" s="97">
        <v>1.0485</v>
      </c>
      <c r="H41"/>
    </row>
    <row r="42" spans="2:8">
      <c r="B42" s="37" t="s">
        <v>12</v>
      </c>
      <c r="C42" s="56">
        <v>0.87939999999999996</v>
      </c>
      <c r="D42" s="56">
        <v>0.1772</v>
      </c>
      <c r="E42" s="97">
        <v>1.0567</v>
      </c>
      <c r="H42"/>
    </row>
    <row r="43" spans="2:8">
      <c r="B43" s="37" t="s">
        <v>13</v>
      </c>
      <c r="C43" s="56">
        <v>0.85319999999999996</v>
      </c>
      <c r="D43" s="56">
        <v>0.18190000000000001</v>
      </c>
      <c r="E43" s="97">
        <v>1.0351999999999999</v>
      </c>
      <c r="H43"/>
    </row>
    <row r="44" spans="2:8">
      <c r="B44" s="37" t="s">
        <v>99</v>
      </c>
      <c r="C44" s="56">
        <v>0.88649999999999995</v>
      </c>
      <c r="D44" s="56">
        <v>0.15290000000000001</v>
      </c>
      <c r="E44" s="97">
        <v>1.0395000000000001</v>
      </c>
      <c r="H44"/>
    </row>
    <row r="45" spans="2:8">
      <c r="B45" s="37" t="s">
        <v>14</v>
      </c>
      <c r="C45" s="56">
        <v>0.82579999999999998</v>
      </c>
      <c r="D45" s="56">
        <v>0.1865</v>
      </c>
      <c r="E45" s="97">
        <v>1.0123</v>
      </c>
      <c r="H45"/>
    </row>
    <row r="46" spans="2:8">
      <c r="B46" s="37" t="s">
        <v>83</v>
      </c>
      <c r="C46" s="56">
        <v>0.8276</v>
      </c>
      <c r="D46" s="56">
        <v>0.17780000000000001</v>
      </c>
      <c r="E46" s="97">
        <v>1.0054000000000001</v>
      </c>
      <c r="H46"/>
    </row>
    <row r="47" spans="2:8">
      <c r="B47" s="98" t="s">
        <v>17</v>
      </c>
      <c r="C47" s="56">
        <v>0.82140000000000002</v>
      </c>
      <c r="D47" s="56">
        <v>0.17860000000000001</v>
      </c>
      <c r="E47" s="97">
        <v>1</v>
      </c>
      <c r="H47"/>
    </row>
    <row r="48" spans="2:8">
      <c r="B48" s="37" t="s">
        <v>15</v>
      </c>
      <c r="C48" s="56">
        <v>1.0048999999999999</v>
      </c>
      <c r="D48" s="56">
        <v>0</v>
      </c>
      <c r="E48" s="97">
        <v>1.0048999999999999</v>
      </c>
      <c r="H48"/>
    </row>
    <row r="49" spans="2:8">
      <c r="B49" s="37" t="s">
        <v>16</v>
      </c>
      <c r="C49" s="56">
        <v>0.97660000000000002</v>
      </c>
      <c r="D49" s="56">
        <v>0.17910000000000001</v>
      </c>
      <c r="E49" s="97">
        <v>1.1556999999999999</v>
      </c>
      <c r="H49"/>
    </row>
    <row r="50" spans="2:8" ht="15" customHeight="1"/>
    <row r="51" spans="2:8">
      <c r="B51" s="44"/>
    </row>
    <row r="53" spans="2:8">
      <c r="B53" s="52" t="s">
        <v>69</v>
      </c>
    </row>
    <row r="58" spans="2:8">
      <c r="H58"/>
    </row>
    <row r="59" spans="2:8">
      <c r="H59"/>
    </row>
    <row r="60" spans="2:8">
      <c r="H60"/>
    </row>
    <row r="61" spans="2:8">
      <c r="H61"/>
    </row>
    <row r="62" spans="2:8">
      <c r="H62"/>
    </row>
    <row r="63" spans="2:8">
      <c r="H63"/>
    </row>
    <row r="64" spans="2:8">
      <c r="H64"/>
    </row>
    <row r="65" spans="8:8">
      <c r="H65"/>
    </row>
    <row r="66" spans="8:8">
      <c r="H66"/>
    </row>
    <row r="67" spans="8:8">
      <c r="H67"/>
    </row>
    <row r="68" spans="8:8">
      <c r="H68"/>
    </row>
    <row r="69" spans="8:8">
      <c r="H69"/>
    </row>
    <row r="70" spans="8:8">
      <c r="H70"/>
    </row>
    <row r="71" spans="8:8">
      <c r="H71"/>
    </row>
    <row r="72" spans="8:8">
      <c r="H72"/>
    </row>
    <row r="73" spans="8:8">
      <c r="H73"/>
    </row>
    <row r="74" spans="8:8">
      <c r="H74"/>
    </row>
    <row r="75" spans="8:8">
      <c r="H75"/>
    </row>
    <row r="76" spans="8:8">
      <c r="H76"/>
    </row>
    <row r="77" spans="8:8">
      <c r="H77"/>
    </row>
    <row r="78" spans="8:8">
      <c r="H78"/>
    </row>
  </sheetData>
  <hyperlinks>
    <hyperlink ref="B53" location="Introduction!A1" display="Return to information tab" xr:uid="{DEC190A5-D17B-45C0-9C49-E79FA2C90E8C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F9D8-B39D-4E6C-8AC3-06DA62C3AF01}">
  <sheetPr>
    <pageSetUpPr autoPageBreaks="0"/>
  </sheetPr>
  <dimension ref="A5:Y86"/>
  <sheetViews>
    <sheetView showGridLines="0" zoomScaleNormal="100" workbookViewId="0"/>
  </sheetViews>
  <sheetFormatPr defaultColWidth="8.7265625" defaultRowHeight="14.5"/>
  <cols>
    <col min="1" max="1" width="2.453125" style="4" customWidth="1"/>
    <col min="2" max="2" width="19.1796875" style="4" customWidth="1"/>
    <col min="3" max="13" width="12.54296875" style="4" customWidth="1"/>
    <col min="14" max="16384" width="8.7265625" style="4"/>
  </cols>
  <sheetData>
    <row r="5" spans="2:25" ht="17.5">
      <c r="B5" s="31" t="s">
        <v>18</v>
      </c>
    </row>
    <row r="7" spans="2:25" ht="15">
      <c r="B7" s="6" t="s">
        <v>84</v>
      </c>
    </row>
    <row r="8" spans="2:25" ht="15">
      <c r="B8" s="6"/>
      <c r="N8" s="95"/>
    </row>
    <row r="9" spans="2:25">
      <c r="B9" s="102" t="s">
        <v>117</v>
      </c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</row>
    <row r="10" spans="2:25">
      <c r="B10" s="102" t="s">
        <v>118</v>
      </c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</row>
    <row r="11" spans="2:25">
      <c r="B11" s="102" t="s">
        <v>119</v>
      </c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</row>
    <row r="22" spans="2:8">
      <c r="H22" s="19"/>
    </row>
    <row r="25" spans="2:8">
      <c r="H25" s="1"/>
    </row>
    <row r="26" spans="2:8">
      <c r="H26" s="12"/>
    </row>
    <row r="27" spans="2:8">
      <c r="H27" s="12"/>
    </row>
    <row r="28" spans="2:8">
      <c r="H28" s="12"/>
    </row>
    <row r="29" spans="2:8">
      <c r="B29" s="12"/>
      <c r="C29" s="12"/>
      <c r="D29" s="12"/>
      <c r="E29" s="12"/>
      <c r="F29" s="12"/>
      <c r="G29" s="12"/>
      <c r="H29" s="12"/>
    </row>
    <row r="30" spans="2:8">
      <c r="B30" s="12"/>
      <c r="C30" s="12"/>
      <c r="D30" s="12"/>
      <c r="E30" s="12"/>
      <c r="F30" s="12"/>
      <c r="G30" s="12"/>
      <c r="H30" s="12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1:13">
      <c r="B33" s="12"/>
      <c r="C33" s="12"/>
      <c r="D33" s="12"/>
      <c r="E33" s="12"/>
      <c r="F33" s="12"/>
      <c r="G33" s="12"/>
      <c r="H33" s="12"/>
    </row>
    <row r="34" spans="1:13">
      <c r="B34" s="12"/>
      <c r="C34" s="12"/>
      <c r="D34" s="12"/>
      <c r="E34" s="12"/>
      <c r="F34" s="12"/>
      <c r="G34" s="12"/>
      <c r="H34" s="12"/>
    </row>
    <row r="35" spans="1:13">
      <c r="B35"/>
      <c r="C35" s="53" t="s">
        <v>19</v>
      </c>
      <c r="D35" s="53" t="s">
        <v>20</v>
      </c>
      <c r="E35" s="53" t="s">
        <v>21</v>
      </c>
      <c r="F35" s="53" t="s">
        <v>22</v>
      </c>
      <c r="G35" s="53" t="s">
        <v>23</v>
      </c>
      <c r="H35" s="53" t="s">
        <v>24</v>
      </c>
      <c r="I35" s="53" t="s">
        <v>25</v>
      </c>
      <c r="J35" s="53" t="s">
        <v>26</v>
      </c>
      <c r="K35" s="53" t="s">
        <v>27</v>
      </c>
      <c r="L35" s="53" t="s">
        <v>28</v>
      </c>
      <c r="M35" s="53" t="s">
        <v>68</v>
      </c>
    </row>
    <row r="36" spans="1:13">
      <c r="B36" s="103" t="s">
        <v>30</v>
      </c>
      <c r="C36" s="59">
        <v>597820</v>
      </c>
      <c r="D36" s="59">
        <v>1079639</v>
      </c>
      <c r="E36" s="59">
        <v>1161938</v>
      </c>
      <c r="F36" s="59">
        <v>1364353</v>
      </c>
      <c r="G36" s="59">
        <v>1275699</v>
      </c>
      <c r="H36" s="59">
        <v>1204837</v>
      </c>
      <c r="I36" s="59">
        <v>1152733</v>
      </c>
      <c r="J36" s="59">
        <v>1059770</v>
      </c>
      <c r="K36" s="59">
        <v>1027021</v>
      </c>
      <c r="L36" s="59">
        <v>978565</v>
      </c>
      <c r="M36" s="70">
        <v>922549</v>
      </c>
    </row>
    <row r="37" spans="1:13">
      <c r="A37"/>
      <c r="B37" s="103" t="s">
        <v>31</v>
      </c>
      <c r="C37" s="59">
        <v>103926</v>
      </c>
      <c r="D37" s="59">
        <v>78240</v>
      </c>
      <c r="E37" s="59">
        <v>74832</v>
      </c>
      <c r="F37" s="59">
        <v>80747</v>
      </c>
      <c r="G37" s="59">
        <v>74704</v>
      </c>
      <c r="H37" s="59">
        <v>67024</v>
      </c>
      <c r="I37" s="59">
        <v>61838</v>
      </c>
      <c r="J37" s="59">
        <v>56456</v>
      </c>
      <c r="K37" s="59">
        <v>40547</v>
      </c>
      <c r="L37" s="59">
        <v>49954</v>
      </c>
      <c r="M37" s="70">
        <v>45457</v>
      </c>
    </row>
    <row r="38" spans="1:13">
      <c r="A38"/>
      <c r="B38" s="103" t="s">
        <v>54</v>
      </c>
      <c r="C38" s="59">
        <f>SUM(C36:C37)</f>
        <v>701746</v>
      </c>
      <c r="D38" s="59">
        <f t="shared" ref="D38:K38" si="0">SUM(D36:D37)</f>
        <v>1157879</v>
      </c>
      <c r="E38" s="59">
        <f t="shared" si="0"/>
        <v>1236770</v>
      </c>
      <c r="F38" s="59">
        <f t="shared" si="0"/>
        <v>1445100</v>
      </c>
      <c r="G38" s="59">
        <f t="shared" si="0"/>
        <v>1350403</v>
      </c>
      <c r="H38" s="59">
        <f t="shared" si="0"/>
        <v>1271861</v>
      </c>
      <c r="I38" s="59">
        <f t="shared" si="0"/>
        <v>1214571</v>
      </c>
      <c r="J38" s="59">
        <f t="shared" si="0"/>
        <v>1116226</v>
      </c>
      <c r="K38" s="59">
        <f t="shared" si="0"/>
        <v>1067568</v>
      </c>
      <c r="L38" s="59">
        <f>SUM(L36:L37)</f>
        <v>1028519</v>
      </c>
      <c r="M38" s="59">
        <f>SUM(M36:M37)</f>
        <v>968006</v>
      </c>
    </row>
    <row r="39" spans="1:13">
      <c r="A39"/>
      <c r="B39" s="103" t="s">
        <v>29</v>
      </c>
      <c r="C39" s="60">
        <f>C36/SUM(C36:C37)</f>
        <v>0.851903680248979</v>
      </c>
      <c r="D39" s="60">
        <f t="shared" ref="D39:L39" si="1">D36/SUM(D36:D37)</f>
        <v>0.93242817254652688</v>
      </c>
      <c r="E39" s="60">
        <f t="shared" si="1"/>
        <v>0.93949400454409471</v>
      </c>
      <c r="F39" s="60">
        <f t="shared" si="1"/>
        <v>0.94412359006297142</v>
      </c>
      <c r="G39" s="60">
        <f t="shared" si="1"/>
        <v>0.94468021768316568</v>
      </c>
      <c r="H39" s="60">
        <f t="shared" si="1"/>
        <v>0.94730241748115551</v>
      </c>
      <c r="I39" s="60">
        <f t="shared" si="1"/>
        <v>0.94908654990115848</v>
      </c>
      <c r="J39" s="60">
        <f t="shared" si="1"/>
        <v>0.94942242879130212</v>
      </c>
      <c r="K39" s="60">
        <f t="shared" si="1"/>
        <v>0.96201928120737978</v>
      </c>
      <c r="L39" s="60">
        <f t="shared" si="1"/>
        <v>0.95143113544815405</v>
      </c>
      <c r="M39" s="60">
        <f t="shared" ref="M39" si="2">M36/SUM(M36:M37)</f>
        <v>0.95304058032698147</v>
      </c>
    </row>
    <row r="40" spans="1:13">
      <c r="A40"/>
      <c r="C40"/>
      <c r="D40"/>
      <c r="E40"/>
      <c r="F40"/>
      <c r="G40"/>
      <c r="H40"/>
      <c r="I40" s="1"/>
      <c r="J40" s="1"/>
    </row>
    <row r="41" spans="1:13">
      <c r="A41"/>
      <c r="B41" s="52" t="s">
        <v>69</v>
      </c>
      <c r="C41"/>
      <c r="D41"/>
      <c r="E41"/>
      <c r="F41"/>
      <c r="G41"/>
      <c r="H41"/>
      <c r="I41" s="12"/>
      <c r="J41" s="12"/>
    </row>
    <row r="42" spans="1:13">
      <c r="A42"/>
      <c r="B42"/>
      <c r="C42"/>
      <c r="D42"/>
      <c r="E42"/>
      <c r="F42"/>
      <c r="G42"/>
      <c r="H42"/>
      <c r="I42" s="12"/>
      <c r="J42" s="12"/>
    </row>
    <row r="43" spans="1:13">
      <c r="A43"/>
      <c r="B43"/>
      <c r="C43"/>
      <c r="D43"/>
      <c r="E43"/>
      <c r="F43"/>
      <c r="G43"/>
      <c r="H43"/>
      <c r="I43" s="12"/>
      <c r="J43" s="12"/>
    </row>
    <row r="44" spans="1:13">
      <c r="A44"/>
      <c r="B44"/>
      <c r="C44"/>
      <c r="D44"/>
      <c r="E44"/>
      <c r="F44"/>
      <c r="G44"/>
      <c r="H44"/>
      <c r="I44" s="12"/>
      <c r="J44" s="12"/>
    </row>
    <row r="45" spans="1:13">
      <c r="A45"/>
      <c r="B45"/>
      <c r="C45"/>
      <c r="D45"/>
      <c r="E45"/>
      <c r="F45"/>
      <c r="G45"/>
      <c r="H45"/>
      <c r="I45" s="12"/>
      <c r="J45" s="12"/>
    </row>
    <row r="46" spans="1:13">
      <c r="A46"/>
      <c r="B46"/>
      <c r="C46"/>
      <c r="D46"/>
      <c r="E46"/>
      <c r="F46"/>
      <c r="G46"/>
      <c r="H46"/>
      <c r="I46" s="12"/>
      <c r="J46" s="12"/>
    </row>
    <row r="47" spans="1:13">
      <c r="A47"/>
      <c r="B47"/>
      <c r="C47"/>
      <c r="D47"/>
      <c r="E47"/>
      <c r="F47"/>
      <c r="G47"/>
      <c r="H47"/>
      <c r="I47" s="12"/>
      <c r="J47" s="12"/>
    </row>
    <row r="48" spans="1:13">
      <c r="A48"/>
      <c r="B48"/>
      <c r="C48"/>
      <c r="D48"/>
      <c r="E48"/>
      <c r="F48"/>
      <c r="G48"/>
      <c r="H48"/>
      <c r="I48" s="12"/>
      <c r="J48" s="12"/>
    </row>
    <row r="49" spans="1:10">
      <c r="A49"/>
      <c r="B49"/>
      <c r="C49"/>
      <c r="D49"/>
      <c r="E49"/>
      <c r="F49"/>
      <c r="G49"/>
      <c r="H49"/>
      <c r="I49" s="12"/>
      <c r="J49" s="12"/>
    </row>
    <row r="50" spans="1:10">
      <c r="B50"/>
      <c r="C50"/>
      <c r="D50"/>
      <c r="E50"/>
      <c r="F50"/>
      <c r="G50"/>
      <c r="H50"/>
      <c r="I50" s="12"/>
      <c r="J50" s="12"/>
    </row>
    <row r="62" spans="1:10">
      <c r="D62" s="1"/>
      <c r="E62" s="1"/>
      <c r="F62" s="1"/>
    </row>
    <row r="63" spans="1:10">
      <c r="D63" s="13"/>
      <c r="E63" s="13"/>
      <c r="F63" s="13"/>
    </row>
    <row r="64" spans="1:10">
      <c r="D64" s="13"/>
      <c r="E64" s="13"/>
      <c r="F64" s="13"/>
    </row>
    <row r="65" spans="2:10">
      <c r="D65" s="13"/>
      <c r="E65" s="13"/>
      <c r="F65" s="13"/>
    </row>
    <row r="66" spans="2:10">
      <c r="D66" s="13"/>
      <c r="E66" s="13"/>
      <c r="F66" s="13"/>
    </row>
    <row r="67" spans="2:10">
      <c r="D67" s="13"/>
      <c r="E67" s="13"/>
      <c r="F67" s="13"/>
    </row>
    <row r="68" spans="2:10">
      <c r="D68" s="13"/>
      <c r="E68" s="13"/>
      <c r="F68" s="13"/>
    </row>
    <row r="69" spans="2:10">
      <c r="D69" s="13"/>
      <c r="E69" s="13"/>
      <c r="F69" s="13"/>
    </row>
    <row r="70" spans="2:10">
      <c r="D70" s="13"/>
      <c r="E70" s="13"/>
      <c r="F70" s="13"/>
    </row>
    <row r="71" spans="2:10">
      <c r="D71" s="13"/>
      <c r="E71" s="13"/>
      <c r="F71" s="13"/>
    </row>
    <row r="72" spans="2:10">
      <c r="D72" s="13"/>
      <c r="E72" s="13"/>
      <c r="F72" s="13"/>
    </row>
    <row r="76" spans="2:10">
      <c r="B76" s="12"/>
      <c r="C76" s="1"/>
      <c r="D76" s="14"/>
      <c r="G76" s="1"/>
      <c r="H76" s="1"/>
      <c r="I76" s="1"/>
      <c r="J76" s="1"/>
    </row>
    <row r="77" spans="2:10">
      <c r="B77" s="12"/>
      <c r="C77" s="13"/>
      <c r="G77" s="13"/>
      <c r="H77" s="13"/>
      <c r="I77" s="13"/>
      <c r="J77" s="13"/>
    </row>
    <row r="78" spans="2:10">
      <c r="B78" s="12"/>
      <c r="C78" s="13"/>
      <c r="G78" s="13"/>
      <c r="H78" s="13"/>
      <c r="I78" s="13"/>
      <c r="J78" s="13"/>
    </row>
    <row r="79" spans="2:10">
      <c r="B79" s="12"/>
      <c r="C79" s="13"/>
      <c r="G79" s="13"/>
      <c r="H79" s="13"/>
      <c r="I79" s="13"/>
      <c r="J79" s="13"/>
    </row>
    <row r="80" spans="2:10">
      <c r="B80" s="12"/>
      <c r="C80" s="13"/>
      <c r="G80" s="13"/>
      <c r="H80" s="13"/>
      <c r="I80" s="13"/>
      <c r="J80" s="13"/>
    </row>
    <row r="81" spans="2:10">
      <c r="B81" s="12"/>
      <c r="C81" s="13"/>
      <c r="G81" s="13"/>
      <c r="H81" s="13"/>
      <c r="I81" s="13"/>
      <c r="J81" s="13"/>
    </row>
    <row r="82" spans="2:10">
      <c r="B82" s="12"/>
      <c r="C82" s="13"/>
      <c r="G82" s="13"/>
      <c r="H82" s="13"/>
      <c r="I82" s="13"/>
      <c r="J82" s="13"/>
    </row>
    <row r="83" spans="2:10">
      <c r="B83" s="12"/>
      <c r="C83" s="13"/>
      <c r="G83" s="13"/>
      <c r="H83" s="13"/>
      <c r="I83" s="13"/>
      <c r="J83" s="13"/>
    </row>
    <row r="84" spans="2:10">
      <c r="B84" s="12"/>
      <c r="C84" s="13"/>
      <c r="G84" s="13"/>
      <c r="H84" s="13"/>
      <c r="I84" s="13"/>
      <c r="J84" s="13"/>
    </row>
    <row r="85" spans="2:10">
      <c r="B85" s="12"/>
      <c r="C85" s="13"/>
      <c r="G85" s="13"/>
      <c r="H85" s="13"/>
      <c r="I85" s="13"/>
      <c r="J85" s="13"/>
    </row>
    <row r="86" spans="2:10">
      <c r="B86" s="12"/>
      <c r="C86" s="13"/>
      <c r="G86" s="13"/>
      <c r="H86" s="13"/>
      <c r="I86" s="13"/>
      <c r="J86" s="13"/>
    </row>
  </sheetData>
  <mergeCells count="1">
    <mergeCell ref="N9:Y11"/>
  </mergeCells>
  <phoneticPr fontId="28" type="noConversion"/>
  <hyperlinks>
    <hyperlink ref="B41" location="Introduction!A1" display="Return to information tab" xr:uid="{1321ACD3-9A25-4691-BADF-615A130F504F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14EE-7DB4-4436-8753-C6D0E8E92C73}">
  <sheetPr>
    <pageSetUpPr autoPageBreaks="0"/>
  </sheetPr>
  <dimension ref="B1:R48"/>
  <sheetViews>
    <sheetView showGridLines="0" zoomScaleNormal="100" workbookViewId="0"/>
  </sheetViews>
  <sheetFormatPr defaultRowHeight="14.5"/>
  <cols>
    <col min="1" max="1" width="2.453125" customWidth="1"/>
    <col min="2" max="2" width="26" customWidth="1"/>
    <col min="3" max="3" width="24" customWidth="1"/>
    <col min="4" max="4" width="20.81640625" customWidth="1"/>
    <col min="5" max="5" width="18.1796875" customWidth="1"/>
    <col min="6" max="6" width="17.54296875" bestFit="1" customWidth="1"/>
    <col min="7" max="7" width="14.81640625" bestFit="1" customWidth="1"/>
    <col min="8" max="8" width="13.453125" bestFit="1" customWidth="1"/>
    <col min="9" max="9" width="12.54296875" bestFit="1" customWidth="1"/>
    <col min="10" max="10" width="16.81640625" bestFit="1" customWidth="1"/>
  </cols>
  <sheetData>
    <row r="1" spans="2:18" s="4" customFormat="1"/>
    <row r="2" spans="2:18" s="4" customFormat="1"/>
    <row r="3" spans="2:18" s="4" customFormat="1"/>
    <row r="5" spans="2:18" s="4" customFormat="1" ht="17.5">
      <c r="B5" s="31" t="s">
        <v>32</v>
      </c>
    </row>
    <row r="6" spans="2:18" s="4" customFormat="1"/>
    <row r="7" spans="2:18" ht="21" customHeight="1">
      <c r="B7" s="6" t="s">
        <v>86</v>
      </c>
    </row>
    <row r="8" spans="2:18" s="4" customFormat="1" ht="16.5" customHeight="1">
      <c r="B8" s="6"/>
    </row>
    <row r="9" spans="2:18" s="4" customFormat="1" ht="16.5" customHeight="1">
      <c r="B9" s="102" t="s">
        <v>120</v>
      </c>
      <c r="J9" s="95"/>
      <c r="K9" s="139"/>
      <c r="L9" s="139"/>
      <c r="M9" s="139"/>
      <c r="N9" s="139"/>
      <c r="O9" s="139"/>
      <c r="P9" s="139"/>
      <c r="Q9" s="139"/>
      <c r="R9" s="139"/>
    </row>
    <row r="10" spans="2:18" s="4" customFormat="1">
      <c r="B10" s="102" t="s">
        <v>121</v>
      </c>
      <c r="J10" s="95"/>
      <c r="K10" s="139"/>
      <c r="L10" s="139"/>
      <c r="M10" s="139"/>
      <c r="N10" s="139"/>
      <c r="O10" s="139"/>
      <c r="P10" s="139"/>
      <c r="Q10" s="139"/>
      <c r="R10" s="139"/>
    </row>
    <row r="14" spans="2:18">
      <c r="G14" s="19"/>
    </row>
    <row r="16" spans="2:18">
      <c r="G16" s="19"/>
    </row>
    <row r="17" spans="6:7">
      <c r="G17" s="19"/>
    </row>
    <row r="18" spans="6:7">
      <c r="G18" s="19"/>
    </row>
    <row r="29" spans="6:7">
      <c r="F29" s="21"/>
    </row>
    <row r="34" spans="2:5">
      <c r="B34" s="38" t="s">
        <v>91</v>
      </c>
      <c r="C34" s="61" t="s">
        <v>33</v>
      </c>
      <c r="D34" s="61" t="s">
        <v>34</v>
      </c>
      <c r="E34" s="61" t="s">
        <v>108</v>
      </c>
    </row>
    <row r="35" spans="2:5">
      <c r="B35" s="35" t="s">
        <v>8</v>
      </c>
      <c r="C35" s="40">
        <v>45309271.030000001</v>
      </c>
      <c r="D35" s="40">
        <v>49644000</v>
      </c>
      <c r="E35" s="106">
        <f>D35/C35</f>
        <v>1.0956698015982183</v>
      </c>
    </row>
    <row r="36" spans="2:5">
      <c r="B36" s="35" t="s">
        <v>9</v>
      </c>
      <c r="C36" s="40">
        <v>10705195.220000001</v>
      </c>
      <c r="D36" s="40">
        <v>11527740</v>
      </c>
      <c r="E36" s="106">
        <f t="shared" ref="E36:E46" si="0">D36/C36</f>
        <v>1.0768360373721424</v>
      </c>
    </row>
    <row r="37" spans="2:5">
      <c r="B37" s="35" t="s">
        <v>10</v>
      </c>
      <c r="C37" s="39">
        <v>1172225.43</v>
      </c>
      <c r="D37" s="40">
        <v>1335460</v>
      </c>
      <c r="E37" s="106">
        <f t="shared" si="0"/>
        <v>1.139251858748705</v>
      </c>
    </row>
    <row r="38" spans="2:5">
      <c r="B38" s="35" t="s">
        <v>11</v>
      </c>
      <c r="C38" s="40">
        <v>18215279.079999998</v>
      </c>
      <c r="D38" s="40">
        <v>19497520</v>
      </c>
      <c r="E38" s="106">
        <f t="shared" si="0"/>
        <v>1.0703937015935088</v>
      </c>
    </row>
    <row r="39" spans="2:5">
      <c r="B39" s="35" t="s">
        <v>12</v>
      </c>
      <c r="C39" s="40">
        <v>30486060.899999999</v>
      </c>
      <c r="D39" s="40">
        <v>32759580</v>
      </c>
      <c r="E39" s="106">
        <f t="shared" si="0"/>
        <v>1.0745756923945526</v>
      </c>
    </row>
    <row r="40" spans="2:5">
      <c r="B40" s="35" t="s">
        <v>13</v>
      </c>
      <c r="C40" s="40">
        <v>11785360.27</v>
      </c>
      <c r="D40" s="41">
        <v>12298020</v>
      </c>
      <c r="E40" s="106">
        <f t="shared" si="0"/>
        <v>1.0434997079643795</v>
      </c>
    </row>
    <row r="41" spans="2:5">
      <c r="B41" s="35" t="s">
        <v>99</v>
      </c>
      <c r="C41" s="40">
        <v>25234256.760000002</v>
      </c>
      <c r="D41" s="40">
        <v>27304340</v>
      </c>
      <c r="E41" s="106">
        <f t="shared" si="0"/>
        <v>1.0820346428146592</v>
      </c>
    </row>
    <row r="42" spans="2:5">
      <c r="B42" s="35" t="s">
        <v>14</v>
      </c>
      <c r="C42" s="71">
        <v>15755379.199999999</v>
      </c>
      <c r="D42" s="71">
        <v>16015300</v>
      </c>
      <c r="E42" s="106">
        <f t="shared" si="0"/>
        <v>1.016497273515321</v>
      </c>
    </row>
    <row r="43" spans="2:5">
      <c r="B43" s="35" t="s">
        <v>83</v>
      </c>
      <c r="C43" s="71">
        <v>6503287.6500000004</v>
      </c>
      <c r="D43" s="71">
        <v>6546120</v>
      </c>
      <c r="E43" s="106">
        <f t="shared" si="0"/>
        <v>1.006586261027528</v>
      </c>
    </row>
    <row r="44" spans="2:5">
      <c r="B44" s="35" t="s">
        <v>17</v>
      </c>
      <c r="C44" s="71">
        <v>1513131.83</v>
      </c>
      <c r="D44" s="71">
        <v>1513260</v>
      </c>
      <c r="E44" s="106">
        <f t="shared" si="0"/>
        <v>1.0000847051112525</v>
      </c>
    </row>
    <row r="45" spans="2:5">
      <c r="B45" s="35" t="s">
        <v>15</v>
      </c>
      <c r="C45" s="71">
        <v>5219644.25</v>
      </c>
      <c r="D45" s="71">
        <v>6367200</v>
      </c>
      <c r="E45" s="106">
        <f t="shared" si="0"/>
        <v>1.219853249577306</v>
      </c>
    </row>
    <row r="46" spans="2:5">
      <c r="B46" s="35" t="s">
        <v>16</v>
      </c>
      <c r="C46" s="71">
        <v>3538941.86</v>
      </c>
      <c r="D46" s="71">
        <v>4246060</v>
      </c>
      <c r="E46" s="106">
        <f t="shared" si="0"/>
        <v>1.1998106123167562</v>
      </c>
    </row>
    <row r="48" spans="2:5">
      <c r="B48" s="52" t="s">
        <v>69</v>
      </c>
    </row>
  </sheetData>
  <mergeCells count="1">
    <mergeCell ref="K9:R10"/>
  </mergeCells>
  <hyperlinks>
    <hyperlink ref="B48" location="Introduction!A1" display="Return to information tab" xr:uid="{EF41B8BC-3378-4297-9CF7-09A846E0D0A8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5DE1-01CD-428E-B9CE-560470FCB4F3}">
  <sheetPr>
    <pageSetUpPr autoPageBreaks="0"/>
  </sheetPr>
  <dimension ref="B5:N52"/>
  <sheetViews>
    <sheetView showGridLines="0" zoomScaleNormal="100" workbookViewId="0"/>
  </sheetViews>
  <sheetFormatPr defaultColWidth="8.7265625" defaultRowHeight="13.5"/>
  <cols>
    <col min="1" max="1" width="2.453125" style="8" customWidth="1"/>
    <col min="2" max="2" width="19.54296875" style="8" customWidth="1"/>
    <col min="3" max="3" width="32" style="29" customWidth="1"/>
    <col min="4" max="4" width="17.54296875" style="8" customWidth="1"/>
    <col min="5" max="5" width="18.54296875" style="8" customWidth="1"/>
    <col min="6" max="6" width="17.54296875" style="8" customWidth="1"/>
    <col min="7" max="7" width="18.54296875" style="8" customWidth="1"/>
    <col min="8" max="8" width="17.54296875" style="8" customWidth="1"/>
    <col min="9" max="9" width="18.54296875" style="8" customWidth="1"/>
    <col min="10" max="10" width="17.54296875" style="8" customWidth="1"/>
    <col min="11" max="11" width="18.54296875" style="8" customWidth="1"/>
    <col min="12" max="12" width="17.54296875" style="8" customWidth="1"/>
    <col min="13" max="13" width="18.54296875" style="8" customWidth="1"/>
    <col min="14" max="14" width="17.54296875" style="8" customWidth="1"/>
    <col min="15" max="15" width="18.54296875" style="8" customWidth="1"/>
    <col min="16" max="16" width="17.54296875" style="8" customWidth="1"/>
    <col min="17" max="17" width="18.54296875" style="8" customWidth="1"/>
    <col min="18" max="18" width="17.54296875" style="8" customWidth="1"/>
    <col min="19" max="19" width="18.54296875" style="8" customWidth="1"/>
    <col min="20" max="16384" width="8.7265625" style="8"/>
  </cols>
  <sheetData>
    <row r="5" spans="2:14" ht="17.5">
      <c r="B5" s="31" t="s">
        <v>35</v>
      </c>
    </row>
    <row r="7" spans="2:14" s="9" customFormat="1" ht="15">
      <c r="B7" s="6" t="s">
        <v>93</v>
      </c>
      <c r="C7" s="28"/>
      <c r="I7" s="7"/>
    </row>
    <row r="8" spans="2:14" s="9" customFormat="1" ht="15">
      <c r="B8" s="20"/>
      <c r="C8" s="28"/>
      <c r="I8" s="7"/>
    </row>
    <row r="9" spans="2:14" s="9" customFormat="1" ht="14">
      <c r="B9" s="110" t="s">
        <v>122</v>
      </c>
      <c r="I9" s="139"/>
      <c r="J9" s="139"/>
      <c r="K9" s="139"/>
      <c r="L9" s="139"/>
      <c r="M9" s="139"/>
      <c r="N9" s="139"/>
    </row>
    <row r="10" spans="2:14" s="9" customFormat="1" ht="14">
      <c r="B10" s="110" t="s">
        <v>123</v>
      </c>
      <c r="I10" s="139"/>
      <c r="J10" s="139"/>
      <c r="K10" s="139"/>
      <c r="L10" s="139"/>
      <c r="M10" s="139"/>
      <c r="N10" s="139"/>
    </row>
    <row r="11" spans="2:14" s="9" customFormat="1" ht="14">
      <c r="B11" s="110" t="s">
        <v>124</v>
      </c>
      <c r="I11" s="139"/>
      <c r="J11" s="139"/>
      <c r="K11" s="139"/>
      <c r="L11" s="139"/>
      <c r="M11" s="139"/>
      <c r="N11" s="139"/>
    </row>
    <row r="12" spans="2:14" s="9" customFormat="1" ht="15">
      <c r="B12" s="20"/>
      <c r="C12" s="28"/>
      <c r="I12" s="7"/>
    </row>
    <row r="14" spans="2:14" ht="20.5" customHeight="1"/>
    <row r="28" spans="3:3">
      <c r="C28" s="30"/>
    </row>
    <row r="29" spans="3:3">
      <c r="C29" s="30"/>
    </row>
    <row r="35" spans="2:5">
      <c r="B35" s="57" t="s">
        <v>6</v>
      </c>
      <c r="C35" s="58" t="s">
        <v>92</v>
      </c>
    </row>
    <row r="36" spans="2:5" ht="14">
      <c r="B36" s="35" t="s">
        <v>8</v>
      </c>
      <c r="C36" s="54">
        <v>0.99487758081458011</v>
      </c>
    </row>
    <row r="37" spans="2:5" ht="14">
      <c r="B37" s="35" t="s">
        <v>9</v>
      </c>
      <c r="C37" s="54">
        <v>0.74727721882051312</v>
      </c>
    </row>
    <row r="38" spans="2:5" ht="14">
      <c r="B38" s="35" t="s">
        <v>10</v>
      </c>
      <c r="C38" s="54">
        <v>0.39444449343806226</v>
      </c>
    </row>
    <row r="39" spans="2:5" ht="14">
      <c r="B39" s="35" t="s">
        <v>11</v>
      </c>
      <c r="C39" s="54">
        <v>0.94587949575310315</v>
      </c>
    </row>
    <row r="40" spans="2:5" ht="14">
      <c r="B40" s="35" t="s">
        <v>12</v>
      </c>
      <c r="C40" s="54">
        <v>0.97588480244561504</v>
      </c>
    </row>
    <row r="41" spans="2:5" ht="14">
      <c r="B41" s="35" t="s">
        <v>13</v>
      </c>
      <c r="C41" s="54">
        <v>0.99789212262226035</v>
      </c>
    </row>
    <row r="42" spans="2:5" ht="14">
      <c r="B42" s="35" t="s">
        <v>99</v>
      </c>
      <c r="C42" s="92">
        <v>0.84710994821336982</v>
      </c>
      <c r="D42" s="88"/>
      <c r="E42" s="88"/>
    </row>
    <row r="43" spans="2:5" ht="14">
      <c r="B43" s="35" t="s">
        <v>14</v>
      </c>
      <c r="C43" s="72">
        <v>0.99436216630827712</v>
      </c>
    </row>
    <row r="44" spans="2:5" ht="14">
      <c r="B44" s="35" t="s">
        <v>83</v>
      </c>
      <c r="C44" s="72">
        <v>0.9999999289008209</v>
      </c>
    </row>
    <row r="45" spans="2:5" ht="14">
      <c r="B45" s="35" t="s">
        <v>17</v>
      </c>
      <c r="C45" s="72">
        <v>0.99982744619332864</v>
      </c>
    </row>
    <row r="46" spans="2:5" ht="14">
      <c r="B46" s="35" t="s">
        <v>15</v>
      </c>
      <c r="C46" s="72">
        <v>0</v>
      </c>
    </row>
    <row r="47" spans="2:5" ht="14">
      <c r="B47" s="35" t="s">
        <v>16</v>
      </c>
      <c r="C47" s="72">
        <v>0.96252175500417947</v>
      </c>
    </row>
    <row r="49" spans="2:3" ht="14">
      <c r="B49" s="52" t="s">
        <v>69</v>
      </c>
      <c r="C49" s="8"/>
    </row>
    <row r="50" spans="2:3">
      <c r="C50" s="8"/>
    </row>
    <row r="51" spans="2:3">
      <c r="C51" s="8"/>
    </row>
    <row r="52" spans="2:3">
      <c r="C52" s="8"/>
    </row>
  </sheetData>
  <mergeCells count="1">
    <mergeCell ref="I9:N11"/>
  </mergeCells>
  <hyperlinks>
    <hyperlink ref="B49" location="Introduction!A1" display="Return to information tab" xr:uid="{B13E33D1-3D63-4EDE-84E7-6D970B6E19F2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637EF-C4D5-47C1-A97E-06B888037E37}">
  <sheetPr>
    <pageSetUpPr autoPageBreaks="0"/>
  </sheetPr>
  <dimension ref="A5:AC49"/>
  <sheetViews>
    <sheetView showGridLines="0" zoomScaleNormal="100" workbookViewId="0"/>
  </sheetViews>
  <sheetFormatPr defaultColWidth="8.7265625" defaultRowHeight="14.5"/>
  <cols>
    <col min="1" max="1" width="2.453125" style="4" customWidth="1"/>
    <col min="2" max="2" width="36.453125" style="4" customWidth="1"/>
    <col min="3" max="3" width="24.36328125" style="4" customWidth="1"/>
    <col min="4" max="4" width="21.453125" style="4" customWidth="1"/>
    <col min="5" max="6" width="19" style="4" customWidth="1"/>
    <col min="7" max="7" width="10.36328125" style="4" customWidth="1"/>
    <col min="8" max="8" width="6.26953125" style="4" customWidth="1"/>
    <col min="9" max="10" width="8.7265625" style="4"/>
    <col min="11" max="11" width="38" style="4" customWidth="1"/>
    <col min="12" max="12" width="19.36328125" style="4" customWidth="1"/>
    <col min="13" max="13" width="8.7265625" style="4"/>
    <col min="14" max="14" width="10.453125" style="4" customWidth="1"/>
    <col min="15" max="16384" width="8.7265625" style="4"/>
  </cols>
  <sheetData>
    <row r="5" spans="2:29" ht="17.5">
      <c r="B5" s="31" t="s">
        <v>35</v>
      </c>
    </row>
    <row r="7" spans="2:29" ht="15">
      <c r="B7" s="6" t="s">
        <v>94</v>
      </c>
      <c r="I7" s="6" t="s">
        <v>95</v>
      </c>
    </row>
    <row r="8" spans="2:29" ht="15">
      <c r="B8" s="6"/>
      <c r="I8" s="6"/>
    </row>
    <row r="9" spans="2:29" ht="14.5" customHeight="1">
      <c r="B9" s="102" t="s">
        <v>125</v>
      </c>
      <c r="I9" s="102" t="s">
        <v>128</v>
      </c>
    </row>
    <row r="10" spans="2:29">
      <c r="B10" s="102" t="s">
        <v>126</v>
      </c>
      <c r="I10" s="102" t="s">
        <v>129</v>
      </c>
    </row>
    <row r="11" spans="2:29" ht="15" customHeight="1">
      <c r="B11" s="102" t="s">
        <v>127</v>
      </c>
    </row>
    <row r="15" spans="2:29">
      <c r="F15" s="95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</row>
    <row r="16" spans="2:29">
      <c r="F16" s="95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</row>
    <row r="17" spans="3:29">
      <c r="F17" s="95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</row>
    <row r="18" spans="3:29">
      <c r="T18" s="139"/>
      <c r="U18" s="139"/>
      <c r="V18" s="139"/>
      <c r="W18" s="139"/>
      <c r="X18" s="139"/>
      <c r="Y18" s="139"/>
      <c r="Z18" s="139"/>
      <c r="AA18" s="139"/>
      <c r="AB18" s="139"/>
      <c r="AC18" s="139"/>
    </row>
    <row r="22" spans="3:29">
      <c r="C22" s="11"/>
      <c r="D22" s="15"/>
    </row>
    <row r="33" spans="1:14">
      <c r="A33"/>
      <c r="B33"/>
      <c r="C33"/>
      <c r="D33"/>
      <c r="E33"/>
      <c r="H33"/>
      <c r="I33"/>
      <c r="J33"/>
      <c r="K33"/>
      <c r="L33"/>
      <c r="M33"/>
      <c r="N33"/>
    </row>
    <row r="34" spans="1:14">
      <c r="A34"/>
      <c r="B34"/>
      <c r="C34"/>
      <c r="D34"/>
      <c r="E34"/>
      <c r="H34"/>
      <c r="I34"/>
      <c r="J34"/>
      <c r="K34"/>
      <c r="L34"/>
      <c r="M34"/>
      <c r="N34"/>
    </row>
    <row r="35" spans="1:14">
      <c r="A35"/>
      <c r="B35" s="36" t="s">
        <v>45</v>
      </c>
      <c r="C35" s="91" t="s">
        <v>46</v>
      </c>
      <c r="D35" s="91" t="s">
        <v>47</v>
      </c>
      <c r="E35" s="91" t="s">
        <v>56</v>
      </c>
      <c r="H35"/>
      <c r="I35" s="140"/>
      <c r="J35" s="140"/>
      <c r="K35" s="140"/>
      <c r="L35" s="140"/>
      <c r="M35" s="140"/>
    </row>
    <row r="36" spans="1:14">
      <c r="A36"/>
      <c r="B36" s="37" t="s">
        <v>39</v>
      </c>
      <c r="C36" s="74">
        <v>26967</v>
      </c>
      <c r="D36" s="71">
        <v>10528155</v>
      </c>
      <c r="E36" s="108">
        <f>D36/$D$44</f>
        <v>0.30295726610222162</v>
      </c>
      <c r="F36" s="93"/>
      <c r="G36" s="93"/>
      <c r="H36"/>
      <c r="I36" s="140"/>
      <c r="J36" s="140"/>
      <c r="K36" s="140"/>
      <c r="L36" s="140"/>
      <c r="M36" s="140"/>
    </row>
    <row r="37" spans="1:14">
      <c r="A37"/>
      <c r="B37" s="37" t="s">
        <v>41</v>
      </c>
      <c r="C37" s="74">
        <v>28979</v>
      </c>
      <c r="D37" s="71">
        <v>8929939.5299999993</v>
      </c>
      <c r="E37" s="108">
        <f t="shared" ref="E37:E43" si="0">D37/$D$44</f>
        <v>0.25696715772772699</v>
      </c>
      <c r="F37" s="93"/>
      <c r="G37" s="93"/>
      <c r="H37"/>
      <c r="I37" s="140"/>
      <c r="J37" s="140"/>
      <c r="K37" s="140"/>
      <c r="L37" s="140"/>
      <c r="M37" s="140"/>
    </row>
    <row r="38" spans="1:14">
      <c r="A38"/>
      <c r="B38" s="37" t="s">
        <v>38</v>
      </c>
      <c r="C38" s="74">
        <v>108399</v>
      </c>
      <c r="D38" s="78">
        <v>4625056.7</v>
      </c>
      <c r="E38" s="108">
        <f t="shared" si="0"/>
        <v>0.13309022648315522</v>
      </c>
      <c r="F38" s="93"/>
      <c r="G38" s="93"/>
      <c r="H38"/>
      <c r="I38" s="140"/>
      <c r="J38" s="140"/>
      <c r="K38" s="140"/>
      <c r="L38" s="140"/>
      <c r="M38" s="140"/>
    </row>
    <row r="39" spans="1:14">
      <c r="A39"/>
      <c r="B39" s="37" t="s">
        <v>40</v>
      </c>
      <c r="C39" s="74">
        <v>130340</v>
      </c>
      <c r="D39" s="78">
        <v>4328953.97</v>
      </c>
      <c r="E39" s="108">
        <f t="shared" si="0"/>
        <v>0.12456960026078251</v>
      </c>
      <c r="F39" s="93"/>
      <c r="G39" s="93"/>
      <c r="H39"/>
      <c r="I39"/>
      <c r="J39"/>
      <c r="K39"/>
      <c r="L39"/>
    </row>
    <row r="40" spans="1:14">
      <c r="A40"/>
      <c r="B40" s="37" t="s">
        <v>42</v>
      </c>
      <c r="C40" s="85">
        <v>14217</v>
      </c>
      <c r="D40" s="86">
        <v>1162568.1499999999</v>
      </c>
      <c r="E40" s="108">
        <f t="shared" si="0"/>
        <v>3.3453959253213643E-2</v>
      </c>
      <c r="F40" s="93"/>
      <c r="G40" s="93"/>
      <c r="H40"/>
      <c r="I40"/>
      <c r="J40"/>
      <c r="K40"/>
      <c r="L40"/>
    </row>
    <row r="41" spans="1:14">
      <c r="A41"/>
      <c r="B41" s="37" t="s">
        <v>43</v>
      </c>
      <c r="C41" s="74">
        <v>2622</v>
      </c>
      <c r="D41" s="78">
        <v>367080</v>
      </c>
      <c r="E41" s="108">
        <f t="shared" si="0"/>
        <v>1.0563061926881159E-2</v>
      </c>
      <c r="F41" s="93"/>
      <c r="G41" s="93"/>
      <c r="H41"/>
      <c r="I41"/>
      <c r="J41"/>
      <c r="K41"/>
      <c r="L41"/>
    </row>
    <row r="42" spans="1:14">
      <c r="A42"/>
      <c r="B42" s="37" t="s">
        <v>44</v>
      </c>
      <c r="C42" s="74">
        <v>15693</v>
      </c>
      <c r="D42" s="84">
        <v>10000</v>
      </c>
      <c r="E42" s="108">
        <f t="shared" si="0"/>
        <v>2.8775912408415496E-4</v>
      </c>
      <c r="F42" s="93"/>
      <c r="G42" s="93"/>
      <c r="H42"/>
      <c r="I42"/>
      <c r="J42"/>
      <c r="K42"/>
      <c r="L42"/>
    </row>
    <row r="43" spans="1:14">
      <c r="A43"/>
      <c r="B43" s="37" t="s">
        <v>102</v>
      </c>
      <c r="C43" s="107" t="s">
        <v>103</v>
      </c>
      <c r="D43" s="82">
        <v>4799533.97</v>
      </c>
      <c r="E43" s="108">
        <f t="shared" si="0"/>
        <v>0.13811096912193466</v>
      </c>
      <c r="F43" s="93"/>
      <c r="G43" s="93"/>
      <c r="H43" s="32"/>
      <c r="I43"/>
      <c r="J43"/>
      <c r="K43"/>
      <c r="L43"/>
    </row>
    <row r="44" spans="1:14">
      <c r="A44"/>
      <c r="B44" s="37" t="s">
        <v>48</v>
      </c>
      <c r="C44" s="81">
        <f>SUM(C36:C43)</f>
        <v>327217</v>
      </c>
      <c r="D44" s="90">
        <f>SUM(D36:D43)</f>
        <v>34751287.32</v>
      </c>
      <c r="E44" s="109">
        <f>D44/$D$44</f>
        <v>1</v>
      </c>
      <c r="F44" s="93"/>
      <c r="G44" s="93"/>
      <c r="H44"/>
      <c r="I44"/>
      <c r="J44"/>
      <c r="K44"/>
      <c r="L44"/>
    </row>
    <row r="45" spans="1:14">
      <c r="A45"/>
      <c r="H45"/>
      <c r="I45"/>
      <c r="J45"/>
      <c r="M45"/>
      <c r="N45"/>
    </row>
    <row r="46" spans="1:14">
      <c r="A46"/>
      <c r="H46"/>
      <c r="I46"/>
      <c r="J46"/>
      <c r="M46"/>
      <c r="N46"/>
    </row>
    <row r="47" spans="1:14">
      <c r="A47"/>
      <c r="B47" s="52" t="s">
        <v>69</v>
      </c>
      <c r="C47"/>
      <c r="D47"/>
      <c r="E47"/>
      <c r="H47"/>
      <c r="I47"/>
      <c r="J47"/>
      <c r="K47"/>
      <c r="L47"/>
      <c r="M47"/>
      <c r="N47"/>
    </row>
    <row r="48" spans="1:14">
      <c r="A48"/>
      <c r="B48"/>
      <c r="C48"/>
      <c r="D48"/>
      <c r="E48"/>
      <c r="H48"/>
      <c r="I48"/>
      <c r="J48"/>
      <c r="K48"/>
      <c r="L48"/>
      <c r="M48"/>
      <c r="N48"/>
    </row>
    <row r="49" spans="1:14">
      <c r="A49"/>
      <c r="B49"/>
      <c r="C49"/>
      <c r="D49"/>
      <c r="E49"/>
      <c r="H49"/>
      <c r="I49"/>
      <c r="J49"/>
      <c r="K49"/>
      <c r="L49"/>
      <c r="M49"/>
      <c r="N49"/>
    </row>
  </sheetData>
  <sortState xmlns:xlrd2="http://schemas.microsoft.com/office/spreadsheetml/2017/richdata2" ref="B36:E44">
    <sortCondition descending="1" ref="E36:E44"/>
  </sortState>
  <mergeCells count="2">
    <mergeCell ref="T15:AC18"/>
    <mergeCell ref="I35:M38"/>
  </mergeCells>
  <hyperlinks>
    <hyperlink ref="B47" location="Introduction!A1" display="Return to information tab" xr:uid="{4EADEE3E-B40D-4650-AD7B-0FB3A3B6D3DB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licable_x0020_Start_x0020_Date xmlns="631298fc-6a88-4548-b7d9-3b164918c4a3" xsi:nil="true"/>
    <Applicable_x0020_Duration xmlns="631298fc-6a88-4548-b7d9-3b164918c4a3">-</Applicable_x0020_Duration>
    <Descriptor xmlns="631298fc-6a88-4548-b7d9-3b164918c4a3" xsi:nil="true"/>
    <Classification xmlns="631298fc-6a88-4548-b7d9-3b164918c4a3">Unclassified</Classification>
    <_Status xmlns="http://schemas.microsoft.com/sharepoint/v3/fields">Draft</_Status>
    <Organisation xmlns="631298fc-6a88-4548-b7d9-3b164918c4a3">Choose an Organisation</Organis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defaultValue">
  <element uid="id_classification_nonbusiness" value=""/>
  <element uid="eaadb568-f939-47e9-ab90-f00bdd47735e" value=""/>
</sisl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nalysis" ma:contentTypeID="0x0101004C9F495A7355574383679A0A27B2912100B7DA513FF993AD40BD845C426B82A619" ma:contentTypeVersion="0" ma:contentTypeDescription="This is used to create spreadsheets" ma:contentTypeScope="" ma:versionID="3729948a40b8e047c5b5205b7caf1d0a">
  <xsd:schema xmlns:xsd="http://www.w3.org/2001/XMLSchema" xmlns:xs="http://www.w3.org/2001/XMLSchema" xmlns:p="http://schemas.microsoft.com/office/2006/metadata/properties" xmlns:ns2="631298fc-6a88-4548-b7d9-3b164918c4a3" xmlns:ns3="http://schemas.microsoft.com/sharepoint/v3/fields" targetNamespace="http://schemas.microsoft.com/office/2006/metadata/properties" ma:root="true" ma:fieldsID="de6439e936b5d2470bde56e4c39ea36a" ns2:_="" ns3:_="">
    <xsd:import namespace="631298fc-6a88-4548-b7d9-3b164918c4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Applicable_x0020_Start_x0020_Date" minOccurs="0"/>
                <xsd:element ref="ns2:Applicable_x0020_Duration" minOccurs="0"/>
                <xsd:element ref="ns2:Organisation" minOccurs="0"/>
                <xsd:element ref="ns3:_Status" minOccurs="0"/>
                <xsd:element ref="ns2:Classification" minOccurs="0"/>
                <xsd:element ref="ns2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Applicable_x0020_Start_x0020_Date" ma:index="8" nillable="true" ma:displayName="Applicable Start Date" ma:description="The Starting Date for the work - format is DD/MM/YYYY" ma:format="DateOnly" ma:internalName="Applicable_x0020_Start_x0020_Date">
      <xsd:simpleType>
        <xsd:restriction base="dms:DateTime"/>
      </xsd:simpleType>
    </xsd:element>
    <xsd:element name="Applicable_x0020_Duration" ma:index="9" nillable="true" ma:displayName="Applicable Duration" ma:default="-" ma:description="For how long is this document applicable, from the Applicable Start Date?" ma:format="Dropdown" ma:internalName="Applicable_x0020_Duration">
      <xsd:simpleType>
        <xsd:restriction base="dms:Choice">
          <xsd:enumeration value="-"/>
          <xsd:enumeration value="Day"/>
          <xsd:enumeration value="Week"/>
          <xsd:enumeration value="Month"/>
          <xsd:enumeration value="Quarter"/>
          <xsd:enumeration value="6 Months"/>
          <xsd:enumeration value="Winter"/>
          <xsd:enumeration value="Summer"/>
          <xsd:enumeration value="1 Year"/>
          <xsd:enumeration value="2 Years"/>
          <xsd:enumeration value="3 Years"/>
          <xsd:enumeration value="5 Years"/>
          <xsd:enumeration value="6 - 10 Years"/>
          <xsd:enumeration value="Enduring"/>
        </xsd:restriction>
      </xsd:simpleType>
    </xsd:element>
    <xsd:element name="Organisation" ma:index="10" nillable="true" ma:displayName="Organisation" ma:default="Choose an Organisation" ma:format="Dropdown" ma:internalName="Organisation">
      <xsd:simpleType>
        <xsd:union memberTypes="dms:Text">
          <xsd:simpleType>
            <xsd:restriction base="dms:Choice">
              <xsd:enumeration value="Choose an Organisation"/>
              <xsd:enumeration value="Assoc Elec Producers"/>
              <xsd:enumeration value="Atomic Energy Auth"/>
              <xsd:enumeration value="BERR"/>
              <xsd:enumeration value="British Energy"/>
              <xsd:enumeration value="Brit Wind Energy Assoc"/>
              <xsd:enumeration value="Building Research Est"/>
              <xsd:enumeration value="Carbon Trust"/>
              <xsd:enumeration value="Cavendish"/>
              <xsd:enumeration value="Centrica"/>
              <xsd:enumeration value="Central Networks"/>
              <xsd:enumeration value="CE"/>
              <xsd:enumeration value="CEER"/>
              <xsd:enumeration value="CHPA"/>
              <xsd:enumeration value="Competition Commission"/>
              <xsd:enumeration value="DCLG"/>
              <xsd:enumeration value="DCUSA Ltd"/>
              <xsd:enumeration value="DEFRA"/>
              <xsd:enumeration value="DETI (Northern Ireland)"/>
              <xsd:enumeration value="European Commission"/>
              <xsd:enumeration value="EdF"/>
              <xsd:enumeration value="Elec DNO"/>
              <xsd:enumeration value="ELEXON"/>
              <xsd:enumeration value="eon"/>
              <xsd:enumeration value="Electricity North West"/>
              <xsd:enumeration value="Energy Networks Association"/>
              <xsd:enumeration value="Energy Retail Association"/>
              <xsd:enumeration value="Energy Saving Trust"/>
              <xsd:enumeration value="energywatch"/>
              <xsd:enumeration value="ERGEG"/>
              <xsd:enumeration value="Ernst &amp; Young"/>
              <xsd:enumeration value="ESTA"/>
              <xsd:enumeration value="Gas DNs"/>
              <xsd:enumeration value="Gas Forum"/>
              <xsd:enumeration value="Gaz de France"/>
              <xsd:enumeration value="Government"/>
              <xsd:enumeration value="HM Revenue &amp; Customs"/>
              <xsd:enumeration value="HM Treasury"/>
              <xsd:enumeration value="House of Commons"/>
              <xsd:enumeration value="HSE"/>
              <xsd:enumeration value="IDNO"/>
              <xsd:enumeration value="IGT"/>
              <xsd:enumeration value="National Grid Gas"/>
              <xsd:enumeration value="National Grid Elec"/>
              <xsd:enumeration value="nPower"/>
              <xsd:enumeration value="NWOperators"/>
              <xsd:enumeration value="NEDL &amp;  YEDL"/>
              <xsd:enumeration value="Northern Gas Networks"/>
              <xsd:enumeration value="OFGEM"/>
              <xsd:enumeration value="OFREG"/>
              <xsd:enumeration value="OFT"/>
              <xsd:enumeration value="Parity"/>
              <xsd:enumeration value="Parl Renew &amp; Sustain Energy Grp"/>
              <xsd:enumeration value="Renewble Energy Assoc"/>
              <xsd:enumeration value="RWE"/>
              <xsd:enumeration value="Scotia Gas Networks"/>
              <xsd:enumeration value="Scottish and Southern"/>
              <xsd:enumeration value="Scottish Executive"/>
              <xsd:enumeration value="Scottish Power"/>
              <xsd:enumeration value="SmartestEnergy"/>
              <xsd:enumeration value="Suppliers"/>
              <xsd:enumeration value="Wales &amp; West Utilities"/>
              <xsd:enumeration value="Welsh Assembly"/>
              <xsd:enumeration value="WPD"/>
              <xsd:enumeration value="Xoserve"/>
              <xsd:enumeration value="-"/>
            </xsd:restriction>
          </xsd:simpleType>
        </xsd:union>
      </xsd:simpleType>
    </xsd:element>
    <xsd:element name="Classification" ma:index="12" nillable="true" ma:displayName="Classification" ma:default="Unclassified" ma:format="Dropdown" ma:hidden="true" ma:internalName="Classification" ma:readOnly="false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hidden="true" ma:internalName="Descriptor" ma:readOnly="false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ca9306fc-8436-45f0-b931-e34f519be3a3" ContentTypeId="0x0101004C9F495A7355574383679A0A27B29121" PreviousValue="true"/>
</file>

<file path=customXml/itemProps1.xml><?xml version="1.0" encoding="utf-8"?>
<ds:datastoreItem xmlns:ds="http://schemas.openxmlformats.org/officeDocument/2006/customXml" ds:itemID="{5D420307-73AE-4D22-97F0-71BEE50E736B}">
  <ds:schemaRefs>
    <ds:schemaRef ds:uri="631298fc-6a88-4548-b7d9-3b164918c4a3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sharepoint/v3/fields"/>
  </ds:schemaRefs>
</ds:datastoreItem>
</file>

<file path=customXml/itemProps2.xml><?xml version="1.0" encoding="utf-8"?>
<ds:datastoreItem xmlns:ds="http://schemas.openxmlformats.org/officeDocument/2006/customXml" ds:itemID="{F9D4FC10-1365-4C41-98C1-21D0272223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FAA2E0-5209-4908-96A6-94EAFB6B4B4D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626958A2-B0B4-4F92-BA4D-ADCD44C2D8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298fc-6a88-4548-b7d9-3b164918c4a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28D38812-213F-4EB0-8B07-F20A5ECFB547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Introduction</vt:lpstr>
      <vt:lpstr>Fig 1.1 Suppliers exited market</vt:lpstr>
      <vt:lpstr>Fig 1.2 Supplier compliance</vt:lpstr>
      <vt:lpstr>Fig 1.3 Minor contraventions</vt:lpstr>
      <vt:lpstr>Fig 1.4 SY11 Compliance</vt:lpstr>
      <vt:lpstr>Fig 2.1 Core Group Rebates</vt:lpstr>
      <vt:lpstr>Fig 3.1 Broader Group spend</vt:lpstr>
      <vt:lpstr>Fig 4.1 Supplier Spend on II</vt:lpstr>
      <vt:lpstr>Fig 4.2 &amp; 4.3 II cust support</vt:lpstr>
      <vt:lpstr>Fig 4.4 Total cust supported II</vt:lpstr>
      <vt:lpstr>Fig 4.5 II spend SY10+11</vt:lpstr>
      <vt:lpstr>Fig 5.1 &amp; 5.2 &amp; 5.3 Ext Audit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Warm Home Discount (WHD) Annual Report 2021-22 Dataset</dc:title>
  <dc:subject/>
  <dc:creator/>
  <cp:lastModifiedBy/>
  <dcterms:created xsi:type="dcterms:W3CDTF">2022-12-13T10:46:10Z</dcterms:created>
  <dcterms:modified xsi:type="dcterms:W3CDTF">2022-12-13T16:34:31Z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e86719bb-df40-4b99-ba55-5e135c0de97d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policy="973096ae-7329-4b3b-9368-47aeba6959e1" origin="defaultValue" xmlns="http://www.boldonj</vt:lpwstr>
  </property>
  <property fmtid="{D5CDD505-2E9C-101B-9397-08002B2CF9AE}" pid="4" name="bjDocumentLabelXML-0">
    <vt:lpwstr>ames.com/2008/01/sie/internal/label"&gt;&lt;element uid="id_classification_nonbusiness" value="" /&gt;&lt;element uid="eaadb568-f939-47e9-ab90-f00bdd47735e" value="" /&gt;&lt;/sisl&gt;</vt:lpwstr>
  </property>
  <property fmtid="{D5CDD505-2E9C-101B-9397-08002B2CF9AE}" pid="5" name="bjDocumentSecurityLabel">
    <vt:lpwstr>OFFICIAL Internal Only</vt:lpwstr>
  </property>
  <property fmtid="{D5CDD505-2E9C-101B-9397-08002B2CF9AE}" pid="6" name="bjClsUserRVM">
    <vt:lpwstr>[]</vt:lpwstr>
  </property>
  <property fmtid="{D5CDD505-2E9C-101B-9397-08002B2CF9AE}" pid="7" name="bjCentreHeaderLabel-first">
    <vt:lpwstr>&amp;"Verdana,Regular"&amp;10&amp;K000000Internal Only</vt:lpwstr>
  </property>
  <property fmtid="{D5CDD505-2E9C-101B-9397-08002B2CF9AE}" pid="8" name="bjCentreFooterLabel-first">
    <vt:lpwstr>&amp;"Verdana,Regular"&amp;10&amp;K000000Internal Only</vt:lpwstr>
  </property>
  <property fmtid="{D5CDD505-2E9C-101B-9397-08002B2CF9AE}" pid="9" name="bjCentreHeaderLabel-even">
    <vt:lpwstr>&amp;"Verdana,Regular"&amp;10&amp;K000000Internal Only</vt:lpwstr>
  </property>
  <property fmtid="{D5CDD505-2E9C-101B-9397-08002B2CF9AE}" pid="10" name="bjCentreFooterLabel-even">
    <vt:lpwstr>&amp;"Verdana,Regular"&amp;10&amp;K000000Internal Only</vt:lpwstr>
  </property>
  <property fmtid="{D5CDD505-2E9C-101B-9397-08002B2CF9AE}" pid="11" name="bjCentreHeaderLabel">
    <vt:lpwstr>&amp;"Verdana,Regular"&amp;10&amp;K000000Internal Only</vt:lpwstr>
  </property>
  <property fmtid="{D5CDD505-2E9C-101B-9397-08002B2CF9AE}" pid="12" name="bjCentreFooterLabel">
    <vt:lpwstr>&amp;"Verdana,Regular"&amp;10&amp;K000000Internal Only</vt:lpwstr>
  </property>
  <property fmtid="{D5CDD505-2E9C-101B-9397-08002B2CF9AE}" pid="13" name="BJSCc5a055b0-1bed-4579_x">
    <vt:lpwstr/>
  </property>
  <property fmtid="{D5CDD505-2E9C-101B-9397-08002B2CF9AE}" pid="14" name="BJSCSummaryMarking">
    <vt:lpwstr>OFFICIAL Internal Only</vt:lpwstr>
  </property>
  <property fmtid="{D5CDD505-2E9C-101B-9397-08002B2CF9AE}" pid="15" name="ContentTypeId">
    <vt:lpwstr>0x0101004C9F495A7355574383679A0A27B2912100B7DA513FF993AD40BD845C426B82A619</vt:lpwstr>
  </property>
  <property fmtid="{D5CDD505-2E9C-101B-9397-08002B2CF9AE}" pid="16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xmlns="http://www.boldonjames.com/2008/01/sie/internal/label"&gt;&lt;element uid="id_classification_nonbusiness" value="" /&gt;&lt;element uid="eaadb568-f939-47e9-ab90-f00bdd47735e" value="" /&gt;&lt;/sisl&gt;</vt:lpwstr>
  </property>
  <property fmtid="{D5CDD505-2E9C-101B-9397-08002B2CF9AE}" pid="17" name="bjSaver">
    <vt:lpwstr>v0ALUGlD65QmWDUbmmLgy1/mR7uoiv/X</vt:lpwstr>
  </property>
  <property fmtid="{D5CDD505-2E9C-101B-9397-08002B2CF9AE}" pid="18" name="::">
    <vt:lpwstr>-Main Document</vt:lpwstr>
  </property>
  <property fmtid="{D5CDD505-2E9C-101B-9397-08002B2CF9AE}" pid="19" name="BJSCdd9eba61-d6b9-469b_x">
    <vt:lpwstr>Internal Only</vt:lpwstr>
  </property>
</Properties>
</file>