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E0936EF5-F441-4426-AE7F-1EF931EF098C}" xr6:coauthVersionLast="47" xr6:coauthVersionMax="47" xr10:uidLastSave="{00000000-0000-0000-0000-000000000000}"/>
  <bookViews>
    <workbookView xWindow="-110" yWindow="-110" windowWidth="19420" windowHeight="10420" tabRatio="940" xr2:uid="{C9717EBA-4F4C-4B4E-AF8B-20BA1D97CC7F}"/>
  </bookViews>
  <sheets>
    <sheet name="Information" sheetId="14" r:id="rId1"/>
    <sheet name=" Fig1.1 Apps. received" sheetId="34" r:id="rId2"/>
    <sheet name="Fig1.2 Accreditations" sheetId="33" r:id="rId3"/>
    <sheet name="Fig1.3 Accreds. by Tech Type" sheetId="20" r:id="rId4"/>
    <sheet name="Fig1.4 Cumulative by Tech" sheetId="17" r:id="rId5"/>
    <sheet name="Fig1.5&amp;Tab1.1 Accred. by Tech." sheetId="31" r:id="rId6"/>
    <sheet name="Fig1.6 Geog. Distribution" sheetId="22" r:id="rId7"/>
    <sheet name="Tab1.2 Total Accred. Region" sheetId="21" r:id="rId8"/>
    <sheet name="Fig1.7 Total by Tech &amp;Country" sheetId="16" r:id="rId9"/>
    <sheet name="Fig1.8 &amp; Fig1.9 Tech &amp; Fuel Typ" sheetId="23" r:id="rId10"/>
    <sheet name="Fig1.10 Annual RSL &amp; non-RSL" sheetId="25" r:id="rId11"/>
    <sheet name="Fig1.11 RSL Acc by tech 21-22" sheetId="39" r:id="rId12"/>
    <sheet name="Fig1.12 Annual MMSP Regs." sheetId="26" r:id="rId13"/>
    <sheet name="Fig2.1 Payments made 2021-22" sheetId="9" r:id="rId14"/>
    <sheet name="Tab2.1 Lifetime Pay&amp;Heat" sheetId="28" r:id="rId15"/>
    <sheet name="Fig2.2 Annual heat gen. by tech" sheetId="37" r:id="rId16"/>
    <sheet name="Tab3.1 DRHI Audit 2021-22" sheetId="29" r:id="rId17"/>
    <sheet name="Fig3.1 Top Five Non-Comp." sheetId="40" r:id="rId18"/>
    <sheet name="Tab3.2 Money Protected" sheetId="10" r:id="rId19"/>
    <sheet name="Tab4.1 Delivery Performance" sheetId="1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0" l="1"/>
  <c r="E32" i="20"/>
  <c r="F32" i="20"/>
  <c r="C32" i="20"/>
  <c r="D33" i="40" l="1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32" i="40"/>
  <c r="F38" i="31"/>
  <c r="D40" i="25" l="1"/>
  <c r="C40" i="25"/>
  <c r="E39" i="25"/>
  <c r="E38" i="25"/>
  <c r="E37" i="25"/>
  <c r="E36" i="25"/>
  <c r="E35" i="25"/>
  <c r="E34" i="25"/>
  <c r="E33" i="25"/>
  <c r="E32" i="25"/>
  <c r="E40" i="25" l="1"/>
  <c r="E14" i="28" l="1"/>
  <c r="C42" i="23" l="1"/>
  <c r="C40" i="26"/>
  <c r="D65" i="23" l="1"/>
  <c r="D66" i="23"/>
  <c r="D67" i="23"/>
  <c r="D68" i="23"/>
  <c r="D69" i="23"/>
  <c r="D70" i="23"/>
  <c r="D64" i="23"/>
  <c r="D44" i="34"/>
  <c r="C44" i="34"/>
  <c r="C38" i="31" l="1"/>
  <c r="D38" i="31"/>
  <c r="E38" i="31"/>
  <c r="C39" i="33"/>
</calcChain>
</file>

<file path=xl/sharedStrings.xml><?xml version="1.0" encoding="utf-8"?>
<sst xmlns="http://schemas.openxmlformats.org/spreadsheetml/2006/main" count="387" uniqueCount="205">
  <si>
    <t>Air Source Heat Pump</t>
  </si>
  <si>
    <t>Biomass</t>
  </si>
  <si>
    <t>Ground Source Heat Pump</t>
  </si>
  <si>
    <t>Solar Thermal</t>
  </si>
  <si>
    <t>Technology Type</t>
  </si>
  <si>
    <t>Lifetime Payments (£)</t>
  </si>
  <si>
    <t>TOTAL</t>
  </si>
  <si>
    <t>Change</t>
  </si>
  <si>
    <t>No. of applications processed</t>
  </si>
  <si>
    <t>Applications processed within 6 months</t>
  </si>
  <si>
    <t>No. of telephone enquiries</t>
  </si>
  <si>
    <t>Payments made</t>
  </si>
  <si>
    <t>Payments made within 30 WD</t>
  </si>
  <si>
    <t>2020-21</t>
  </si>
  <si>
    <t>2019-20</t>
  </si>
  <si>
    <t xml:space="preserve"> </t>
  </si>
  <si>
    <t>Figure 1.8: Heating technology replaced</t>
  </si>
  <si>
    <t>Closed Audits</t>
  </si>
  <si>
    <t>Open Audits</t>
  </si>
  <si>
    <t>Compliant Audits</t>
  </si>
  <si>
    <t>Non-Compliant Audits</t>
  </si>
  <si>
    <t>Compliance Rate (%)</t>
  </si>
  <si>
    <t>Version Control</t>
  </si>
  <si>
    <t>Date Published</t>
  </si>
  <si>
    <t>Changes</t>
  </si>
  <si>
    <t>v1.0</t>
  </si>
  <si>
    <t>Table of Contents</t>
  </si>
  <si>
    <t>Chapter 1: Applications &amp; Accreditations</t>
  </si>
  <si>
    <t>Figure 1.3: Accreditations by technology type since scheme launch (%)</t>
  </si>
  <si>
    <t>Chapter 2: Payments</t>
  </si>
  <si>
    <t>Chapter 3: Audit &amp; Assurance</t>
  </si>
  <si>
    <t>Chapter 4: Our Administration</t>
  </si>
  <si>
    <t>DRHI Annual Report 2021-22 - Dataset</t>
  </si>
  <si>
    <t>This workbook provides access to the figures used to produce the charts and tables that feature in the 2021-22 annual report.</t>
  </si>
  <si>
    <t xml:space="preserve">Figure 1.1: Domestic RHI applications received during 2020-21 and 2021-22 </t>
  </si>
  <si>
    <t>Figure 1.2: Annual Domestic RHI accreditations - scheme launch to 2021-22</t>
  </si>
  <si>
    <t>Figure 1.6: Geographic distribution of accreditations since scheme launch</t>
  </si>
  <si>
    <t>Table 1.2: Accreditations by region and technology type in 21-22</t>
  </si>
  <si>
    <t>Figure 1.7: Accreditations by country and technology type since scheme launch (%)</t>
  </si>
  <si>
    <t>Accreditations</t>
  </si>
  <si>
    <t>2021-22</t>
  </si>
  <si>
    <t>May</t>
  </si>
  <si>
    <t xml:space="preserve">2020-21 </t>
  </si>
  <si>
    <t xml:space="preserve">2021-22 </t>
  </si>
  <si>
    <t>Scheme Year</t>
  </si>
  <si>
    <t>2014-15</t>
  </si>
  <si>
    <t>2015-16</t>
  </si>
  <si>
    <t>2016-17</t>
  </si>
  <si>
    <t>2017-18</t>
  </si>
  <si>
    <t>2018-19</t>
  </si>
  <si>
    <t>Total</t>
  </si>
  <si>
    <t>ASHP</t>
  </si>
  <si>
    <t>GSHP</t>
  </si>
  <si>
    <t>England</t>
  </si>
  <si>
    <t>Wales</t>
  </si>
  <si>
    <t>Scotland</t>
  </si>
  <si>
    <t>Location</t>
  </si>
  <si>
    <t>Grand Total</t>
  </si>
  <si>
    <t>East Midlands</t>
  </si>
  <si>
    <t>East of England</t>
  </si>
  <si>
    <t>East Scotland</t>
  </si>
  <si>
    <t>Highlands and Islands</t>
  </si>
  <si>
    <t>London</t>
  </si>
  <si>
    <t>North East</t>
  </si>
  <si>
    <t>North East Scotland</t>
  </si>
  <si>
    <t>North West</t>
  </si>
  <si>
    <t>South East</t>
  </si>
  <si>
    <t>South West</t>
  </si>
  <si>
    <t>Southern Scotland</t>
  </si>
  <si>
    <t>West Central Scotland</t>
  </si>
  <si>
    <t>West Midlands</t>
  </si>
  <si>
    <t>Yorkshire and The Humber</t>
  </si>
  <si>
    <t>Boiler</t>
  </si>
  <si>
    <t>Coal</t>
  </si>
  <si>
    <t>Electricity</t>
  </si>
  <si>
    <t>Gas</t>
  </si>
  <si>
    <t>LPG</t>
  </si>
  <si>
    <t>Oil</t>
  </si>
  <si>
    <t>Unknown</t>
  </si>
  <si>
    <t>Technology</t>
  </si>
  <si>
    <t>Number replaced</t>
  </si>
  <si>
    <t>Warm Air</t>
  </si>
  <si>
    <t>Electric ceiling heating</t>
  </si>
  <si>
    <t>First heating system</t>
  </si>
  <si>
    <t>Room heater</t>
  </si>
  <si>
    <t>Storage heater</t>
  </si>
  <si>
    <t>Community (shared heating)</t>
  </si>
  <si>
    <t>Figure 1.10: Annual RSL accreditations since scheme launch</t>
  </si>
  <si>
    <t>RSL</t>
  </si>
  <si>
    <t>Non-RSL</t>
  </si>
  <si>
    <t>MMSP Registrations</t>
  </si>
  <si>
    <t>Percentage (%)</t>
  </si>
  <si>
    <r>
      <t>*As a number of investigations were ongoing at time of writing, this data is correct as of May 2022.</t>
    </r>
    <r>
      <rPr>
        <sz val="8"/>
        <color theme="1"/>
        <rFont val="Verdana"/>
        <family val="2"/>
      </rPr>
      <t>  </t>
    </r>
  </si>
  <si>
    <t>Figure 1.8: Heating technology replaced &amp; Figure 1.9: Replaced boiler fuel types</t>
  </si>
  <si>
    <t>Figure 2.1: DRHI payments made in 2021-22</t>
  </si>
  <si>
    <t>Figure 1.5(a-d): Annual accreditations by technology type</t>
  </si>
  <si>
    <t>Figure 1.4(a-d): Cumulative accreditations by technology type since scheme launch</t>
  </si>
  <si>
    <t xml:space="preserve">Figure 1.4(a-d): Cumulative accreditations by technology type </t>
  </si>
  <si>
    <t>Figure 1.5(a-d) &amp; Table 1.1: Annual accreditations by technology type</t>
  </si>
  <si>
    <t>Heat Pumps</t>
  </si>
  <si>
    <t>Figure 1.12: Annual MMSP registrations since scheme launch</t>
  </si>
  <si>
    <t>Figure 1.10: Annual RSL and non-RSL accreditations since scheme launch</t>
  </si>
  <si>
    <t>Figure 1.11: RSL accreditations by technology type 21-22</t>
  </si>
  <si>
    <t>ASHP Payments</t>
  </si>
  <si>
    <t>ASHP Heat Demand (GWh)</t>
  </si>
  <si>
    <t>Biomass Heat Demand (GWh)</t>
  </si>
  <si>
    <t>GSHP Payments</t>
  </si>
  <si>
    <t>GSHP Heat Demand (GWh)</t>
  </si>
  <si>
    <t>Solar Thermal Payments</t>
  </si>
  <si>
    <t>Solar Thermal Heat Demand (GWh)</t>
  </si>
  <si>
    <t>Biomass Payments</t>
  </si>
  <si>
    <t>Figure 2.2(a-d): Annual payments and heat demand (GWh) by tehnology type</t>
  </si>
  <si>
    <t>Figure 2.2(a-d): Annual payments heat demand (GWh) by technology type</t>
  </si>
  <si>
    <t>Prevented error</t>
  </si>
  <si>
    <t>Detected error</t>
  </si>
  <si>
    <t>Detected error 
(Recovered) %</t>
  </si>
  <si>
    <t>Scheme year</t>
  </si>
  <si>
    <t>Non-Compliance Category</t>
  </si>
  <si>
    <t>Number of non-compliances</t>
  </si>
  <si>
    <t>Cumulative % of all non-compliances</t>
  </si>
  <si>
    <t>Installation is not in working order</t>
  </si>
  <si>
    <t>Not requested information provided /key info missing</t>
  </si>
  <si>
    <t>Transfer of Ownership</t>
  </si>
  <si>
    <t>Eligible New Build is not eligible</t>
  </si>
  <si>
    <t>BSL Non Compliance</t>
  </si>
  <si>
    <t>Ineligible metering performance</t>
  </si>
  <si>
    <t>Solar thermal providing ineligible use</t>
  </si>
  <si>
    <t>Undeclared Grant Funding</t>
  </si>
  <si>
    <t>No Information provided</t>
  </si>
  <si>
    <t xml:space="preserve">MCS </t>
  </si>
  <si>
    <t xml:space="preserve">Change of circumstance </t>
  </si>
  <si>
    <t xml:space="preserve">Metering </t>
  </si>
  <si>
    <t xml:space="preserve">EPC </t>
  </si>
  <si>
    <t xml:space="preserve">Figure 1.1: Domestic RHI applications received during 2020-21 and 2021-22. 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</si>
  <si>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</si>
  <si>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</si>
  <si>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</si>
  <si>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</si>
  <si>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</si>
  <si>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</si>
  <si>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</si>
  <si>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</si>
  <si>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</si>
  <si>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</si>
  <si>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</si>
  <si>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Pie chart data showing the percentage proportion of technology types by country for England, Scotland and Wales.</t>
  </si>
  <si>
    <t>Bar graph data showing the number of MMSP registrations per year from 2014-15 to 2021-22. Average registrations numbers were low at 12 per year from 2014-15 to 2016-17. Registration numbers from 2017-18 to 2018-19 then rose averaging 201, whilst numbers between 2019-20 and 2021-22 saw a dramatic increase averaging 909.</t>
  </si>
  <si>
    <t xml:space="preserve">Incorrect details on MCS certificate </t>
  </si>
  <si>
    <t>No metering where it is required</t>
  </si>
  <si>
    <t>Statistical (desk)</t>
  </si>
  <si>
    <t>Statistical (site)</t>
  </si>
  <si>
    <t>Targeted (desk)</t>
  </si>
  <si>
    <t>Targeted (site)</t>
  </si>
  <si>
    <t>Table 3.1: DRHI Audit Results 2021-22</t>
  </si>
  <si>
    <t>Table 4.1 DRHI delivery performance</t>
  </si>
  <si>
    <t>Abandoned call rate</t>
  </si>
  <si>
    <t>No. of email enquiries</t>
  </si>
  <si>
    <t>Emails responded to in 10 WD</t>
  </si>
  <si>
    <t>No. of amendments processed</t>
  </si>
  <si>
    <t>Amendments processed within 6 months</t>
  </si>
  <si>
    <t>Table 3.2: Money protected through DRHI audits 2018-19 to 2021-22</t>
  </si>
  <si>
    <t>Table 4.1: DRHI delivery performance</t>
  </si>
  <si>
    <t>Table 3.2: Money protected through DRHI Audits 21-22</t>
  </si>
  <si>
    <t>Table 3.1: DRHI audit results 2021-22</t>
  </si>
  <si>
    <t>Table 2.1: Lifetime DRHI payments made and heat output</t>
  </si>
  <si>
    <t>Lifetime heat output (GWh)</t>
  </si>
  <si>
    <t>Evidence not provided during audit</t>
  </si>
  <si>
    <t>This data should be read in conjunction with the information presented in the 2021-22 Domestic Renewable Heat Incentive (DRHI) annual report.</t>
  </si>
  <si>
    <t>Bar graph data showing difference in application numbers for 2020-21 and 2021-22.</t>
  </si>
  <si>
    <t>Application numbers were consistently higher over 2021-22 increasing significantly at the end of the period with over 13 thousand submitted in March 2022, an increase of more than 580% compared to March 2021.</t>
  </si>
  <si>
    <t>Month</t>
  </si>
  <si>
    <t>Bar graph data showing accreditation numbers from 2014-15 to 2021-22.</t>
  </si>
  <si>
    <t xml:space="preserve">Accreditation numbers in 2014-15 and 2021-22 were significantly higher than all other years forming 47% of all scheme accreditations. </t>
  </si>
  <si>
    <t>Pie chart data showing the percentage of accreditations by technology type since scheme launch.</t>
  </si>
  <si>
    <t>Air Source Heat Pump (67.5%), Ground Source Heat Pump (12.9%), Biomass (11.3%), Solar Thermal (8.2%).</t>
  </si>
  <si>
    <t>% of total</t>
  </si>
  <si>
    <t xml:space="preserve">Line graphs showing cumulative accreditations by technology type from 2014-15 to 2021-22. </t>
  </si>
  <si>
    <t xml:space="preserve">ASHP totalled 74,446 in 2021-22, GSHP (14,272), Biomass (12,460) and Solar Thermal (9,087). Biomass and solar thermal show a much flatter profile than ASHP and GSHP accreditations reflecting a much slower growth rate for these technology types. </t>
  </si>
  <si>
    <t xml:space="preserve">These charts show the number of accreditations for each technology type per year from 2014-15 to 2020-21. ASHP and GSHP follow a comparable trajectory characterised by an initial fall in application volumes, followed by a gradual increase, before a dramatic rie in the 2021-22. </t>
  </si>
  <si>
    <t>Similarly biomass and solar thermal follow a similar trajectory to one another with a dramatic initial fall in application volumes followed by relatively flat levels of deployment before a modest increase in 2021-22.</t>
  </si>
  <si>
    <t xml:space="preserve">Map of the UK showing number of accreditations by technology type in each region. The South West has the highest number of accredited installations totalling 16,643. </t>
  </si>
  <si>
    <t>In contrast, West Central Scotland has the lowest number of accredited installations at 798.</t>
  </si>
  <si>
    <r>
      <t xml:space="preserve">ASHP = </t>
    </r>
    <r>
      <rPr>
        <sz val="10"/>
        <color theme="1"/>
        <rFont val="Verdana"/>
        <family val="2"/>
      </rPr>
      <t>Air source heat pump</t>
    </r>
  </si>
  <si>
    <r>
      <t xml:space="preserve">GSHP = </t>
    </r>
    <r>
      <rPr>
        <sz val="10"/>
        <color theme="1"/>
        <rFont val="Verdana"/>
        <family val="2"/>
      </rPr>
      <t>Ground source heat pump</t>
    </r>
  </si>
  <si>
    <t xml:space="preserve">Chart showing a breakdown of heating technologies replaced under the scheme. </t>
  </si>
  <si>
    <t>Boiler (52.8%), First heating system (18.8%), Storage heater (18.3%), Unknown (4.3%), Room heater (2.8%), Heat Pumps (2.2%), Warm Air (0.4%), Electric ceiling heating (0.2%), Community (shared heating) (0.1%).</t>
  </si>
  <si>
    <t>Pie chart showing the boiler fuel types replaced under the scheme. Oil (52.4%), Gas (28.1%), LPG (7.6%), Coal (7.5%), Electricity (3.1%), Biomass (1%), Unknown (0.3%).</t>
  </si>
  <si>
    <t>% of total systems</t>
  </si>
  <si>
    <t>Replaced boiler fuel type</t>
  </si>
  <si>
    <t xml:space="preserve">Bar graph showing RSL and non-RSL accreditations per year from 2014-15 to 2021-22. </t>
  </si>
  <si>
    <t>On average RSL accreditations formed 28.7% of scheme accreditations each year, with accreditation numbers being highest in 2014-15 (4,831), 2015-16 (5,323) and 2021-22 (4,204).</t>
  </si>
  <si>
    <t>Chart showing RSL accreditations by technology type in 2021-22. ASHP (99.1%), GSHP (0.6%), Solar Thermal (0.3%).</t>
  </si>
  <si>
    <t>Figure 1.11: RSL accreditations by technology type 2021-22</t>
  </si>
  <si>
    <t xml:space="preserve">Chart showing payments made by technology type in 2021-22. </t>
  </si>
  <si>
    <t>Air Source Heat Pump received the highest proportion (£58,494,803) followed by Biomass (£42,395,421) and Ground Source Heat Pump (£42,489,568). Solar Thermal was responsible for the lowest proportion of payments made (£2,358,281).</t>
  </si>
  <si>
    <t xml:space="preserve">Combined line and bar graph data showing payments and estimated heat output by technology type per year. </t>
  </si>
  <si>
    <t>ASHP payments and estimated heat output continually rose from 2014-15 to 2021-22. GSHP also rose to 2020-21 with a slight fall to 2021-22, whilst Biomass and Solar Thermal see smaller rises from 2015-16 onwards, falling in 2021-22.</t>
  </si>
  <si>
    <t xml:space="preserve">Figure 3.1: Top five non-compliance reasons from statistical audits, 2021-22. </t>
  </si>
  <si>
    <t xml:space="preserve">Chart showing the top five reasons for non-compliance and their cumulative contribution to non-compliance on the scheme. </t>
  </si>
  <si>
    <t>Evidence not being provided was the most frequent cause of non-compliance with 62 instances (29.5%) followed by 45 instances (21.5%) of installations not being in working order. Remaining causes included 23 instances (10.9%) of MCS issues, 20 (9.5%) instances of unrequested information not provided or key information missing and 18 (8.6%) instances of metering being required.</t>
  </si>
  <si>
    <t>% of accreditations</t>
  </si>
  <si>
    <t>29th July 2022</t>
  </si>
  <si>
    <t>Return to information</t>
  </si>
  <si>
    <t>Figure 3.1: Top five non-compliance reasons from statistical audits, 2021-22</t>
  </si>
  <si>
    <t>Figure 1.9: Replaced boiler fuel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</si>
</sst>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&quot;£&quot;#,##0.00"/>
    <numFmt numFmtId="167" formatCode="_(* #,##0_);_(* \(#,##0\);_(* &quot;-&quot;??_);_(@_)"/>
    <numFmt numFmtId="168" formatCode="&quot;£&quot;#,##0"/>
    <numFmt numFmtId="169" formatCode="#,##0.0"/>
  </numFmts>
  <fonts count="18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0B100"/>
        <bgColor rgb="FF000000"/>
      </patternFill>
    </fill>
    <fill>
      <patternFill patternType="solid">
        <fgColor rgb="FFA0B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B100"/>
      </left>
      <right style="thin">
        <color rgb="FFA0B100"/>
      </right>
      <top style="thin">
        <color rgb="FFA0B100"/>
      </top>
      <bottom style="thin">
        <color rgb="FFA0B100"/>
      </bottom>
      <diagonal/>
    </border>
    <border>
      <left style="thin">
        <color rgb="FFA0B100"/>
      </left>
      <right style="thin">
        <color rgb="FFA0B100"/>
      </right>
      <top/>
      <bottom/>
      <diagonal/>
    </border>
    <border>
      <left style="thin">
        <color rgb="FFA0B100"/>
      </left>
      <right style="thin">
        <color rgb="FFA0B100"/>
      </right>
      <top style="thin">
        <color rgb="FFA0B100"/>
      </top>
      <bottom/>
      <diagonal/>
    </border>
    <border>
      <left style="thin">
        <color rgb="FFA0B100"/>
      </left>
      <right/>
      <top style="thin">
        <color rgb="FFA0B100"/>
      </top>
      <bottom style="thin">
        <color rgb="FFA0B100"/>
      </bottom>
      <diagonal/>
    </border>
    <border>
      <left style="thin">
        <color rgb="FFA0B100"/>
      </left>
      <right/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4" fillId="4" borderId="0" xfId="0" applyFont="1" applyFill="1"/>
    <xf numFmtId="0" fontId="3" fillId="4" borderId="0" xfId="0" applyFont="1" applyFill="1"/>
    <xf numFmtId="0" fontId="0" fillId="0" borderId="0" xfId="0" applyBorder="1"/>
    <xf numFmtId="0" fontId="5" fillId="4" borderId="0" xfId="0" applyFont="1" applyFill="1"/>
    <xf numFmtId="0" fontId="0" fillId="4" borderId="0" xfId="0" applyFill="1"/>
    <xf numFmtId="0" fontId="3" fillId="0" borderId="0" xfId="0" applyFont="1"/>
    <xf numFmtId="17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Border="1"/>
    <xf numFmtId="0" fontId="0" fillId="0" borderId="0" xfId="0" applyFont="1"/>
    <xf numFmtId="0" fontId="0" fillId="0" borderId="0" xfId="0" applyFont="1" applyBorder="1"/>
    <xf numFmtId="0" fontId="3" fillId="0" borderId="0" xfId="0" applyFont="1" applyBorder="1"/>
    <xf numFmtId="0" fontId="3" fillId="4" borderId="0" xfId="0" applyFont="1" applyFill="1" applyBorder="1"/>
    <xf numFmtId="0" fontId="9" fillId="0" borderId="0" xfId="0" applyFont="1" applyFill="1" applyBorder="1"/>
    <xf numFmtId="0" fontId="2" fillId="0" borderId="0" xfId="0" applyFont="1"/>
    <xf numFmtId="0" fontId="2" fillId="4" borderId="0" xfId="0" applyFont="1" applyFill="1"/>
    <xf numFmtId="0" fontId="3" fillId="4" borderId="1" xfId="4" applyFont="1" applyFill="1" applyBorder="1"/>
    <xf numFmtId="0" fontId="2" fillId="4" borderId="1" xfId="4" applyFont="1" applyFill="1" applyBorder="1"/>
    <xf numFmtId="14" fontId="2" fillId="4" borderId="1" xfId="4" applyNumberFormat="1" applyFont="1" applyFill="1" applyBorder="1" applyAlignment="1">
      <alignment horizontal="left"/>
    </xf>
    <xf numFmtId="0" fontId="2" fillId="4" borderId="1" xfId="4" applyFont="1" applyFill="1" applyBorder="1" applyAlignment="1">
      <alignment horizontal="left"/>
    </xf>
    <xf numFmtId="0" fontId="2" fillId="4" borderId="1" xfId="4" applyFont="1" applyFill="1" applyBorder="1" applyAlignment="1">
      <alignment wrapText="1"/>
    </xf>
    <xf numFmtId="0" fontId="6" fillId="0" borderId="0" xfId="5" applyFill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7" fontId="0" fillId="0" borderId="0" xfId="0" applyNumberFormat="1"/>
    <xf numFmtId="10" fontId="0" fillId="0" borderId="0" xfId="0" applyNumberFormat="1"/>
    <xf numFmtId="166" fontId="0" fillId="0" borderId="0" xfId="0" applyNumberFormat="1"/>
    <xf numFmtId="17" fontId="0" fillId="0" borderId="0" xfId="0" applyNumberFormat="1" applyBorder="1"/>
    <xf numFmtId="17" fontId="0" fillId="0" borderId="2" xfId="0" applyNumberFormat="1" applyBorder="1"/>
    <xf numFmtId="0" fontId="0" fillId="0" borderId="2" xfId="0" applyBorder="1"/>
    <xf numFmtId="167" fontId="0" fillId="0" borderId="2" xfId="1" applyNumberFormat="1" applyFont="1" applyBorder="1"/>
    <xf numFmtId="167" fontId="0" fillId="0" borderId="2" xfId="0" applyNumberFormat="1" applyBorder="1"/>
    <xf numFmtId="0" fontId="0" fillId="0" borderId="2" xfId="0" applyFill="1" applyBorder="1"/>
    <xf numFmtId="0" fontId="3" fillId="0" borderId="2" xfId="0" applyFont="1" applyFill="1" applyBorder="1"/>
    <xf numFmtId="167" fontId="3" fillId="0" borderId="2" xfId="0" applyNumberFormat="1" applyFont="1" applyBorder="1"/>
    <xf numFmtId="164" fontId="0" fillId="0" borderId="2" xfId="1" applyFont="1" applyBorder="1"/>
    <xf numFmtId="0" fontId="3" fillId="0" borderId="2" xfId="0" applyFont="1" applyBorder="1"/>
    <xf numFmtId="167" fontId="3" fillId="0" borderId="2" xfId="1" applyNumberFormat="1" applyFont="1" applyBorder="1"/>
    <xf numFmtId="0" fontId="0" fillId="0" borderId="0" xfId="0" applyFill="1" applyBorder="1"/>
    <xf numFmtId="3" fontId="3" fillId="0" borderId="2" xfId="0" applyNumberFormat="1" applyFont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165" fontId="0" fillId="0" borderId="2" xfId="2" applyNumberFormat="1" applyFont="1" applyBorder="1"/>
    <xf numFmtId="0" fontId="0" fillId="4" borderId="2" xfId="0" applyFont="1" applyFill="1" applyBorder="1"/>
    <xf numFmtId="168" fontId="0" fillId="0" borderId="2" xfId="0" applyNumberFormat="1" applyBorder="1"/>
    <xf numFmtId="168" fontId="3" fillId="0" borderId="2" xfId="0" applyNumberFormat="1" applyFont="1" applyBorder="1"/>
    <xf numFmtId="164" fontId="3" fillId="0" borderId="2" xfId="0" applyNumberFormat="1" applyFont="1" applyBorder="1"/>
    <xf numFmtId="17" fontId="3" fillId="0" borderId="2" xfId="0" applyNumberFormat="1" applyFont="1" applyFill="1" applyBorder="1"/>
    <xf numFmtId="165" fontId="0" fillId="0" borderId="0" xfId="0" applyNumberFormat="1" applyBorder="1"/>
    <xf numFmtId="0" fontId="11" fillId="0" borderId="0" xfId="0" applyFont="1" applyBorder="1" applyAlignment="1">
      <alignment horizontal="center" vertical="center" wrapText="1"/>
    </xf>
    <xf numFmtId="167" fontId="3" fillId="0" borderId="5" xfId="0" applyNumberFormat="1" applyFont="1" applyBorder="1"/>
    <xf numFmtId="165" fontId="0" fillId="0" borderId="2" xfId="0" applyNumberFormat="1" applyBorder="1"/>
    <xf numFmtId="165" fontId="3" fillId="0" borderId="6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5" fontId="10" fillId="0" borderId="2" xfId="2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9" fontId="11" fillId="0" borderId="2" xfId="2" applyFont="1" applyFill="1" applyBorder="1" applyAlignment="1">
      <alignment horizontal="right" vertical="center" wrapText="1"/>
    </xf>
    <xf numFmtId="2" fontId="0" fillId="0" borderId="2" xfId="0" applyNumberFormat="1" applyBorder="1"/>
    <xf numFmtId="9" fontId="3" fillId="0" borderId="2" xfId="0" applyNumberFormat="1" applyFont="1" applyBorder="1"/>
    <xf numFmtId="0" fontId="3" fillId="3" borderId="2" xfId="0" applyFont="1" applyFill="1" applyBorder="1" applyAlignment="1">
      <alignment horizontal="center" vertical="center"/>
    </xf>
    <xf numFmtId="3" fontId="0" fillId="0" borderId="2" xfId="0" applyNumberFormat="1" applyBorder="1"/>
    <xf numFmtId="0" fontId="3" fillId="0" borderId="0" xfId="0" applyFont="1" applyFill="1" applyBorder="1"/>
    <xf numFmtId="166" fontId="3" fillId="0" borderId="0" xfId="0" applyNumberFormat="1" applyFont="1" applyFill="1" applyBorder="1"/>
    <xf numFmtId="10" fontId="3" fillId="0" borderId="0" xfId="0" applyNumberFormat="1" applyFon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0" fontId="10" fillId="0" borderId="0" xfId="0" applyFont="1" applyAlignment="1">
      <alignment vertical="center"/>
    </xf>
    <xf numFmtId="165" fontId="3" fillId="0" borderId="0" xfId="0" applyNumberFormat="1" applyFont="1" applyBorder="1"/>
    <xf numFmtId="165" fontId="0" fillId="0" borderId="0" xfId="2" applyNumberFormat="1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4" borderId="0" xfId="0" applyFont="1" applyFill="1"/>
    <xf numFmtId="0" fontId="11" fillId="0" borderId="0" xfId="0" applyFont="1" applyAlignment="1"/>
    <xf numFmtId="0" fontId="3" fillId="4" borderId="0" xfId="0" applyFont="1" applyFill="1" applyAlignment="1"/>
    <xf numFmtId="0" fontId="11" fillId="0" borderId="2" xfId="0" applyFont="1" applyBorder="1" applyAlignment="1">
      <alignment vertical="center"/>
    </xf>
    <xf numFmtId="164" fontId="3" fillId="0" borderId="2" xfId="1" applyFont="1" applyBorder="1"/>
    <xf numFmtId="0" fontId="17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4" borderId="0" xfId="3" applyFont="1" applyFill="1" applyAlignment="1">
      <alignment horizontal="left" vertical="center" wrapText="1"/>
    </xf>
    <xf numFmtId="169" fontId="0" fillId="0" borderId="2" xfId="0" applyNumberFormat="1" applyBorder="1"/>
    <xf numFmtId="169" fontId="3" fillId="0" borderId="2" xfId="0" applyNumberFormat="1" applyFont="1" applyBorder="1"/>
    <xf numFmtId="17" fontId="3" fillId="3" borderId="2" xfId="0" applyNumberFormat="1" applyFont="1" applyFill="1" applyBorder="1" applyAlignment="1">
      <alignment horizontal="left"/>
    </xf>
    <xf numFmtId="166" fontId="3" fillId="3" borderId="2" xfId="0" applyNumberFormat="1" applyFont="1" applyFill="1" applyBorder="1" applyAlignment="1">
      <alignment horizontal="center"/>
    </xf>
    <xf numFmtId="10" fontId="3" fillId="3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Font="1" applyBorder="1"/>
    <xf numFmtId="166" fontId="0" fillId="0" borderId="2" xfId="0" applyNumberFormat="1" applyFont="1" applyBorder="1"/>
    <xf numFmtId="168" fontId="0" fillId="0" borderId="2" xfId="0" applyNumberFormat="1" applyFont="1" applyBorder="1" applyAlignment="1">
      <alignment horizontal="right"/>
    </xf>
    <xf numFmtId="0" fontId="2" fillId="4" borderId="0" xfId="3" applyFont="1" applyFill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/>
    </xf>
    <xf numFmtId="0" fontId="15" fillId="0" borderId="0" xfId="0" applyFont="1" applyBorder="1"/>
    <xf numFmtId="3" fontId="0" fillId="0" borderId="2" xfId="1" applyNumberFormat="1" applyFont="1" applyBorder="1"/>
    <xf numFmtId="3" fontId="3" fillId="0" borderId="2" xfId="1" applyNumberFormat="1" applyFont="1" applyBorder="1"/>
    <xf numFmtId="0" fontId="0" fillId="0" borderId="2" xfId="0" applyFont="1" applyFill="1" applyBorder="1"/>
    <xf numFmtId="167" fontId="2" fillId="0" borderId="2" xfId="1" applyNumberFormat="1" applyFont="1" applyBorder="1"/>
    <xf numFmtId="165" fontId="2" fillId="0" borderId="2" xfId="2" applyNumberFormat="1" applyFont="1" applyBorder="1"/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horizontal="right" vertical="center" wrapText="1"/>
    </xf>
    <xf numFmtId="0" fontId="11" fillId="5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166" fontId="3" fillId="3" borderId="2" xfId="0" applyNumberFormat="1" applyFont="1" applyFill="1" applyBorder="1" applyAlignment="1">
      <alignment horizontal="right"/>
    </xf>
    <xf numFmtId="10" fontId="3" fillId="3" borderId="2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9" fontId="10" fillId="0" borderId="2" xfId="0" applyNumberFormat="1" applyFont="1" applyBorder="1" applyAlignment="1">
      <alignment horizontal="right" vertical="center"/>
    </xf>
    <xf numFmtId="17" fontId="6" fillId="0" borderId="0" xfId="5" applyNumberFormat="1" applyFill="1" applyBorder="1"/>
  </cellXfs>
  <cellStyles count="6">
    <cellStyle name="Comma" xfId="1" builtinId="3"/>
    <cellStyle name="Hyperlink" xfId="5" builtinId="8"/>
    <cellStyle name="Normal" xfId="0" builtinId="0"/>
    <cellStyle name="Normal 2" xfId="3" xr:uid="{0F88640C-3F32-4DD4-A780-F7CD16A1324A}"/>
    <cellStyle name="Normal 2 2 3" xfId="4" xr:uid="{6A394E10-4570-4BAC-AC58-417EFB22EDD6}"/>
    <cellStyle name="Percent" xfId="2" builtinId="5"/>
  </cellStyles>
  <dxfs count="0"/>
  <tableStyles count="0" defaultTableStyle="TableStyleMedium2" defaultPivotStyle="PivotStyleLight16"/>
  <colors>
    <mruColors>
      <color rgb="FFA0B100"/>
      <color rgb="FFA1ABB2"/>
      <color rgb="FFCD1F45"/>
      <color rgb="FF2363AF"/>
      <color rgb="FF079448"/>
      <color rgb="FF51C1B5"/>
      <color rgb="FFE2C700"/>
      <color rgb="FF109DC1"/>
      <color rgb="FFE86E1E"/>
      <color rgb="FF452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Relationship Id="rId30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Fig1.1 Apps. received'!$C$31</c:f>
              <c:strCache>
                <c:ptCount val="1"/>
                <c:pt idx="0">
                  <c:v>2020-21 </c:v>
                </c:pt>
              </c:strCache>
            </c:strRef>
          </c:tx>
          <c:spPr>
            <a:solidFill>
              <a:srgbClr val="A1ABB2"/>
            </a:solidFill>
            <a:ln cmpd="sng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2153079921613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DA-4893-B5A6-5B5598E9F6F6}"/>
                </c:ext>
              </c:extLst>
            </c:dLbl>
            <c:dLbl>
              <c:idx val="1"/>
              <c:layout>
                <c:manualLayout>
                  <c:x val="0"/>
                  <c:y val="1.97621523724628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DA-4893-B5A6-5B5598E9F6F6}"/>
                </c:ext>
              </c:extLst>
            </c:dLbl>
            <c:dLbl>
              <c:idx val="2"/>
              <c:layout>
                <c:manualLayout>
                  <c:x val="-3.8043414707509419E-17"/>
                  <c:y val="2.0911631329102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DA-4893-B5A6-5B5598E9F6F6}"/>
                </c:ext>
              </c:extLst>
            </c:dLbl>
            <c:dLbl>
              <c:idx val="3"/>
              <c:layout>
                <c:manualLayout>
                  <c:x val="0"/>
                  <c:y val="1.8487028744048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BDA-4893-B5A6-5B5598E9F6F6}"/>
                </c:ext>
              </c:extLst>
            </c:dLbl>
            <c:dLbl>
              <c:idx val="4"/>
              <c:layout>
                <c:manualLayout>
                  <c:x val="0"/>
                  <c:y val="1.24300500173327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BDA-4893-B5A6-5B5598E9F6F6}"/>
                </c:ext>
              </c:extLst>
            </c:dLbl>
            <c:dLbl>
              <c:idx val="5"/>
              <c:layout>
                <c:manualLayout>
                  <c:x val="-7.6086829415018839E-17"/>
                  <c:y val="1.2211303775707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DA-4893-B5A6-5B5598E9F6F6}"/>
                </c:ext>
              </c:extLst>
            </c:dLbl>
            <c:dLbl>
              <c:idx val="6"/>
              <c:layout>
                <c:manualLayout>
                  <c:x val="0"/>
                  <c:y val="2.4785675375483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DA-4893-B5A6-5B5598E9F6F6}"/>
                </c:ext>
              </c:extLst>
            </c:dLbl>
            <c:dLbl>
              <c:idx val="7"/>
              <c:layout>
                <c:manualLayout>
                  <c:x val="-7.6086829415018839E-17"/>
                  <c:y val="2.1701721247108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BDA-4893-B5A6-5B5598E9F6F6}"/>
                </c:ext>
              </c:extLst>
            </c:dLbl>
            <c:dLbl>
              <c:idx val="8"/>
              <c:layout>
                <c:manualLayout>
                  <c:x val="0"/>
                  <c:y val="1.96017007308048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BDA-4893-B5A6-5B5598E9F6F6}"/>
                </c:ext>
              </c:extLst>
            </c:dLbl>
            <c:dLbl>
              <c:idx val="9"/>
              <c:layout>
                <c:manualLayout>
                  <c:x val="-4.1502386387217262E-3"/>
                  <c:y val="1.6811483470226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BDA-4893-B5A6-5B5598E9F6F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BDA-4893-B5A6-5B5598E9F6F6}"/>
                </c:ext>
              </c:extLst>
            </c:dLbl>
            <c:dLbl>
              <c:idx val="11"/>
              <c:layout>
                <c:manualLayout>
                  <c:x val="-1.5217365883003768E-16"/>
                  <c:y val="1.1487431995528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BDA-4893-B5A6-5B5598E9F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Fig1.1 Apps. received'!$B$32:$B$43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 Fig1.1 Apps. received'!$C$32:$C$43</c:f>
              <c:numCache>
                <c:formatCode>_(* #,##0_);_(* \(#,##0\);_(* "-"??_);_(@_)</c:formatCode>
                <c:ptCount val="12"/>
                <c:pt idx="0">
                  <c:v>930</c:v>
                </c:pt>
                <c:pt idx="1">
                  <c:v>755</c:v>
                </c:pt>
                <c:pt idx="2">
                  <c:v>776</c:v>
                </c:pt>
                <c:pt idx="3">
                  <c:v>1060</c:v>
                </c:pt>
                <c:pt idx="4">
                  <c:v>1015</c:v>
                </c:pt>
                <c:pt idx="5">
                  <c:v>1011</c:v>
                </c:pt>
                <c:pt idx="6">
                  <c:v>1766</c:v>
                </c:pt>
                <c:pt idx="7">
                  <c:v>1644</c:v>
                </c:pt>
                <c:pt idx="8">
                  <c:v>1343</c:v>
                </c:pt>
                <c:pt idx="9">
                  <c:v>1489</c:v>
                </c:pt>
                <c:pt idx="10">
                  <c:v>1638</c:v>
                </c:pt>
                <c:pt idx="11">
                  <c:v>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893-B5A6-5B5598E9F6F6}"/>
            </c:ext>
          </c:extLst>
        </c:ser>
        <c:ser>
          <c:idx val="1"/>
          <c:order val="1"/>
          <c:tx>
            <c:strRef>
              <c:f>' Fig1.1 Apps. received'!$D$31</c:f>
              <c:strCache>
                <c:ptCount val="1"/>
                <c:pt idx="0">
                  <c:v>2021-22 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BDA-4893-B5A6-5B5598E9F6F6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DA-4893-B5A6-5B5598E9F6F6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DA-4893-B5A6-5B5598E9F6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1,694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BDA-4893-B5A6-5B5598E9F6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1,759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BDA-4893-B5A6-5B5598E9F6F6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DA-4893-B5A6-5B5598E9F6F6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DA-4893-B5A6-5B5598E9F6F6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DA-4893-B5A6-5B5598E9F6F6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DA-4893-B5A6-5B5598E9F6F6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A-4893-B5A6-5B5598E9F6F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A-4893-B5A6-5B5598E9F6F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A-4893-B5A6-5B5598E9F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Fig1.1 Apps. received'!$B$32:$B$43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 Fig1.1 Apps. received'!$D$32:$D$43</c:f>
              <c:numCache>
                <c:formatCode>_(* #,##0_);_(* \(#,##0\);_(* "-"??_);_(@_)</c:formatCode>
                <c:ptCount val="12"/>
                <c:pt idx="0">
                  <c:v>1523</c:v>
                </c:pt>
                <c:pt idx="1">
                  <c:v>1484</c:v>
                </c:pt>
                <c:pt idx="2">
                  <c:v>1710</c:v>
                </c:pt>
                <c:pt idx="3">
                  <c:v>1694</c:v>
                </c:pt>
                <c:pt idx="4">
                  <c:v>1759</c:v>
                </c:pt>
                <c:pt idx="5">
                  <c:v>1888</c:v>
                </c:pt>
                <c:pt idx="6">
                  <c:v>2257</c:v>
                </c:pt>
                <c:pt idx="7">
                  <c:v>2344</c:v>
                </c:pt>
                <c:pt idx="8">
                  <c:v>2064</c:v>
                </c:pt>
                <c:pt idx="9">
                  <c:v>2887</c:v>
                </c:pt>
                <c:pt idx="10">
                  <c:v>4041</c:v>
                </c:pt>
                <c:pt idx="11">
                  <c:v>13183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A-4893-B5A6-5B5598E9F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2005894048"/>
        <c:axId val="2005894464"/>
      </c:barChart>
      <c:catAx>
        <c:axId val="20058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05894464"/>
        <c:crosses val="autoZero"/>
        <c:auto val="1"/>
        <c:lblAlgn val="ctr"/>
        <c:lblOffset val="100"/>
        <c:noMultiLvlLbl val="0"/>
      </c:catAx>
      <c:valAx>
        <c:axId val="200589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 Received</a:t>
                </a:r>
              </a:p>
            </c:rich>
          </c:tx>
          <c:layout>
            <c:manualLayout>
              <c:xMode val="edge"/>
              <c:yMode val="edge"/>
              <c:x val="2.2826318223267281E-2"/>
              <c:y val="4.25077642187156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05894048"/>
        <c:crosses val="autoZero"/>
        <c:crossBetween val="between"/>
      </c:valAx>
      <c:spPr>
        <a:noFill/>
        <a:ln cmpd="sng">
          <a:noFill/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c) GSHP</a:t>
            </a:r>
          </a:p>
        </c:rich>
      </c:tx>
      <c:layout>
        <c:manualLayout>
          <c:xMode val="edge"/>
          <c:yMode val="edge"/>
          <c:x val="0.2233254211206967"/>
          <c:y val="8.5529432495849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0323582213346"/>
          <c:y val="7.1401834488003482E-2"/>
          <c:w val="0.85947561128663486"/>
          <c:h val="0.69376515214750112"/>
        </c:manualLayout>
      </c:layout>
      <c:lineChart>
        <c:grouping val="standard"/>
        <c:varyColors val="0"/>
        <c:ser>
          <c:idx val="0"/>
          <c:order val="0"/>
          <c:tx>
            <c:strRef>
              <c:f>'Fig1.5&amp;Tab1.1 Accred. by Tech.'!$E$29</c:f>
              <c:strCache>
                <c:ptCount val="1"/>
                <c:pt idx="0">
                  <c:v>GSHP</c:v>
                </c:pt>
              </c:strCache>
            </c:strRef>
          </c:tx>
          <c:spPr>
            <a:ln w="28575" cap="rnd">
              <a:solidFill>
                <a:srgbClr val="A0B100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Tech.'!$B$30:$B$37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'Fig1.5&amp;Tab1.1 Accred. by Tech.'!$E$30:$E$37</c:f>
              <c:numCache>
                <c:formatCode>#,##0</c:formatCode>
                <c:ptCount val="8"/>
                <c:pt idx="0">
                  <c:v>3887</c:v>
                </c:pt>
                <c:pt idx="1">
                  <c:v>2636</c:v>
                </c:pt>
                <c:pt idx="2">
                  <c:v>1161</c:v>
                </c:pt>
                <c:pt idx="3">
                  <c:v>963</c:v>
                </c:pt>
                <c:pt idx="4">
                  <c:v>878</c:v>
                </c:pt>
                <c:pt idx="5">
                  <c:v>1091</c:v>
                </c:pt>
                <c:pt idx="6">
                  <c:v>1103</c:v>
                </c:pt>
                <c:pt idx="7">
                  <c:v>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D-4DBB-ACFF-999C77AB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d) Solar Thermal</a:t>
            </a:r>
          </a:p>
        </c:rich>
      </c:tx>
      <c:layout>
        <c:manualLayout>
          <c:xMode val="edge"/>
          <c:yMode val="edge"/>
          <c:x val="0.19436974990454373"/>
          <c:y val="4.718058238003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30259641084383"/>
          <c:y val="3.375018570791858E-2"/>
          <c:w val="0.84635929744177163"/>
          <c:h val="0.7075549695439014"/>
        </c:manualLayout>
      </c:layout>
      <c:lineChart>
        <c:grouping val="standard"/>
        <c:varyColors val="0"/>
        <c:ser>
          <c:idx val="0"/>
          <c:order val="0"/>
          <c:tx>
            <c:strRef>
              <c:f>'Fig1.5&amp;Tab1.1 Accred. by Tech.'!$F$29</c:f>
              <c:strCache>
                <c:ptCount val="1"/>
                <c:pt idx="0">
                  <c:v>Solar Thermal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Tech.'!$B$30:$B$37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'Fig1.5&amp;Tab1.1 Accred. by Tech.'!$F$30:$F$37</c:f>
              <c:numCache>
                <c:formatCode>#,##0</c:formatCode>
                <c:ptCount val="8"/>
                <c:pt idx="0">
                  <c:v>4937</c:v>
                </c:pt>
                <c:pt idx="1">
                  <c:v>1680</c:v>
                </c:pt>
                <c:pt idx="2">
                  <c:v>636</c:v>
                </c:pt>
                <c:pt idx="3">
                  <c:v>583</c:v>
                </c:pt>
                <c:pt idx="4">
                  <c:v>379</c:v>
                </c:pt>
                <c:pt idx="5">
                  <c:v>272</c:v>
                </c:pt>
                <c:pt idx="6">
                  <c:v>224</c:v>
                </c:pt>
                <c:pt idx="7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D-4DBB-ACFF-999C77AB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England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&amp;Country'!$B$30</c:f>
              <c:strCache>
                <c:ptCount val="1"/>
                <c:pt idx="0">
                  <c:v>England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1"/>
              <c:layout>
                <c:manualLayout>
                  <c:x val="0.1525639346015534"/>
                  <c:y val="-1.021834139998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D71-4DFE-8BB0-FDCDDB1B33CC}"/>
                </c:ext>
              </c:extLst>
            </c:dLbl>
            <c:dLbl>
              <c:idx val="3"/>
              <c:layout>
                <c:manualLayout>
                  <c:x val="-0.10035144148095547"/>
                  <c:y val="2.22808489145042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21642969984203"/>
                      <c:h val="0.21874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&amp;Country'!$C$29:$F$29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&amp;Country'!$C$30:$F$30</c:f>
              <c:numCache>
                <c:formatCode>#,##0</c:formatCode>
                <c:ptCount val="4"/>
                <c:pt idx="0">
                  <c:v>57152</c:v>
                </c:pt>
                <c:pt idx="1">
                  <c:v>7516</c:v>
                </c:pt>
                <c:pt idx="2">
                  <c:v>11079</c:v>
                </c:pt>
                <c:pt idx="3">
                  <c:v>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&amp;Country'!$B$31</c:f>
              <c:strCache>
                <c:ptCount val="1"/>
                <c:pt idx="0">
                  <c:v>Wales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1"/>
              <c:layout>
                <c:manualLayout>
                  <c:x val="0.21566955512470493"/>
                  <c:y val="-0.19205441945656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D71-4DFE-8BB0-FDCDDB1B33CC}"/>
                </c:ext>
              </c:extLst>
            </c:dLbl>
            <c:dLbl>
              <c:idx val="3"/>
              <c:layout>
                <c:manualLayout>
                  <c:x val="-6.6440470066869775E-2"/>
                  <c:y val="6.26609263770086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21642969984203"/>
                      <c:h val="0.21874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&amp;Country'!$C$29:$F$29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&amp;Country'!$C$31:$F$31</c:f>
              <c:numCache>
                <c:formatCode>#,##0</c:formatCode>
                <c:ptCount val="4"/>
                <c:pt idx="0">
                  <c:v>4004</c:v>
                </c:pt>
                <c:pt idx="1">
                  <c:v>1242</c:v>
                </c:pt>
                <c:pt idx="2">
                  <c:v>1394</c:v>
                </c:pt>
                <c:pt idx="3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GB"/>
              <a:t>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&amp;Country'!$B$32</c:f>
              <c:strCache>
                <c:ptCount val="1"/>
                <c:pt idx="0">
                  <c:v>Scotland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1-4DFE-8BB0-FDCDDB1B33CC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1-4DFE-8BB0-FDCDDB1B33CC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1-4DFE-8BB0-FDCDDB1B33CC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1-4DFE-8BB0-FDCDDB1B33CC}"/>
              </c:ext>
            </c:extLst>
          </c:dPt>
          <c:dLbls>
            <c:dLbl>
              <c:idx val="1"/>
              <c:layout>
                <c:manualLayout>
                  <c:x val="0.1907869284579771"/>
                  <c:y val="9.17904356169612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53396524486569"/>
                      <c:h val="0.16982142857142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71-4DFE-8BB0-FDCDDB1B33C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D71-4DFE-8BB0-FDCDDB1B33CC}"/>
                </c:ext>
              </c:extLst>
            </c:dLbl>
            <c:dLbl>
              <c:idx val="3"/>
              <c:layout>
                <c:manualLayout>
                  <c:x val="-0.18639491737352573"/>
                  <c:y val="3.42264845243661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21642969984203"/>
                      <c:h val="0.21874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71-4DFE-8BB0-FDCDDB1B3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&amp;Country'!$C$29:$F$29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&amp;Country'!$C$32:$F$32</c:f>
              <c:numCache>
                <c:formatCode>#,##0</c:formatCode>
                <c:ptCount val="4"/>
                <c:pt idx="0">
                  <c:v>13290</c:v>
                </c:pt>
                <c:pt idx="1">
                  <c:v>3702</c:v>
                </c:pt>
                <c:pt idx="2">
                  <c:v>1799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1-4DFE-8BB0-FDCDDB1B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D-40F8-920C-90461E213F27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D-40F8-920C-90461E213F27}"/>
              </c:ext>
            </c:extLst>
          </c:dPt>
          <c:dPt>
            <c:idx val="2"/>
            <c:bubble3D val="0"/>
            <c:spPr>
              <a:solidFill>
                <a:srgbClr val="109DC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5D-40F8-920C-90461E213F27}"/>
              </c:ext>
            </c:extLst>
          </c:dPt>
          <c:dPt>
            <c:idx val="3"/>
            <c:bubble3D val="0"/>
            <c:spPr>
              <a:solidFill>
                <a:srgbClr val="51C1B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D-40F8-920C-90461E213F27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5D-40F8-920C-90461E213F27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5D-40F8-920C-90461E213F27}"/>
              </c:ext>
            </c:extLst>
          </c:dPt>
          <c:dPt>
            <c:idx val="6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5D-40F8-920C-90461E213F27}"/>
              </c:ext>
            </c:extLst>
          </c:dPt>
          <c:dLbls>
            <c:dLbl>
              <c:idx val="2"/>
              <c:layout>
                <c:manualLayout>
                  <c:x val="-1.4104594787159001E-2"/>
                  <c:y val="7.99669201589270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LPG 7.6%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5D-40F8-920C-90461E213F27}"/>
                </c:ext>
              </c:extLst>
            </c:dLbl>
            <c:dLbl>
              <c:idx val="4"/>
              <c:layout>
                <c:manualLayout>
                  <c:x val="-0.14281031303216396"/>
                  <c:y val="9.20575696719867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5D-40F8-920C-90461E213F27}"/>
                </c:ext>
              </c:extLst>
            </c:dLbl>
            <c:dLbl>
              <c:idx val="5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5D-40F8-920C-90461E213F27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5D-40F8-920C-90461E213F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'Fig1.8 &amp; Fig1.9 Tech &amp; Fuel Typ'!$B$64:$B$70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LPG</c:v>
                </c:pt>
                <c:pt idx="3">
                  <c:v>Coal</c:v>
                </c:pt>
                <c:pt idx="4">
                  <c:v>Electricity</c:v>
                </c:pt>
                <c:pt idx="5">
                  <c:v>Biomass</c:v>
                </c:pt>
                <c:pt idx="6">
                  <c:v>Unknown</c:v>
                </c:pt>
              </c:strCache>
            </c:strRef>
          </c:cat>
          <c:val>
            <c:numRef>
              <c:f>'Fig1.8 &amp; Fig1.9 Tech &amp; Fuel Typ'!$C$64:$C$70</c:f>
              <c:numCache>
                <c:formatCode>_(* #,##0_);_(* \(#,##0\);_(* "-"??_);_(@_)</c:formatCode>
                <c:ptCount val="7"/>
                <c:pt idx="0">
                  <c:v>30509</c:v>
                </c:pt>
                <c:pt idx="1">
                  <c:v>16369</c:v>
                </c:pt>
                <c:pt idx="2">
                  <c:v>4434</c:v>
                </c:pt>
                <c:pt idx="3">
                  <c:v>4390</c:v>
                </c:pt>
                <c:pt idx="4">
                  <c:v>1782</c:v>
                </c:pt>
                <c:pt idx="5">
                  <c:v>567</c:v>
                </c:pt>
                <c:pt idx="6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5D-40F8-920C-90461E213F2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85D-40F8-920C-90461E213F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85D-40F8-920C-90461E213F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85D-40F8-920C-90461E213F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85D-40F8-920C-90461E213F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85D-40F8-920C-90461E213F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85D-40F8-920C-90461E213F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85D-40F8-920C-90461E213F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'Fig1.8 &amp; Fig1.9 Tech &amp; Fuel Typ'!$B$64:$B$70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LPG</c:v>
                </c:pt>
                <c:pt idx="3">
                  <c:v>Coal</c:v>
                </c:pt>
                <c:pt idx="4">
                  <c:v>Electricity</c:v>
                </c:pt>
                <c:pt idx="5">
                  <c:v>Biomass</c:v>
                </c:pt>
                <c:pt idx="6">
                  <c:v>Unknown</c:v>
                </c:pt>
              </c:strCache>
            </c:strRef>
          </c:cat>
          <c:val>
            <c:numRef>
              <c:f>'Fig1.8 &amp; Fig1.9 Tech &amp; Fuel Typ'!$D$64:$D$70</c:f>
              <c:numCache>
                <c:formatCode>0.0%</c:formatCode>
                <c:ptCount val="7"/>
                <c:pt idx="0">
                  <c:v>0.2766879789597787</c:v>
                </c:pt>
                <c:pt idx="1">
                  <c:v>0.14845145785153949</c:v>
                </c:pt>
                <c:pt idx="2">
                  <c:v>4.0212216025030612E-2</c:v>
                </c:pt>
                <c:pt idx="3">
                  <c:v>3.9813177345485874E-2</c:v>
                </c:pt>
                <c:pt idx="4">
                  <c:v>1.6161066521561691E-2</c:v>
                </c:pt>
                <c:pt idx="5">
                  <c:v>5.1421575295878116E-3</c:v>
                </c:pt>
                <c:pt idx="6">
                  <c:v>1.4873259873940054E-3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5D-40F8-920C-90461E213F2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618797105383418E-2"/>
          <c:y val="9.1492946364058705E-2"/>
          <c:w val="0.88323783745040751"/>
          <c:h val="0.84600712497702801"/>
        </c:manualLayout>
      </c:layout>
      <c:ofPieChart>
        <c:ofPieType val="pie"/>
        <c:varyColors val="1"/>
        <c:ser>
          <c:idx val="0"/>
          <c:order val="0"/>
          <c:tx>
            <c:strRef>
              <c:f>'Fig1.8 &amp; Fig1.9 Tech &amp; Fuel Typ'!$C$32</c:f>
              <c:strCache>
                <c:ptCount val="1"/>
                <c:pt idx="0">
                  <c:v>Number replaced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00-49F2-B614-276676C52459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00-49F2-B614-276676C52459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00-49F2-B614-276676C52459}"/>
              </c:ext>
            </c:extLst>
          </c:dPt>
          <c:dPt>
            <c:idx val="3"/>
            <c:bubble3D val="0"/>
            <c:spPr>
              <a:solidFill>
                <a:srgbClr val="109DC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00-49F2-B614-276676C52459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00-49F2-B614-276676C52459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00-49F2-B614-276676C52459}"/>
              </c:ext>
            </c:extLst>
          </c:dPt>
          <c:dPt>
            <c:idx val="6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00-49F2-B614-276676C52459}"/>
              </c:ext>
            </c:extLst>
          </c:dPt>
          <c:dPt>
            <c:idx val="7"/>
            <c:bubble3D val="0"/>
            <c:spPr>
              <a:solidFill>
                <a:srgbClr val="9E712A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00-49F2-B614-276676C52459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A00-49F2-B614-276676C52459}"/>
              </c:ext>
            </c:extLst>
          </c:dPt>
          <c:dPt>
            <c:idx val="9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A00-49F2-B614-276676C52459}"/>
              </c:ext>
            </c:extLst>
          </c:dPt>
          <c:dPt>
            <c:idx val="10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A00-49F2-B614-276676C52459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00-49F2-B614-276676C52459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00-49F2-B614-276676C52459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00-49F2-B614-276676C52459}"/>
                </c:ext>
              </c:extLst>
            </c:dLbl>
            <c:dLbl>
              <c:idx val="3"/>
              <c:layout>
                <c:manualLayout>
                  <c:x val="-2.3559767875370206E-2"/>
                  <c:y val="-0.18884364211340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00-49F2-B614-276676C52459}"/>
                </c:ext>
              </c:extLst>
            </c:dLbl>
            <c:dLbl>
              <c:idx val="5"/>
              <c:layout>
                <c:manualLayout>
                  <c:x val="5.2082449390006454E-2"/>
                  <c:y val="-0.16271750632984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0-49F2-B614-276676C52459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7A00-49F2-B614-276676C52459}"/>
                </c:ext>
              </c:extLst>
            </c:dLbl>
            <c:dLbl>
              <c:idx val="7"/>
              <c:layout>
                <c:manualLayout>
                  <c:x val="0.1001310575183912"/>
                  <c:y val="0.1694678982230932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0-49F2-B614-276676C52459}"/>
                </c:ext>
              </c:extLst>
            </c:dLbl>
            <c:dLbl>
              <c:idx val="8"/>
              <c:layout>
                <c:manualLayout>
                  <c:x val="0"/>
                  <c:y val="-0.11912201780043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0-49F2-B614-276676C52459}"/>
                </c:ext>
              </c:extLst>
            </c:dLbl>
            <c:dLbl>
              <c:idx val="9"/>
              <c:layout>
                <c:manualLayout>
                  <c:x val="1.0407669818832788E-2"/>
                  <c:y val="0.1705164700759414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0-49F2-B614-276676C524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ani" panose="02040502050405020303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'Fig1.8 &amp; Fig1.9 Tech &amp; Fuel Typ'!$B$33:$B$41</c:f>
              <c:strCache>
                <c:ptCount val="9"/>
                <c:pt idx="0">
                  <c:v>Boiler</c:v>
                </c:pt>
                <c:pt idx="1">
                  <c:v>First heating system</c:v>
                </c:pt>
                <c:pt idx="2">
                  <c:v>Storage heater</c:v>
                </c:pt>
                <c:pt idx="3">
                  <c:v>Unknown</c:v>
                </c:pt>
                <c:pt idx="4">
                  <c:v>Room heater</c:v>
                </c:pt>
                <c:pt idx="5">
                  <c:v>Heat Pumps</c:v>
                </c:pt>
                <c:pt idx="6">
                  <c:v>Warm Air</c:v>
                </c:pt>
                <c:pt idx="7">
                  <c:v>Electric ceiling heating</c:v>
                </c:pt>
                <c:pt idx="8">
                  <c:v>Community (shared heating)</c:v>
                </c:pt>
              </c:strCache>
            </c:strRef>
          </c:cat>
          <c:val>
            <c:numRef>
              <c:f>'Fig1.8 &amp; Fig1.9 Tech &amp; Fuel Typ'!$C$33:$C$41</c:f>
              <c:numCache>
                <c:formatCode>_(* #,##0_);_(* \(#,##0\);_(* "-"??_);_(@_)</c:formatCode>
                <c:ptCount val="9"/>
                <c:pt idx="0">
                  <c:v>58215</c:v>
                </c:pt>
                <c:pt idx="1">
                  <c:v>20703</c:v>
                </c:pt>
                <c:pt idx="2">
                  <c:v>20190</c:v>
                </c:pt>
                <c:pt idx="3">
                  <c:v>4757</c:v>
                </c:pt>
                <c:pt idx="4">
                  <c:v>3075</c:v>
                </c:pt>
                <c:pt idx="5">
                  <c:v>2464</c:v>
                </c:pt>
                <c:pt idx="6">
                  <c:v>463</c:v>
                </c:pt>
                <c:pt idx="7">
                  <c:v>243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0-49F2-B614-276676C524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'Fig1.10 Annual RSL &amp; non-RSL'!$C$31</c:f>
              <c:strCache>
                <c:ptCount val="1"/>
                <c:pt idx="0">
                  <c:v>RSL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'Fig1.10 Annual RSL &amp; non-RSL'!$B$32:$B$39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'Fig1.10 Annual RSL &amp; non-RSL'!$C$32:$C$39</c:f>
              <c:numCache>
                <c:formatCode>#,##0</c:formatCode>
                <c:ptCount val="8"/>
                <c:pt idx="0">
                  <c:v>4831</c:v>
                </c:pt>
                <c:pt idx="1">
                  <c:v>5323</c:v>
                </c:pt>
                <c:pt idx="2">
                  <c:v>1595</c:v>
                </c:pt>
                <c:pt idx="3">
                  <c:v>1343</c:v>
                </c:pt>
                <c:pt idx="4">
                  <c:v>1424</c:v>
                </c:pt>
                <c:pt idx="5">
                  <c:v>2844</c:v>
                </c:pt>
                <c:pt idx="6">
                  <c:v>2027</c:v>
                </c:pt>
                <c:pt idx="7">
                  <c:v>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2-4F45-9453-B336571C2E49}"/>
            </c:ext>
          </c:extLst>
        </c:ser>
        <c:ser>
          <c:idx val="1"/>
          <c:order val="1"/>
          <c:tx>
            <c:strRef>
              <c:f>'Fig1.10 Annual RSL &amp; non-RSL'!$D$31</c:f>
              <c:strCache>
                <c:ptCount val="1"/>
                <c:pt idx="0">
                  <c:v>Non-RSL</c:v>
                </c:pt>
              </c:strCache>
            </c:strRef>
          </c:tx>
          <c:spPr>
            <a:solidFill>
              <a:srgbClr val="A1AB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'Fig1.10 Annual RSL &amp; non-RSL'!$B$32:$B$39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'Fig1.10 Annual RSL &amp; non-RSL'!$D$32:$D$39</c:f>
              <c:numCache>
                <c:formatCode>#,##0</c:formatCode>
                <c:ptCount val="8"/>
                <c:pt idx="0">
                  <c:v>22008</c:v>
                </c:pt>
                <c:pt idx="1">
                  <c:v>10310</c:v>
                </c:pt>
                <c:pt idx="2">
                  <c:v>5411</c:v>
                </c:pt>
                <c:pt idx="3">
                  <c:v>5577</c:v>
                </c:pt>
                <c:pt idx="4">
                  <c:v>5402</c:v>
                </c:pt>
                <c:pt idx="5">
                  <c:v>8791</c:v>
                </c:pt>
                <c:pt idx="6">
                  <c:v>8890</c:v>
                </c:pt>
                <c:pt idx="7">
                  <c:v>20285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2-4F45-9453-B336571C2E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"/>
        <c:overlap val="100"/>
        <c:axId val="1565846399"/>
        <c:axId val="1564930703"/>
      </c:barChart>
      <c:catAx>
        <c:axId val="156584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Algn val="ctr"/>
        <c:lblOffset val="100"/>
        <c:noMultiLvlLbl val="0"/>
      </c:cat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Accreditations</a:t>
                </a:r>
              </a:p>
            </c:rich>
          </c:tx>
          <c:layout>
            <c:manualLayout>
              <c:xMode val="edge"/>
              <c:yMode val="edge"/>
              <c:x val="2.5729378932635962E-2"/>
              <c:y val="5.43573858419137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5899025020710346E-2"/>
          <c:y val="4.1810209068694003E-2"/>
          <c:w val="0.93542490110504173"/>
          <c:h val="0.91293130600054317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3-401F-96E9-017123E2ABDB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3-401F-96E9-017123E2ABDB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3-401F-96E9-017123E2ABDB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3-401F-96E9-017123E2ABDB}"/>
              </c:ext>
            </c:extLst>
          </c:dPt>
          <c:dPt>
            <c:idx val="4"/>
            <c:bubble3D val="0"/>
            <c:spPr>
              <a:solidFill>
                <a:sysClr val="windowText" lastClr="0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3-401F-96E9-017123E2ABDB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3-401F-96E9-017123E2ABDB}"/>
              </c:ext>
            </c:extLst>
          </c:dPt>
          <c:dPt>
            <c:idx val="6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E3-401F-96E9-017123E2ABDB}"/>
              </c:ext>
            </c:extLst>
          </c:dPt>
          <c:dPt>
            <c:idx val="7"/>
            <c:bubble3D val="0"/>
            <c:spPr>
              <a:solidFill>
                <a:srgbClr val="9E712A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E3-401F-96E9-017123E2ABDB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E3-401F-96E9-017123E2ABDB}"/>
              </c:ext>
            </c:extLst>
          </c:dPt>
          <c:dPt>
            <c:idx val="9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E3-401F-96E9-017123E2ABDB}"/>
              </c:ext>
            </c:extLst>
          </c:dPt>
          <c:dPt>
            <c:idx val="10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6E3-401F-96E9-017123E2ABDB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3-401F-96E9-017123E2AB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3-401F-96E9-017123E2ABDB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E3-401F-96E9-017123E2ABDB}"/>
                </c:ext>
              </c:extLst>
            </c:dLbl>
            <c:dLbl>
              <c:idx val="3"/>
              <c:layout>
                <c:manualLayout>
                  <c:x val="-4.3416561412911163E-2"/>
                  <c:y val="0.1316994298126527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E3-401F-96E9-017123E2AB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E3-401F-96E9-017123E2ABDB}"/>
                </c:ext>
              </c:extLst>
            </c:dLbl>
            <c:dLbl>
              <c:idx val="5"/>
              <c:layout>
                <c:manualLayout>
                  <c:x val="5.2082449390006454E-2"/>
                  <c:y val="-0.16271750632984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E3-401F-96E9-017123E2ABDB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6E3-401F-96E9-017123E2ABDB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6E3-401F-96E9-017123E2ABDB}"/>
                </c:ext>
              </c:extLst>
            </c:dLbl>
            <c:dLbl>
              <c:idx val="8"/>
              <c:layout>
                <c:manualLayout>
                  <c:x val="0"/>
                  <c:y val="-0.11912201780043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E3-401F-96E9-017123E2ABDB}"/>
                </c:ext>
              </c:extLst>
            </c:dLbl>
            <c:dLbl>
              <c:idx val="9"/>
              <c:layout>
                <c:manualLayout>
                  <c:x val="1.0407669818832788E-2"/>
                  <c:y val="0.1705164700759414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ani" panose="02040502050405020303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E3-401F-96E9-017123E2AB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ani" panose="02040502050405020303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'Fig1.11 RSL Acc by tech 21-22'!$B$32:$E$32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'Fig1.11 RSL Acc by tech 21-22'!$B$33:$E$33</c:f>
              <c:numCache>
                <c:formatCode>General</c:formatCode>
                <c:ptCount val="4"/>
                <c:pt idx="0" formatCode="#,##0">
                  <c:v>4166</c:v>
                </c:pt>
                <c:pt idx="1">
                  <c:v>0</c:v>
                </c:pt>
                <c:pt idx="2">
                  <c:v>26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E3-401F-96E9-017123E2AB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'Fig1.12 Annual MMSP Regs.'!$C$31</c:f>
              <c:strCache>
                <c:ptCount val="1"/>
                <c:pt idx="0">
                  <c:v>MMSP Registrations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7E8-4B1F-8705-0F90A9D4927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7E8-4B1F-8705-0F90A9D492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E4CA84-8F8A-43D6-9287-12789986094E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66-4DC7-90B3-61D3FA50F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'Fig1.12 Annual MMSP Regs.'!$B$32:$B$39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'Fig1.12 Annual MMSP Regs.'!$C$32:$C$39</c:f>
              <c:numCache>
                <c:formatCode>#,##0</c:formatCode>
                <c:ptCount val="8"/>
                <c:pt idx="0">
                  <c:v>1</c:v>
                </c:pt>
                <c:pt idx="1">
                  <c:v>13</c:v>
                </c:pt>
                <c:pt idx="2">
                  <c:v>23</c:v>
                </c:pt>
                <c:pt idx="3">
                  <c:v>209</c:v>
                </c:pt>
                <c:pt idx="4">
                  <c:v>192</c:v>
                </c:pt>
                <c:pt idx="5">
                  <c:v>986</c:v>
                </c:pt>
                <c:pt idx="6">
                  <c:v>837</c:v>
                </c:pt>
                <c:pt idx="7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834-AD06-C76028755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565846399"/>
        <c:axId val="1564930703"/>
      </c:barChart>
      <c:catAx>
        <c:axId val="156584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Algn val="ctr"/>
        <c:lblOffset val="100"/>
        <c:noMultiLvlLbl val="0"/>
      </c:cat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MMSP</a:t>
                </a:r>
                <a:r>
                  <a:rPr lang="en-GB" baseline="0"/>
                  <a:t> Registrations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6600954554886905E-2"/>
              <c:y val="2.92184432627118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'Fig1.2 Accreditations'!$C$30</c:f>
              <c:strCache>
                <c:ptCount val="1"/>
                <c:pt idx="0">
                  <c:v>Accreditations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'Fig1.2 Accreditations'!$B$31:$B$38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'Fig1.2 Accreditations'!$C$31:$C$38</c:f>
              <c:numCache>
                <c:formatCode>_(* #,##0_);_(* \(#,##0\);_(* "-"??_);_(@_)</c:formatCode>
                <c:ptCount val="8"/>
                <c:pt idx="0">
                  <c:v>26839</c:v>
                </c:pt>
                <c:pt idx="1">
                  <c:v>15633</c:v>
                </c:pt>
                <c:pt idx="2">
                  <c:v>7006</c:v>
                </c:pt>
                <c:pt idx="3">
                  <c:v>6920</c:v>
                </c:pt>
                <c:pt idx="4">
                  <c:v>6826</c:v>
                </c:pt>
                <c:pt idx="5">
                  <c:v>11635</c:v>
                </c:pt>
                <c:pt idx="6">
                  <c:v>10917</c:v>
                </c:pt>
                <c:pt idx="7">
                  <c:v>24489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834-AD06-C76028755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27"/>
        <c:axId val="1565846399"/>
        <c:axId val="1564930703"/>
      </c:barChart>
      <c:catAx>
        <c:axId val="156584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Algn val="ctr"/>
        <c:lblOffset val="100"/>
        <c:noMultiLvlLbl val="0"/>
      </c:cat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/>
                  <a:t>Accreditations</a:t>
                </a:r>
              </a:p>
            </c:rich>
          </c:tx>
          <c:layout>
            <c:manualLayout>
              <c:xMode val="edge"/>
              <c:yMode val="edge"/>
              <c:x val="1.4525757826861496E-2"/>
              <c:y val="3.70921941843883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6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CE2-42D8-83C1-73AC7D546F54}"/>
              </c:ext>
            </c:extLst>
          </c:dPt>
          <c:dPt>
            <c:idx val="1"/>
            <c:invertIfNegative val="0"/>
            <c:bubble3D val="0"/>
            <c:spPr>
              <a:solidFill>
                <a:srgbClr val="CD1F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2-42D8-83C1-73AC7D546F54}"/>
              </c:ext>
            </c:extLst>
          </c:dPt>
          <c:dPt>
            <c:idx val="2"/>
            <c:invertIfNegative val="0"/>
            <c:bubble3D val="0"/>
            <c:spPr>
              <a:solidFill>
                <a:srgbClr val="91AE3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E2-42D8-83C1-73AC7D546F54}"/>
              </c:ext>
            </c:extLst>
          </c:dPt>
          <c:dPt>
            <c:idx val="3"/>
            <c:invertIfNegative val="0"/>
            <c:bubble3D val="0"/>
            <c:spPr>
              <a:solidFill>
                <a:srgbClr val="A1AB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7C0-4D9E-8453-74A78D6E1256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0-4D9E-8453-74A78D6E1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'Fig2.1 Payments made 2021-22'!$C$32:$F$32</c:f>
              <c:strCache>
                <c:ptCount val="4"/>
                <c:pt idx="0">
                  <c:v>Air Source Heat Pump</c:v>
                </c:pt>
                <c:pt idx="1">
                  <c:v>Biomass</c:v>
                </c:pt>
                <c:pt idx="2">
                  <c:v>Ground Source Heat Pump</c:v>
                </c:pt>
                <c:pt idx="3">
                  <c:v>Solar Thermal</c:v>
                </c:pt>
              </c:strCache>
            </c:strRef>
          </c:cat>
          <c:val>
            <c:numRef>
              <c:f>'Fig2.1 Payments made 2021-22'!$C$40:$F$40</c:f>
              <c:numCache>
                <c:formatCode>"£"#,##0</c:formatCode>
                <c:ptCount val="4"/>
                <c:pt idx="0">
                  <c:v>58494802.869993612</c:v>
                </c:pt>
                <c:pt idx="1">
                  <c:v>42395421.360001199</c:v>
                </c:pt>
                <c:pt idx="2">
                  <c:v>42489568.060000449</c:v>
                </c:pt>
                <c:pt idx="3">
                  <c:v>2358281.0499999826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D9E-8453-74A78D6E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103127455"/>
        <c:axId val="2103127039"/>
      </c:barChart>
      <c:catAx>
        <c:axId val="210312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103127039"/>
        <c:crosses val="autoZero"/>
        <c:auto val="1"/>
        <c:lblAlgn val="ctr"/>
        <c:lblOffset val="100"/>
        <c:noMultiLvlLbl val="0"/>
      </c:catAx>
      <c:valAx>
        <c:axId val="210312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10312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a) ASHP</a:t>
            </a:r>
          </a:p>
        </c:rich>
      </c:tx>
      <c:layout>
        <c:manualLayout>
          <c:xMode val="edge"/>
          <c:yMode val="edge"/>
          <c:x val="0.12777964010241444"/>
          <c:y val="0.14365524360868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'Fig2.2 Annual heat gen. by tech'!$C$33</c:f>
              <c:strCache>
                <c:ptCount val="1"/>
                <c:pt idx="0">
                  <c:v>ASHP Payments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tech'!$C$34:$C$41</c:f>
              <c:numCache>
                <c:formatCode>"£"#,##0</c:formatCode>
                <c:ptCount val="8"/>
                <c:pt idx="0">
                  <c:v>2527964.9799999846</c:v>
                </c:pt>
                <c:pt idx="1">
                  <c:v>11944976.390000172</c:v>
                </c:pt>
                <c:pt idx="2">
                  <c:v>16518556.19999977</c:v>
                </c:pt>
                <c:pt idx="3">
                  <c:v>21561528.950000107</c:v>
                </c:pt>
                <c:pt idx="4">
                  <c:v>28479437.239999354</c:v>
                </c:pt>
                <c:pt idx="5">
                  <c:v>38223073.569998272</c:v>
                </c:pt>
                <c:pt idx="6">
                  <c:v>48270547.199995965</c:v>
                </c:pt>
                <c:pt idx="7">
                  <c:v>58494802.869993612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'Fig2.2 Annual heat gen. by tech'!$D$33</c:f>
              <c:strCache>
                <c:ptCount val="1"/>
                <c:pt idx="0">
                  <c:v>ASHP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tech'!$D$34:$D$41</c:f>
              <c:numCache>
                <c:formatCode>_(* #,##0.00_);_(* \(#,##0.00\);_(* "-"??_);_(@_)</c:formatCode>
                <c:ptCount val="8"/>
                <c:pt idx="0">
                  <c:v>37.581157247499362</c:v>
                </c:pt>
                <c:pt idx="1">
                  <c:v>180.66686700501228</c:v>
                </c:pt>
                <c:pt idx="2">
                  <c:v>242.55076930752065</c:v>
                </c:pt>
                <c:pt idx="3">
                  <c:v>295.93694908502692</c:v>
                </c:pt>
                <c:pt idx="4">
                  <c:v>351.08001336253227</c:v>
                </c:pt>
                <c:pt idx="5">
                  <c:v>430.49584138004064</c:v>
                </c:pt>
                <c:pt idx="6">
                  <c:v>512.90388134505054</c:v>
                </c:pt>
                <c:pt idx="7">
                  <c:v>597.65444983000816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</a:t>
                </a:r>
                <a:r>
                  <a:rPr lang="en-GB" sz="8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Demand (GWh)</a:t>
                </a:r>
                <a:endParaRPr lang="en-GB" sz="8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678753026147523"/>
              <c:y val="0.25531873584295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b) Biomass</a:t>
            </a:r>
          </a:p>
        </c:rich>
      </c:tx>
      <c:layout>
        <c:manualLayout>
          <c:xMode val="edge"/>
          <c:yMode val="edge"/>
          <c:x val="0.1343914759830121"/>
          <c:y val="0.15400895423016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'Fig2.2 Annual heat gen. by tech'!$E$33</c:f>
              <c:strCache>
                <c:ptCount val="1"/>
                <c:pt idx="0">
                  <c:v>Biomass Payments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tech'!$E$34:$E$41</c:f>
              <c:numCache>
                <c:formatCode>"£"#,##0</c:formatCode>
                <c:ptCount val="8"/>
                <c:pt idx="0">
                  <c:v>8995846.7199999597</c:v>
                </c:pt>
                <c:pt idx="1">
                  <c:v>42390827.370000005</c:v>
                </c:pt>
                <c:pt idx="2">
                  <c:v>47670185.0400002</c:v>
                </c:pt>
                <c:pt idx="3">
                  <c:v>47611497.019999668</c:v>
                </c:pt>
                <c:pt idx="4">
                  <c:v>49373309.699999906</c:v>
                </c:pt>
                <c:pt idx="5">
                  <c:v>52694767.529999562</c:v>
                </c:pt>
                <c:pt idx="6">
                  <c:v>51582810.310001604</c:v>
                </c:pt>
                <c:pt idx="7">
                  <c:v>42395421.360001199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'Fig2.2 Annual heat gen. by tech'!$F$33</c:f>
              <c:strCache>
                <c:ptCount val="1"/>
                <c:pt idx="0">
                  <c:v>Biomass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tech'!$F$34:$F$41</c:f>
              <c:numCache>
                <c:formatCode>0.00</c:formatCode>
                <c:ptCount val="8"/>
                <c:pt idx="0">
                  <c:v>74.920569499999999</c:v>
                </c:pt>
                <c:pt idx="1">
                  <c:v>377.15020249999998</c:v>
                </c:pt>
                <c:pt idx="2">
                  <c:v>448.84286974999998</c:v>
                </c:pt>
                <c:pt idx="3">
                  <c:v>448.38453650000002</c:v>
                </c:pt>
                <c:pt idx="4">
                  <c:v>452.38709299999999</c:v>
                </c:pt>
                <c:pt idx="5">
                  <c:v>473.23795775000002</c:v>
                </c:pt>
                <c:pt idx="6">
                  <c:v>453.44137124999997</c:v>
                </c:pt>
                <c:pt idx="7">
                  <c:v>388.40556724999999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  <c:max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 Demand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100"/>
        <c:minorUnit val="100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c) GSHP</a:t>
            </a:r>
          </a:p>
        </c:rich>
      </c:tx>
      <c:layout>
        <c:manualLayout>
          <c:xMode val="edge"/>
          <c:yMode val="edge"/>
          <c:x val="0.13138961154084816"/>
          <c:y val="0.10887270224139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1752402095112"/>
          <c:y val="8.2029402881285685E-2"/>
          <c:w val="0.79550159754259797"/>
          <c:h val="0.69830025608370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'Fig2.2 Annual heat gen. by tech'!$G$33</c:f>
              <c:strCache>
                <c:ptCount val="1"/>
                <c:pt idx="0">
                  <c:v>GSHP Payments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tech'!$G$34:$G$41</c:f>
              <c:numCache>
                <c:formatCode>"£"#,##0</c:formatCode>
                <c:ptCount val="8"/>
                <c:pt idx="0">
                  <c:v>4278918.4499999974</c:v>
                </c:pt>
                <c:pt idx="1">
                  <c:v>17681220.42000002</c:v>
                </c:pt>
                <c:pt idx="2">
                  <c:v>23795407.769999854</c:v>
                </c:pt>
                <c:pt idx="3">
                  <c:v>29387301.960000109</c:v>
                </c:pt>
                <c:pt idx="4">
                  <c:v>34320265.590000071</c:v>
                </c:pt>
                <c:pt idx="5">
                  <c:v>39307637.769999877</c:v>
                </c:pt>
                <c:pt idx="6">
                  <c:v>42203523.140000515</c:v>
                </c:pt>
                <c:pt idx="7">
                  <c:v>42489568.060000449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'Fig2.2 Annual heat gen. by tech'!$H$33</c:f>
              <c:strCache>
                <c:ptCount val="1"/>
                <c:pt idx="0">
                  <c:v>GSHP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tech'!$H$34:$H$41</c:f>
              <c:numCache>
                <c:formatCode>0.00</c:formatCode>
                <c:ptCount val="8"/>
                <c:pt idx="0">
                  <c:v>23.397740652499923</c:v>
                </c:pt>
                <c:pt idx="1">
                  <c:v>97.992381565000159</c:v>
                </c:pt>
                <c:pt idx="2">
                  <c:v>129.78158323500125</c:v>
                </c:pt>
                <c:pt idx="3">
                  <c:v>155.8253311850012</c:v>
                </c:pt>
                <c:pt idx="4">
                  <c:v>175.12938275000127</c:v>
                </c:pt>
                <c:pt idx="5">
                  <c:v>194.02042013750201</c:v>
                </c:pt>
                <c:pt idx="6">
                  <c:v>203.59879010750021</c:v>
                </c:pt>
                <c:pt idx="7">
                  <c:v>203.1144690975002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 Demand</a:t>
                </a:r>
                <a:r>
                  <a:rPr lang="en-GB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(GWh)</a:t>
                </a:r>
                <a:endParaRPr lang="en-GB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25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08558199887933"/>
          <c:y val="0.94120171132173103"/>
          <c:w val="0.54848535786959207"/>
          <c:h val="5.864300329611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d) Solar Thermal</a:t>
            </a:r>
          </a:p>
        </c:rich>
      </c:tx>
      <c:layout>
        <c:manualLayout>
          <c:xMode val="edge"/>
          <c:yMode val="edge"/>
          <c:x val="0.13060878216470079"/>
          <c:y val="0.1367229356295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'Fig2.2 Annual heat gen. by tech'!$I$33</c:f>
              <c:strCache>
                <c:ptCount val="1"/>
                <c:pt idx="0">
                  <c:v>Solar Thermal Payments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tech'!$I$34:$I$41</c:f>
              <c:numCache>
                <c:formatCode>"£"#,##0</c:formatCode>
                <c:ptCount val="8"/>
                <c:pt idx="0">
                  <c:v>609568.47000000009</c:v>
                </c:pt>
                <c:pt idx="1">
                  <c:v>2077266.7999999928</c:v>
                </c:pt>
                <c:pt idx="2">
                  <c:v>2136871.2599999835</c:v>
                </c:pt>
                <c:pt idx="3">
                  <c:v>2272018.2900000168</c:v>
                </c:pt>
                <c:pt idx="4">
                  <c:v>2412502.6400000271</c:v>
                </c:pt>
                <c:pt idx="5">
                  <c:v>2290106.4700000673</c:v>
                </c:pt>
                <c:pt idx="6">
                  <c:v>2965477.2299999897</c:v>
                </c:pt>
                <c:pt idx="7">
                  <c:v>2358281.0499999826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52550447"/>
        <c:axId val="1752549199"/>
      </c:barChart>
      <c:lineChart>
        <c:grouping val="standard"/>
        <c:varyColors val="0"/>
        <c:ser>
          <c:idx val="1"/>
          <c:order val="1"/>
          <c:tx>
            <c:strRef>
              <c:f>'Fig2.2 Annual heat gen. by tech'!$J$33</c:f>
              <c:strCache>
                <c:ptCount val="1"/>
                <c:pt idx="0">
                  <c:v>Solar Thermal Heat Demand (GWh)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'Fig2.2 Annual heat gen. by tech'!$B$34:$B$41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'Fig2.2 Annual heat gen. by tech'!$J$34:$J$41</c:f>
              <c:numCache>
                <c:formatCode>0.00</c:formatCode>
                <c:ptCount val="8"/>
                <c:pt idx="0">
                  <c:v>3.1537757424999926</c:v>
                </c:pt>
                <c:pt idx="1">
                  <c:v>10.932214324999956</c:v>
                </c:pt>
                <c:pt idx="2">
                  <c:v>11.477433822500037</c:v>
                </c:pt>
                <c:pt idx="3">
                  <c:v>12.686887737499944</c:v>
                </c:pt>
                <c:pt idx="4">
                  <c:v>12.766974900000019</c:v>
                </c:pt>
                <c:pt idx="5">
                  <c:v>12.811783764999513</c:v>
                </c:pt>
                <c:pt idx="6">
                  <c:v>14.302021205000004</c:v>
                </c:pt>
                <c:pt idx="7">
                  <c:v>11.311440472500019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F-4546-A288-59A4AFE6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543791"/>
        <c:axId val="1752550863"/>
      </c:lineChart>
      <c:catAx>
        <c:axId val="1752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9199"/>
        <c:crosses val="autoZero"/>
        <c:auto val="1"/>
        <c:lblAlgn val="ctr"/>
        <c:lblOffset val="100"/>
        <c:noMultiLvlLbl val="0"/>
      </c:catAx>
      <c:valAx>
        <c:axId val="1752549199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&quot;£&quot;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50447"/>
        <c:crosses val="autoZero"/>
        <c:crossBetween val="between"/>
        <c:majorUnit val="1000000"/>
        <c:minorUnit val="2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752550863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 b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 Demand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52543791"/>
        <c:crosses val="max"/>
        <c:crossBetween val="between"/>
        <c:majorUnit val="4"/>
      </c:valAx>
      <c:catAx>
        <c:axId val="1752543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550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'Fig3.1 Top Five Non-Comp.'!$C$31</c:f>
              <c:strCache>
                <c:ptCount val="1"/>
                <c:pt idx="0">
                  <c:v>Number of non-compliances</c:v>
                </c:pt>
              </c:strCache>
            </c:strRef>
          </c:tx>
          <c:spPr>
            <a:solidFill>
              <a:srgbClr val="109DC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376909487748806E-17"/>
                  <c:y val="0.200586160733564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6E-4A89-99CF-AFF699BB7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'Fig3.1 Top Five Non-Comp.'!$B$32:$B$36</c:f>
              <c:strCache>
                <c:ptCount val="5"/>
                <c:pt idx="0">
                  <c:v>Evidence not provided during audit</c:v>
                </c:pt>
                <c:pt idx="1">
                  <c:v>Installation is not in working order</c:v>
                </c:pt>
                <c:pt idx="2">
                  <c:v>Incorrect details on MCS certificate </c:v>
                </c:pt>
                <c:pt idx="3">
                  <c:v>Not requested information provided /key info missing</c:v>
                </c:pt>
                <c:pt idx="4">
                  <c:v>No metering where it is required</c:v>
                </c:pt>
              </c:strCache>
            </c:strRef>
          </c:cat>
          <c:val>
            <c:numRef>
              <c:f>'Fig3.1 Top Five Non-Comp.'!$C$32:$C$36</c:f>
              <c:numCache>
                <c:formatCode>General</c:formatCode>
                <c:ptCount val="5"/>
                <c:pt idx="0">
                  <c:v>62</c:v>
                </c:pt>
                <c:pt idx="1">
                  <c:v>45</c:v>
                </c:pt>
                <c:pt idx="2">
                  <c:v>23</c:v>
                </c:pt>
                <c:pt idx="3">
                  <c:v>20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E-4993-A5D7-C126845867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2811008"/>
        <c:axId val="1242811424"/>
      </c:barChart>
      <c:lineChart>
        <c:grouping val="standard"/>
        <c:varyColors val="0"/>
        <c:ser>
          <c:idx val="1"/>
          <c:order val="1"/>
          <c:tx>
            <c:strRef>
              <c:f>'Fig3.1 Top Five Non-Comp.'!$D$31</c:f>
              <c:strCache>
                <c:ptCount val="1"/>
                <c:pt idx="0">
                  <c:v>Cumulative % of all non-compliances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D1F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9FB-46B3-802C-CFE67CE17138}"/>
              </c:ext>
            </c:extLst>
          </c:dPt>
          <c:dLbls>
            <c:dLbl>
              <c:idx val="0"/>
              <c:layout>
                <c:manualLayout>
                  <c:x val="-7.2358914290031634E-2"/>
                  <c:y val="-4.0219378427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6E-4A89-99CF-AFF699BB7747}"/>
                </c:ext>
              </c:extLst>
            </c:dLbl>
            <c:dLbl>
              <c:idx val="1"/>
              <c:layout>
                <c:manualLayout>
                  <c:x val="-7.5713915116894043E-2"/>
                  <c:y val="-3.2906764168190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6E-4A89-99CF-AFF699BB7747}"/>
                </c:ext>
              </c:extLst>
            </c:dLbl>
            <c:dLbl>
              <c:idx val="2"/>
              <c:layout>
                <c:manualLayout>
                  <c:x val="-5.3906409742288386E-2"/>
                  <c:y val="-4.38756855575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6E-4A89-99CF-AFF699BB7747}"/>
                </c:ext>
              </c:extLst>
            </c:dLbl>
            <c:dLbl>
              <c:idx val="3"/>
              <c:layout>
                <c:manualLayout>
                  <c:x val="-5.3906409742288511E-2"/>
                  <c:y val="-4.3875685557586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B-46B3-802C-CFE67CE17138}"/>
                </c:ext>
              </c:extLst>
            </c:dLbl>
            <c:dLbl>
              <c:idx val="4"/>
              <c:layout>
                <c:manualLayout>
                  <c:x val="-6.9003913463169225E-2"/>
                  <c:y val="-4.38756855575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6E-4A89-99CF-AFF699BB7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'Fig3.1 Top Five Non-Comp.'!$B$32:$B$36</c:f>
              <c:strCache>
                <c:ptCount val="5"/>
                <c:pt idx="0">
                  <c:v>Evidence not provided during audit</c:v>
                </c:pt>
                <c:pt idx="1">
                  <c:v>Installation is not in working order</c:v>
                </c:pt>
                <c:pt idx="2">
                  <c:v>Incorrect details on MCS certificate </c:v>
                </c:pt>
                <c:pt idx="3">
                  <c:v>Not requested information provided /key info missing</c:v>
                </c:pt>
                <c:pt idx="4">
                  <c:v>No metering where it is required</c:v>
                </c:pt>
              </c:strCache>
            </c:strRef>
          </c:cat>
          <c:val>
            <c:numRef>
              <c:f>'Fig3.1 Top Five Non-Comp.'!$D$32:$D$36</c:f>
              <c:numCache>
                <c:formatCode>0.0%</c:formatCode>
                <c:ptCount val="5"/>
                <c:pt idx="0">
                  <c:v>0.29523809523809524</c:v>
                </c:pt>
                <c:pt idx="1">
                  <c:v>0.50952380952380949</c:v>
                </c:pt>
                <c:pt idx="2">
                  <c:v>0.61904761904761907</c:v>
                </c:pt>
                <c:pt idx="3">
                  <c:v>0.7142857142857143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E-4993-A5D7-C126845867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8692688"/>
        <c:axId val="273638608"/>
      </c:lineChart>
      <c:catAx>
        <c:axId val="124281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2811424"/>
        <c:crosses val="autoZero"/>
        <c:auto val="1"/>
        <c:lblAlgn val="ctr"/>
        <c:lblOffset val="100"/>
        <c:noMultiLvlLbl val="0"/>
      </c:catAx>
      <c:valAx>
        <c:axId val="12428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2811008"/>
        <c:crosses val="autoZero"/>
        <c:crossBetween val="between"/>
      </c:valAx>
      <c:valAx>
        <c:axId val="27363860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68692688"/>
        <c:crosses val="max"/>
        <c:crossBetween val="between"/>
        <c:majorUnit val="0.15000000000000002"/>
      </c:valAx>
      <c:catAx>
        <c:axId val="146869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363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2363A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B-4EC2-BB3C-E6D8D91E2BF6}"/>
              </c:ext>
            </c:extLst>
          </c:dPt>
          <c:dPt>
            <c:idx val="1"/>
            <c:bubble3D val="0"/>
            <c:spPr>
              <a:solidFill>
                <a:srgbClr val="CD1F4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B-4EC2-BB3C-E6D8D91E2BF6}"/>
              </c:ext>
            </c:extLst>
          </c:dPt>
          <c:dPt>
            <c:idx val="2"/>
            <c:bubble3D val="0"/>
            <c:spPr>
              <a:solidFill>
                <a:srgbClr val="91AE3C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2B-4EC2-BB3C-E6D8D91E2BF6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2B-4EC2-BB3C-E6D8D91E2BF6}"/>
              </c:ext>
            </c:extLst>
          </c:dPt>
          <c:dLbls>
            <c:dLbl>
              <c:idx val="2"/>
              <c:layout>
                <c:manualLayout>
                  <c:x val="0.12705959461749047"/>
                  <c:y val="0.151862119306092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/>
                      <a:t>GSHP</a:t>
                    </a:r>
                    <a:r>
                      <a:rPr lang="en-US" baseline="0"/>
                      <a:t> 12.9%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112487100103198"/>
                      <c:h val="0.165612052730696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782B-4EC2-BB3C-E6D8D91E2BF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2B-4EC2-BB3C-E6D8D91E2B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'Fig1.3 Accreds. by Tech Type'!$C$30:$F$30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'Fig1.3 Accreds. by Tech Type'!$C$32:$F$32</c:f>
              <c:numCache>
                <c:formatCode>0.0%</c:formatCode>
                <c:ptCount val="4"/>
                <c:pt idx="0">
                  <c:v>0.675155307667891</c:v>
                </c:pt>
                <c:pt idx="1">
                  <c:v>0.11300049879834943</c:v>
                </c:pt>
                <c:pt idx="2">
                  <c:v>0.12943363714687345</c:v>
                </c:pt>
                <c:pt idx="3">
                  <c:v>8.2410556386886144E-2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2B-4EC2-BB3C-E6D8D91E2B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a) ASHP</a:t>
            </a:r>
          </a:p>
        </c:rich>
      </c:tx>
      <c:layout>
        <c:manualLayout>
          <c:xMode val="edge"/>
          <c:yMode val="edge"/>
          <c:x val="0.15306306561713706"/>
          <c:y val="0.17059047153783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'Fig1.4 Cumulative by Tech'!$C$30</c:f>
              <c:strCache>
                <c:ptCount val="1"/>
                <c:pt idx="0">
                  <c:v>ASHP</c:v>
                </c:pt>
              </c:strCache>
            </c:strRef>
          </c:tx>
          <c:spPr>
            <a:ln w="28575" cap="rnd">
              <a:solidFill>
                <a:srgbClr val="2363AF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Tech'!$B$31:$B$38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'Fig1.4 Cumulative by Tech'!$C$31:$C$38</c:f>
              <c:numCache>
                <c:formatCode>_(* #,##0_);_(* \(#,##0\);_(* "-"??_);_(@_)</c:formatCode>
                <c:ptCount val="8"/>
                <c:pt idx="0">
                  <c:v>11132</c:v>
                </c:pt>
                <c:pt idx="1">
                  <c:v>19174</c:v>
                </c:pt>
                <c:pt idx="2">
                  <c:v>23692</c:v>
                </c:pt>
                <c:pt idx="3">
                  <c:v>28695</c:v>
                </c:pt>
                <c:pt idx="4">
                  <c:v>33979</c:v>
                </c:pt>
                <c:pt idx="5">
                  <c:v>43963</c:v>
                </c:pt>
                <c:pt idx="6">
                  <c:v>53329</c:v>
                </c:pt>
                <c:pt idx="7">
                  <c:v>74446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C-4FDE-9376-20C41D1D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b) Biomass</a:t>
            </a:r>
          </a:p>
        </c:rich>
      </c:tx>
      <c:layout>
        <c:manualLayout>
          <c:xMode val="edge"/>
          <c:yMode val="edge"/>
          <c:x val="0.15306306561713706"/>
          <c:y val="0.17059047153783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'Fig1.4 Cumulative by Tech'!$D$30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rgbClr val="CD1F45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Tech'!$B$31:$B$38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'Fig1.4 Cumulative by Tech'!$D$31:$D$38</c:f>
              <c:numCache>
                <c:formatCode>_(* #,##0_);_(* \(#,##0\);_(* "-"??_);_(@_)</c:formatCode>
                <c:ptCount val="8"/>
                <c:pt idx="0">
                  <c:v>6883</c:v>
                </c:pt>
                <c:pt idx="1">
                  <c:v>10158</c:v>
                </c:pt>
                <c:pt idx="2">
                  <c:v>10849</c:v>
                </c:pt>
                <c:pt idx="3">
                  <c:v>11220</c:v>
                </c:pt>
                <c:pt idx="4">
                  <c:v>11505</c:v>
                </c:pt>
                <c:pt idx="5">
                  <c:v>11793</c:v>
                </c:pt>
                <c:pt idx="6">
                  <c:v>12017</c:v>
                </c:pt>
                <c:pt idx="7">
                  <c:v>12460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C-4FDE-9376-20C41D1D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  <c:majorUnit val="5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c) GSHP</a:t>
            </a:r>
          </a:p>
        </c:rich>
      </c:tx>
      <c:layout>
        <c:manualLayout>
          <c:xMode val="edge"/>
          <c:yMode val="edge"/>
          <c:x val="0.15306306561713706"/>
          <c:y val="0.17059047153783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'Fig1.4 Cumulative by Tech'!$E$30</c:f>
              <c:strCache>
                <c:ptCount val="1"/>
                <c:pt idx="0">
                  <c:v>GSHP</c:v>
                </c:pt>
              </c:strCache>
            </c:strRef>
          </c:tx>
          <c:spPr>
            <a:ln w="28575" cap="rnd">
              <a:solidFill>
                <a:srgbClr val="A0B100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Tech'!$B$31:$B$38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'Fig1.4 Cumulative by Tech'!$E$31:$E$38</c:f>
              <c:numCache>
                <c:formatCode>_(* #,##0_);_(* \(#,##0\);_(* "-"??_);_(@_)</c:formatCode>
                <c:ptCount val="8"/>
                <c:pt idx="0">
                  <c:v>3887</c:v>
                </c:pt>
                <c:pt idx="1">
                  <c:v>6523</c:v>
                </c:pt>
                <c:pt idx="2">
                  <c:v>7684</c:v>
                </c:pt>
                <c:pt idx="3">
                  <c:v>8647</c:v>
                </c:pt>
                <c:pt idx="4">
                  <c:v>9525</c:v>
                </c:pt>
                <c:pt idx="5">
                  <c:v>10616</c:v>
                </c:pt>
                <c:pt idx="6">
                  <c:v>11719</c:v>
                </c:pt>
                <c:pt idx="7">
                  <c:v>14272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C-4FDE-9376-20C41D1D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d) Solar Thermal</a:t>
            </a:r>
          </a:p>
        </c:rich>
      </c:tx>
      <c:layout>
        <c:manualLayout>
          <c:xMode val="edge"/>
          <c:yMode val="edge"/>
          <c:x val="0.15306306561713706"/>
          <c:y val="0.17059047153783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'Fig1.4 Cumulative by Tech'!$F$30</c:f>
              <c:strCache>
                <c:ptCount val="1"/>
                <c:pt idx="0">
                  <c:v>Solar Thermal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Tech'!$B$31:$B$38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'Fig1.4 Cumulative by Tech'!$F$31:$F$38</c:f>
              <c:numCache>
                <c:formatCode>_(* #,##0_);_(* \(#,##0\);_(* "-"??_);_(@_)</c:formatCode>
                <c:ptCount val="8"/>
                <c:pt idx="0">
                  <c:v>4937</c:v>
                </c:pt>
                <c:pt idx="1">
                  <c:v>6617</c:v>
                </c:pt>
                <c:pt idx="2">
                  <c:v>7253</c:v>
                </c:pt>
                <c:pt idx="3">
                  <c:v>7836</c:v>
                </c:pt>
                <c:pt idx="4">
                  <c:v>8215</c:v>
                </c:pt>
                <c:pt idx="5">
                  <c:v>8487</c:v>
                </c:pt>
                <c:pt idx="6">
                  <c:v>8711</c:v>
                </c:pt>
                <c:pt idx="7">
                  <c:v>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C-4FDE-9376-20C41D1D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a) ASHP</a:t>
            </a:r>
          </a:p>
        </c:rich>
      </c:tx>
      <c:layout>
        <c:manualLayout>
          <c:xMode val="edge"/>
          <c:yMode val="edge"/>
          <c:x val="0.14559016815045445"/>
          <c:y val="0.18868978560128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'Fig1.5&amp;Tab1.1 Accred. by Tech.'!$C$29</c:f>
              <c:strCache>
                <c:ptCount val="1"/>
                <c:pt idx="0">
                  <c:v>ASHP</c:v>
                </c:pt>
              </c:strCache>
            </c:strRef>
          </c:tx>
          <c:spPr>
            <a:ln w="28575" cap="rnd">
              <a:solidFill>
                <a:srgbClr val="2363AF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Tech.'!$B$30:$B$37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'Fig1.5&amp;Tab1.1 Accred. by Tech.'!$C$30:$C$37</c:f>
              <c:numCache>
                <c:formatCode>#,##0</c:formatCode>
                <c:ptCount val="8"/>
                <c:pt idx="0">
                  <c:v>11132</c:v>
                </c:pt>
                <c:pt idx="1">
                  <c:v>8042</c:v>
                </c:pt>
                <c:pt idx="2">
                  <c:v>4518</c:v>
                </c:pt>
                <c:pt idx="3">
                  <c:v>5003</c:v>
                </c:pt>
                <c:pt idx="4">
                  <c:v>5284</c:v>
                </c:pt>
                <c:pt idx="5">
                  <c:v>9984</c:v>
                </c:pt>
                <c:pt idx="6">
                  <c:v>9366</c:v>
                </c:pt>
                <c:pt idx="7">
                  <c:v>21117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D-4DBB-ACFF-999C77AB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b) Biomass</a:t>
            </a:r>
          </a:p>
        </c:rich>
      </c:tx>
      <c:layout>
        <c:manualLayout>
          <c:xMode val="edge"/>
          <c:yMode val="edge"/>
          <c:x val="0.20952336983935643"/>
          <c:y val="0.18868992054726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'Fig1.5&amp;Tab1.1 Accred. by Tech.'!$D$29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rgbClr val="CD1F45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Tech.'!$B$30:$B$37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'Fig1.5&amp;Tab1.1 Accred. by Tech.'!$D$30:$D$37</c:f>
              <c:numCache>
                <c:formatCode>#,##0</c:formatCode>
                <c:ptCount val="8"/>
                <c:pt idx="0">
                  <c:v>6883</c:v>
                </c:pt>
                <c:pt idx="1">
                  <c:v>3275</c:v>
                </c:pt>
                <c:pt idx="2">
                  <c:v>691</c:v>
                </c:pt>
                <c:pt idx="3">
                  <c:v>371</c:v>
                </c:pt>
                <c:pt idx="4">
                  <c:v>285</c:v>
                </c:pt>
                <c:pt idx="5">
                  <c:v>288</c:v>
                </c:pt>
                <c:pt idx="6">
                  <c:v>224</c:v>
                </c:pt>
                <c:pt idx="7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D-4DBB-ACFF-999C77AB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747647"/>
        <c:axId val="1244858639"/>
      </c:lineChart>
      <c:catAx>
        <c:axId val="1083747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244858639"/>
        <c:crossesAt val="0"/>
        <c:auto val="1"/>
        <c:lblAlgn val="ctr"/>
        <c:lblOffset val="100"/>
        <c:noMultiLvlLbl val="0"/>
      </c:catAx>
      <c:valAx>
        <c:axId val="124485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8374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2397514</xdr:colOff>
      <xdr:row>3</xdr:row>
      <xdr:rowOff>49752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DC5327A-20BF-4181-A14F-26C271B9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2397514" cy="5641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192703</xdr:colOff>
      <xdr:row>3</xdr:row>
      <xdr:rowOff>44989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599BA326-BAA1-450E-A6E6-50A0C7A76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383453" cy="559339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45</xdr:row>
      <xdr:rowOff>75896</xdr:rowOff>
    </xdr:from>
    <xdr:to>
      <xdr:col>3</xdr:col>
      <xdr:colOff>1079047</xdr:colOff>
      <xdr:row>61</xdr:row>
      <xdr:rowOff>85271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DB5BBE-AAF6-4DA5-A7C4-904155C8B1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49892</xdr:colOff>
      <xdr:row>10</xdr:row>
      <xdr:rowOff>55335</xdr:rowOff>
    </xdr:from>
    <xdr:to>
      <xdr:col>5</xdr:col>
      <xdr:colOff>352425</xdr:colOff>
      <xdr:row>30</xdr:row>
      <xdr:rowOff>86177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31A8BC-371C-4394-B62D-68C5C9E279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410720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E006211-93A0-4D75-A9CE-5C02DD3A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401445" cy="568864"/>
        </a:xfrm>
        <a:prstGeom prst="rect">
          <a:avLst/>
        </a:prstGeom>
      </xdr:spPr>
    </xdr:pic>
    <xdr:clientData/>
  </xdr:twoCellAnchor>
  <xdr:twoCellAnchor>
    <xdr:from>
      <xdr:col>1</xdr:col>
      <xdr:colOff>20636</xdr:colOff>
      <xdr:row>9</xdr:row>
      <xdr:rowOff>85725</xdr:rowOff>
    </xdr:from>
    <xdr:to>
      <xdr:col>7</xdr:col>
      <xdr:colOff>107949</xdr:colOff>
      <xdr:row>29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2441303-9FB5-4FB3-B51E-DAA2C18741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982674</xdr:colOff>
      <xdr:row>3</xdr:row>
      <xdr:rowOff>54514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924B614-7AB5-4D35-A730-4FA69EDF1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217295" cy="540289"/>
        </a:xfrm>
        <a:prstGeom prst="rect">
          <a:avLst/>
        </a:prstGeom>
      </xdr:spPr>
    </xdr:pic>
    <xdr:clientData/>
  </xdr:twoCellAnchor>
  <xdr:twoCellAnchor>
    <xdr:from>
      <xdr:col>0</xdr:col>
      <xdr:colOff>112712</xdr:colOff>
      <xdr:row>9</xdr:row>
      <xdr:rowOff>47625</xdr:rowOff>
    </xdr:from>
    <xdr:to>
      <xdr:col>6</xdr:col>
      <xdr:colOff>9525</xdr:colOff>
      <xdr:row>30</xdr:row>
      <xdr:rowOff>130175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F04418-73C8-4E6E-95E8-B9CD13217D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2</xdr:col>
      <xdr:colOff>1342053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893615B-72C6-4B08-979E-97411753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2392978" cy="568864"/>
        </a:xfrm>
        <a:prstGeom prst="rect">
          <a:avLst/>
        </a:prstGeom>
      </xdr:spPr>
    </xdr:pic>
    <xdr:clientData/>
  </xdr:twoCellAnchor>
  <xdr:twoCellAnchor>
    <xdr:from>
      <xdr:col>1</xdr:col>
      <xdr:colOff>20636</xdr:colOff>
      <xdr:row>8</xdr:row>
      <xdr:rowOff>92075</xdr:rowOff>
    </xdr:from>
    <xdr:to>
      <xdr:col>6</xdr:col>
      <xdr:colOff>304799</xdr:colOff>
      <xdr:row>27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A63AEE-D1E5-4544-AEB8-BBB6B3D308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1379011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C59FCC8D-ED97-4AB1-9558-C9A1534A9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2401361" cy="572039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9</xdr:row>
      <xdr:rowOff>85725</xdr:rowOff>
    </xdr:from>
    <xdr:to>
      <xdr:col>6</xdr:col>
      <xdr:colOff>866775</xdr:colOff>
      <xdr:row>30</xdr:row>
      <xdr:rowOff>7937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D6ED48-919B-4EED-A70B-4F44159235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1006742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715E049D-4E46-49E1-B94A-34ED95FFA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406917" cy="572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1302017</xdr:colOff>
      <xdr:row>3</xdr:row>
      <xdr:rowOff>57689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D38DF7A-571B-4D41-B40B-2870AE66E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406917" cy="572039"/>
        </a:xfrm>
        <a:prstGeom prst="rect">
          <a:avLst/>
        </a:prstGeom>
      </xdr:spPr>
    </xdr:pic>
    <xdr:clientData/>
  </xdr:twoCellAnchor>
  <xdr:twoCellAnchor>
    <xdr:from>
      <xdr:col>1</xdr:col>
      <xdr:colOff>320675</xdr:colOff>
      <xdr:row>8</xdr:row>
      <xdr:rowOff>146050</xdr:rowOff>
    </xdr:from>
    <xdr:to>
      <xdr:col>4</xdr:col>
      <xdr:colOff>1863725</xdr:colOff>
      <xdr:row>29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2AD16E-C782-4A36-8A2B-10134D2ACF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98423</xdr:colOff>
      <xdr:row>8</xdr:row>
      <xdr:rowOff>149225</xdr:rowOff>
    </xdr:from>
    <xdr:to>
      <xdr:col>9</xdr:col>
      <xdr:colOff>82550</xdr:colOff>
      <xdr:row>29</xdr:row>
      <xdr:rowOff>53975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73B1513-00D4-404C-A2E6-E39F276580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107949</xdr:colOff>
      <xdr:row>9</xdr:row>
      <xdr:rowOff>76199</xdr:rowOff>
    </xdr:from>
    <xdr:to>
      <xdr:col>13</xdr:col>
      <xdr:colOff>260349</xdr:colOff>
      <xdr:row>30</xdr:row>
      <xdr:rowOff>9526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C1719E2-8791-4CEE-8BFD-2D3F3EFCC5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279399</xdr:colOff>
      <xdr:row>8</xdr:row>
      <xdr:rowOff>95250</xdr:rowOff>
    </xdr:from>
    <xdr:to>
      <xdr:col>22</xdr:col>
      <xdr:colOff>57150</xdr:colOff>
      <xdr:row>28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2A9212F-B8A4-46BB-9E3D-1B25F0F261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142874</xdr:colOff>
      <xdr:row>29</xdr:row>
      <xdr:rowOff>63499</xdr:rowOff>
    </xdr:from>
    <xdr:to>
      <xdr:col>9</xdr:col>
      <xdr:colOff>2400300</xdr:colOff>
      <xdr:row>31</xdr:row>
      <xdr:rowOff>47624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F2AF58-8C5A-40DC-920D-99C858285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6"/>
        <a:srcRect/>
        <a:stretch/>
      </xdr:blipFill>
      <xdr:spPr>
        <a:xfrm>
          <a:off x="11483974" y="5143499"/>
          <a:ext cx="4067176" cy="3270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562852</xdr:colOff>
      <xdr:row>3</xdr:row>
      <xdr:rowOff>46577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DC7F56F-5C8D-42AC-A482-415A5780B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398002" cy="56410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2398002</xdr:colOff>
      <xdr:row>3</xdr:row>
      <xdr:rowOff>49752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157B8AA-3A80-4493-A32D-5055DB2D1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2398002" cy="564102"/>
        </a:xfrm>
        <a:prstGeom prst="rect">
          <a:avLst/>
        </a:prstGeom>
      </xdr:spPr>
    </xdr:pic>
    <xdr:clientData/>
  </xdr:twoCellAnchor>
  <xdr:twoCellAnchor>
    <xdr:from>
      <xdr:col>1</xdr:col>
      <xdr:colOff>1587</xdr:colOff>
      <xdr:row>9</xdr:row>
      <xdr:rowOff>28574</xdr:rowOff>
    </xdr:from>
    <xdr:to>
      <xdr:col>3</xdr:col>
      <xdr:colOff>1885950</xdr:colOff>
      <xdr:row>29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B151F1-D051-4C6E-9B99-7753F736CA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178677</xdr:colOff>
      <xdr:row>3</xdr:row>
      <xdr:rowOff>49752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AD70CA4-A8A3-44A3-9A61-63F9202E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401177" cy="564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20195</xdr:colOff>
      <xdr:row>3</xdr:row>
      <xdr:rowOff>54514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66552170-1446-4B72-8370-C0E99B72D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401445" cy="562514"/>
        </a:xfrm>
        <a:prstGeom prst="rect">
          <a:avLst/>
        </a:prstGeom>
      </xdr:spPr>
    </xdr:pic>
    <xdr:clientData/>
  </xdr:twoCellAnchor>
  <xdr:twoCellAnchor>
    <xdr:from>
      <xdr:col>0</xdr:col>
      <xdr:colOff>77787</xdr:colOff>
      <xdr:row>9</xdr:row>
      <xdr:rowOff>57149</xdr:rowOff>
    </xdr:from>
    <xdr:to>
      <xdr:col>5</xdr:col>
      <xdr:colOff>704850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A013AC-7DFF-4575-81D1-8F2F8352E4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2400689</xdr:colOff>
      <xdr:row>3</xdr:row>
      <xdr:rowOff>57689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387FD6A-B77C-40CC-9B86-35F303D5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225511</xdr:colOff>
      <xdr:row>3</xdr:row>
      <xdr:rowOff>54514</xdr:rowOff>
    </xdr:to>
    <xdr:pic>
      <xdr:nvPicPr>
        <xdr:cNvPr id="21" name="Picture 20" descr="image of the Ofgem logo" title="Ofgem logo">
          <a:extLst>
            <a:ext uri="{FF2B5EF4-FFF2-40B4-BE49-F238E27FC236}">
              <a16:creationId xmlns:a16="http://schemas.microsoft.com/office/drawing/2014/main" id="{513C9F09-1A6E-4C2F-A949-FF91221D7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2403561" cy="568864"/>
        </a:xfrm>
        <a:prstGeom prst="rect">
          <a:avLst/>
        </a:prstGeom>
      </xdr:spPr>
    </xdr:pic>
    <xdr:clientData/>
  </xdr:twoCellAnchor>
  <xdr:twoCellAnchor>
    <xdr:from>
      <xdr:col>0</xdr:col>
      <xdr:colOff>144462</xdr:colOff>
      <xdr:row>9</xdr:row>
      <xdr:rowOff>95248</xdr:rowOff>
    </xdr:from>
    <xdr:to>
      <xdr:col>7</xdr:col>
      <xdr:colOff>25400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F4F421-EED7-4E7B-8D66-4238162606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3</xdr:col>
      <xdr:colOff>130262</xdr:colOff>
      <xdr:row>3</xdr:row>
      <xdr:rowOff>64039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10416659-07DF-4129-A690-D3FDD3768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2400387" cy="581564"/>
        </a:xfrm>
        <a:prstGeom prst="rect">
          <a:avLst/>
        </a:prstGeom>
      </xdr:spPr>
    </xdr:pic>
    <xdr:clientData/>
  </xdr:twoCellAnchor>
  <xdr:twoCellAnchor>
    <xdr:from>
      <xdr:col>0</xdr:col>
      <xdr:colOff>3174</xdr:colOff>
      <xdr:row>10</xdr:row>
      <xdr:rowOff>15875</xdr:rowOff>
    </xdr:from>
    <xdr:to>
      <xdr:col>5</xdr:col>
      <xdr:colOff>581024</xdr:colOff>
      <xdr:row>28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135D7-7C5A-4FFE-9F1A-16210A707C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0</xdr:rowOff>
    </xdr:from>
    <xdr:to>
      <xdr:col>3</xdr:col>
      <xdr:colOff>180003</xdr:colOff>
      <xdr:row>3</xdr:row>
      <xdr:rowOff>48164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CD0EB5EF-DE3A-4985-A390-D953A8C02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2383453" cy="5593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105229</xdr:rowOff>
    </xdr:from>
    <xdr:to>
      <xdr:col>4</xdr:col>
      <xdr:colOff>844550</xdr:colOff>
      <xdr:row>25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EFFDEB-E621-478E-BF3A-212BC6FFBB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495300</xdr:colOff>
      <xdr:row>9</xdr:row>
      <xdr:rowOff>133350</xdr:rowOff>
    </xdr:from>
    <xdr:to>
      <xdr:col>9</xdr:col>
      <xdr:colOff>368300</xdr:colOff>
      <xdr:row>25</xdr:row>
      <xdr:rowOff>130175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47DDC2-0E79-4111-B683-0A7B47E2BA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292101</xdr:colOff>
      <xdr:row>10</xdr:row>
      <xdr:rowOff>25400</xdr:rowOff>
    </xdr:from>
    <xdr:to>
      <xdr:col>14</xdr:col>
      <xdr:colOff>434976</xdr:colOff>
      <xdr:row>26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02A8D0-D812-484C-B31C-A81A0D79C5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523875</xdr:colOff>
      <xdr:row>10</xdr:row>
      <xdr:rowOff>38100</xdr:rowOff>
    </xdr:from>
    <xdr:to>
      <xdr:col>20</xdr:col>
      <xdr:colOff>95250</xdr:colOff>
      <xdr:row>26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FB9527-FE1D-4B85-B3A0-DBC46A231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1226695</xdr:colOff>
      <xdr:row>3</xdr:row>
      <xdr:rowOff>57689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4FD7AFC-F896-4277-8A38-855C0CFB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398270" cy="572039"/>
        </a:xfrm>
        <a:prstGeom prst="rect">
          <a:avLst/>
        </a:prstGeom>
      </xdr:spPr>
    </xdr:pic>
    <xdr:clientData/>
  </xdr:twoCellAnchor>
  <xdr:twoCellAnchor>
    <xdr:from>
      <xdr:col>1</xdr:col>
      <xdr:colOff>77788</xdr:colOff>
      <xdr:row>9</xdr:row>
      <xdr:rowOff>104775</xdr:rowOff>
    </xdr:from>
    <xdr:to>
      <xdr:col>4</xdr:col>
      <xdr:colOff>685801</xdr:colOff>
      <xdr:row>25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FE77AE-4ECF-4DC3-8BEC-EF715AEBB1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815975</xdr:colOff>
      <xdr:row>9</xdr:row>
      <xdr:rowOff>104775</xdr:rowOff>
    </xdr:from>
    <xdr:to>
      <xdr:col>8</xdr:col>
      <xdr:colOff>311150</xdr:colOff>
      <xdr:row>25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404EC9-F484-493A-9E01-758A77D51A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411162</xdr:colOff>
      <xdr:row>10</xdr:row>
      <xdr:rowOff>34925</xdr:rowOff>
    </xdr:from>
    <xdr:to>
      <xdr:col>12</xdr:col>
      <xdr:colOff>787400</xdr:colOff>
      <xdr:row>25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EA2566-220E-4E16-8ACE-3728243597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846137</xdr:colOff>
      <xdr:row>10</xdr:row>
      <xdr:rowOff>120650</xdr:rowOff>
    </xdr:from>
    <xdr:to>
      <xdr:col>17</xdr:col>
      <xdr:colOff>115287</xdr:colOff>
      <xdr:row>26</xdr:row>
      <xdr:rowOff>73025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E6B6391-F3CD-4E82-BB7D-DA7556DB7C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372620</xdr:colOff>
      <xdr:row>3</xdr:row>
      <xdr:rowOff>67214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66BFE3F5-2709-4F31-8BF8-3AFB4302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401445" cy="5815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</xdr:row>
      <xdr:rowOff>104775</xdr:rowOff>
    </xdr:from>
    <xdr:to>
      <xdr:col>6</xdr:col>
      <xdr:colOff>191770</xdr:colOff>
      <xdr:row>55</xdr:row>
      <xdr:rowOff>153035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8D9E0D-877F-4AA8-A3F8-5DEDD17284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838325"/>
          <a:ext cx="6192520" cy="79254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6350</xdr:rowOff>
    </xdr:from>
    <xdr:to>
      <xdr:col>2</xdr:col>
      <xdr:colOff>398020</xdr:colOff>
      <xdr:row>3</xdr:row>
      <xdr:rowOff>67214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8EA92326-5ACE-46E9-89D5-689B266D8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6350"/>
          <a:ext cx="2391920" cy="572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0</xdr:rowOff>
    </xdr:from>
    <xdr:to>
      <xdr:col>3</xdr:col>
      <xdr:colOff>345103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FE5F3CE-6C25-4974-B2B2-7C9F2BAF5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2415203" cy="5720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152400</xdr:rowOff>
    </xdr:from>
    <xdr:to>
      <xdr:col>4</xdr:col>
      <xdr:colOff>177800</xdr:colOff>
      <xdr:row>26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F672E8-2593-4E23-A5CC-0845E87C98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577850</xdr:colOff>
      <xdr:row>10</xdr:row>
      <xdr:rowOff>63500</xdr:rowOff>
    </xdr:from>
    <xdr:to>
      <xdr:col>11</xdr:col>
      <xdr:colOff>577850</xdr:colOff>
      <xdr:row>25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5CC95A-A121-4F8D-AB17-EBABFF2C42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1038224</xdr:colOff>
      <xdr:row>10</xdr:row>
      <xdr:rowOff>28576</xdr:rowOff>
    </xdr:from>
    <xdr:to>
      <xdr:col>7</xdr:col>
      <xdr:colOff>104774</xdr:colOff>
      <xdr:row>25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906F5D-47A5-49C6-9ADF-FEE9704B19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DB80-0167-4DC6-8965-0149026D2FBD}">
  <sheetPr>
    <pageSetUpPr autoPageBreaks="0"/>
  </sheetPr>
  <dimension ref="B5:K35"/>
  <sheetViews>
    <sheetView showGridLines="0" tabSelected="1" workbookViewId="0"/>
  </sheetViews>
  <sheetFormatPr defaultRowHeight="13.5" x14ac:dyDescent="0.3"/>
  <cols>
    <col min="1" max="1" width="2.3828125" customWidth="1"/>
    <col min="2" max="2" width="33.61328125" customWidth="1"/>
    <col min="3" max="3" width="34.15234375" customWidth="1"/>
    <col min="4" max="4" width="35" customWidth="1"/>
  </cols>
  <sheetData>
    <row r="5" spans="2:11" s="9" customFormat="1" ht="19.5" x14ac:dyDescent="0.35">
      <c r="B5" s="1" t="s">
        <v>32</v>
      </c>
    </row>
    <row r="7" spans="2:11" ht="16" customHeight="1" x14ac:dyDescent="0.3">
      <c r="B7" s="103" t="s">
        <v>33</v>
      </c>
      <c r="C7" s="93"/>
      <c r="D7" s="93"/>
      <c r="E7" s="93"/>
      <c r="F7" s="93"/>
      <c r="G7" s="93"/>
      <c r="H7" s="93"/>
      <c r="I7" s="93"/>
      <c r="J7" s="93"/>
      <c r="K7" s="93"/>
    </row>
    <row r="8" spans="2:11" x14ac:dyDescent="0.3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2:11" x14ac:dyDescent="0.3">
      <c r="B9" s="19" t="s">
        <v>167</v>
      </c>
      <c r="C9" s="18"/>
      <c r="D9" s="18"/>
      <c r="E9" s="18"/>
      <c r="F9" s="18"/>
      <c r="G9" s="18"/>
      <c r="H9" s="18"/>
      <c r="I9" s="18"/>
      <c r="J9" s="18"/>
      <c r="K9" s="18"/>
    </row>
    <row r="10" spans="2:11" x14ac:dyDescent="0.3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3">
      <c r="B11" s="6" t="s">
        <v>26</v>
      </c>
      <c r="C11" s="18"/>
      <c r="D11" s="11"/>
      <c r="E11" s="18"/>
      <c r="F11" s="18"/>
      <c r="G11" s="18"/>
      <c r="H11" s="18"/>
      <c r="I11" s="18"/>
      <c r="J11" s="18"/>
      <c r="K11" s="18"/>
    </row>
    <row r="12" spans="2:11" s="8" customFormat="1" ht="15" x14ac:dyDescent="0.3">
      <c r="B12" s="25" t="s">
        <v>34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2:11" s="8" customFormat="1" ht="15" x14ac:dyDescent="0.3">
      <c r="B13" s="25" t="s">
        <v>35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1" s="8" customFormat="1" ht="15" x14ac:dyDescent="0.3">
      <c r="B14" s="25" t="s">
        <v>28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2:11" s="8" customFormat="1" ht="15" x14ac:dyDescent="0.3">
      <c r="B15" s="25" t="s">
        <v>97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2:11" s="8" customFormat="1" ht="15" x14ac:dyDescent="0.3">
      <c r="B16" s="25" t="s">
        <v>98</v>
      </c>
      <c r="C16" s="18"/>
      <c r="D16" s="11"/>
      <c r="E16" s="18"/>
      <c r="F16" s="18"/>
      <c r="G16" s="18"/>
      <c r="H16" s="18"/>
      <c r="I16" s="18"/>
      <c r="J16" s="18"/>
      <c r="K16" s="18"/>
    </row>
    <row r="17" spans="2:11" s="8" customFormat="1" ht="15" x14ac:dyDescent="0.3">
      <c r="B17" s="25" t="s">
        <v>36</v>
      </c>
      <c r="C17" s="18"/>
      <c r="D17" s="18"/>
      <c r="E17" s="18"/>
      <c r="F17" s="18"/>
      <c r="G17" s="18"/>
      <c r="H17" s="18"/>
      <c r="I17" s="18"/>
      <c r="J17" s="18"/>
      <c r="K17" s="18"/>
    </row>
    <row r="18" spans="2:11" s="8" customFormat="1" ht="15" x14ac:dyDescent="0.3">
      <c r="B18" s="25" t="s">
        <v>37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2:11" s="8" customFormat="1" ht="15" x14ac:dyDescent="0.3">
      <c r="B19" s="25" t="s">
        <v>38</v>
      </c>
      <c r="C19" s="18"/>
      <c r="D19" s="18"/>
      <c r="E19" s="18"/>
      <c r="F19" s="18"/>
      <c r="G19" s="18"/>
      <c r="H19" s="18"/>
      <c r="I19" s="18"/>
      <c r="J19" s="18"/>
      <c r="K19" s="18"/>
    </row>
    <row r="20" spans="2:11" s="8" customFormat="1" ht="15" x14ac:dyDescent="0.3">
      <c r="B20" s="25" t="s">
        <v>93</v>
      </c>
      <c r="C20" s="18"/>
      <c r="D20" s="18"/>
      <c r="E20" s="18"/>
      <c r="F20" s="18"/>
      <c r="G20" s="18"/>
      <c r="H20" s="18"/>
      <c r="I20" s="18"/>
      <c r="J20" s="18"/>
      <c r="K20" s="18"/>
    </row>
    <row r="21" spans="2:11" s="8" customFormat="1" ht="15" x14ac:dyDescent="0.3">
      <c r="B21" s="25" t="s">
        <v>87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2:11" s="8" customFormat="1" ht="15" x14ac:dyDescent="0.3">
      <c r="B22" s="25" t="s">
        <v>102</v>
      </c>
      <c r="C22" s="18"/>
      <c r="D22" s="18"/>
      <c r="E22" s="18"/>
      <c r="F22" s="18"/>
      <c r="G22" s="18"/>
      <c r="H22" s="18"/>
      <c r="I22" s="18"/>
      <c r="J22" s="18"/>
      <c r="K22" s="18"/>
    </row>
    <row r="23" spans="2:11" s="8" customFormat="1" ht="15" x14ac:dyDescent="0.3">
      <c r="B23" s="25" t="s">
        <v>100</v>
      </c>
      <c r="C23" s="18"/>
      <c r="D23" s="18"/>
      <c r="E23" s="18"/>
      <c r="F23" s="18"/>
      <c r="G23" s="18"/>
      <c r="H23" s="18"/>
      <c r="I23" s="18"/>
      <c r="J23" s="18"/>
      <c r="K23" s="18"/>
    </row>
    <row r="24" spans="2:11" s="8" customFormat="1" ht="15" x14ac:dyDescent="0.3">
      <c r="B24" s="25" t="s">
        <v>94</v>
      </c>
      <c r="C24" s="18"/>
      <c r="D24" s="18"/>
      <c r="E24" s="18"/>
      <c r="F24" s="18"/>
      <c r="G24" s="18"/>
      <c r="H24" s="18"/>
      <c r="I24" s="18"/>
      <c r="J24" s="18"/>
      <c r="K24" s="18"/>
    </row>
    <row r="25" spans="2:11" s="8" customFormat="1" ht="15" x14ac:dyDescent="0.3">
      <c r="B25" s="25" t="s">
        <v>164</v>
      </c>
      <c r="C25" s="18"/>
      <c r="D25" s="18"/>
      <c r="E25" s="18"/>
      <c r="F25" s="18"/>
      <c r="G25" s="18"/>
      <c r="H25" s="18"/>
      <c r="I25" s="18"/>
      <c r="J25" s="18"/>
      <c r="K25" s="18"/>
    </row>
    <row r="26" spans="2:11" s="8" customFormat="1" ht="15" x14ac:dyDescent="0.3">
      <c r="B26" s="25" t="s">
        <v>112</v>
      </c>
      <c r="C26" s="18"/>
      <c r="D26" s="18"/>
      <c r="E26" s="18"/>
      <c r="F26" s="18"/>
      <c r="G26" s="18"/>
      <c r="H26" s="18"/>
      <c r="I26" s="18"/>
      <c r="J26" s="18"/>
      <c r="K26" s="18"/>
    </row>
    <row r="27" spans="2:11" s="8" customFormat="1" ht="15" x14ac:dyDescent="0.3">
      <c r="B27" s="25" t="s">
        <v>163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2:11" s="8" customFormat="1" ht="15" x14ac:dyDescent="0.3">
      <c r="B28" s="25" t="s">
        <v>203</v>
      </c>
      <c r="E28" s="18"/>
      <c r="F28" s="18"/>
      <c r="G28" s="18"/>
      <c r="H28" s="18"/>
      <c r="I28" s="18"/>
      <c r="J28" s="18"/>
      <c r="K28" s="18"/>
    </row>
    <row r="29" spans="2:11" s="8" customFormat="1" ht="15" x14ac:dyDescent="0.3">
      <c r="B29" s="25" t="s">
        <v>162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2:11" x14ac:dyDescent="0.3">
      <c r="B30" s="25" t="s">
        <v>161</v>
      </c>
      <c r="C30" s="18"/>
      <c r="D30" s="18"/>
      <c r="E30" s="18"/>
      <c r="F30" s="18"/>
      <c r="G30" s="18"/>
      <c r="H30" s="18"/>
      <c r="I30" s="18"/>
      <c r="J30" s="18"/>
      <c r="K30" s="18"/>
    </row>
    <row r="31" spans="2:11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x14ac:dyDescent="0.3">
      <c r="B32" s="20" t="s">
        <v>22</v>
      </c>
      <c r="C32" s="20" t="s">
        <v>23</v>
      </c>
      <c r="D32" s="20" t="s">
        <v>24</v>
      </c>
      <c r="E32" s="18"/>
      <c r="F32" s="18"/>
      <c r="G32" s="18"/>
      <c r="H32" s="18"/>
      <c r="I32" s="18"/>
      <c r="J32" s="18"/>
      <c r="K32" s="18"/>
    </row>
    <row r="33" spans="2:11" x14ac:dyDescent="0.3">
      <c r="B33" s="21" t="s">
        <v>25</v>
      </c>
      <c r="C33" s="22" t="s">
        <v>201</v>
      </c>
      <c r="D33" s="23"/>
      <c r="E33" s="18"/>
      <c r="F33" s="18"/>
      <c r="G33" s="18"/>
      <c r="H33" s="18"/>
      <c r="I33" s="18"/>
      <c r="J33" s="18"/>
      <c r="K33" s="18"/>
    </row>
    <row r="34" spans="2:11" x14ac:dyDescent="0.3">
      <c r="B34" s="21"/>
      <c r="C34" s="21"/>
      <c r="D34" s="24"/>
      <c r="E34" s="18"/>
      <c r="F34" s="18"/>
      <c r="G34" s="18"/>
      <c r="H34" s="18"/>
      <c r="I34" s="18"/>
      <c r="J34" s="18"/>
      <c r="K34" s="18"/>
    </row>
    <row r="35" spans="2:11" x14ac:dyDescent="0.3">
      <c r="B35" s="21"/>
      <c r="C35" s="22"/>
      <c r="D35" s="24"/>
    </row>
  </sheetData>
  <hyperlinks>
    <hyperlink ref="B12" location="' Fig1.1 Apps. received'!A1" display="Figure 1.1: Domestic RHI applications received during 2020-21 and 2021-22 " xr:uid="{7B0700AD-93BC-4D3B-AAD2-884C8DB8366B}"/>
    <hyperlink ref="B13" location="'Fig1.2 Accreditations'!A1" display="Figure 1.2: Annual Domestic RHI accreditations - scheme launch to 2021-22" xr:uid="{E819C4DD-D813-4F6B-A9DD-BEE2D720BCA4}"/>
    <hyperlink ref="B14" location="'Fig1.3 Accreds. by Tech Type'!A1" display="Figure 1.3: Accreditations by technology type since scheme launch (%)" xr:uid="{895F9930-EE94-4479-8686-24F624CA532D}"/>
    <hyperlink ref="B15" location="'Fig1.4 Cumulative by Tech'!A1" display="Figure 1.4: Cumulative accreditations by technology type since scheme launch" xr:uid="{C2355480-CB96-40D8-AF00-22BCBE3E4024}"/>
    <hyperlink ref="B16" location="'Fig1.5&amp;Tab1.1 Accred. by Tech.'!A1" display="Figure 1.5 &amp; Table 1.1: Annual accreditations by technology type" xr:uid="{7512143E-07D2-40AF-B6CF-3AFF8E68AA3E}"/>
    <hyperlink ref="B17" location="'Fig1.6 Geog. distribution'!A1" display="Figure 1.6: Geographic distribution of accreditations since scheme launch" xr:uid="{A68956CB-B5E2-42A8-A47B-0258DC98B5DD}"/>
    <hyperlink ref="B18" location="'Tab1.2 Total Accred. Region'!A1" display="Table 1.2: Accreditations by region and technology type in 21-22" xr:uid="{31219CD7-40D6-44AB-8C6E-E754816DF568}"/>
    <hyperlink ref="B24" location="'Fig2.1 Payments made 2021-22'!A1" display="Figure 2.1: DRHI payments made in 21-22" xr:uid="{DB0F46E9-3081-4390-B3AA-AAEF9BA4E5CD}"/>
    <hyperlink ref="B26" location="'Fig2.2 Annual heat gen. by tech'!A1" display="Figure 2.2: Annual heat generation by technology type" xr:uid="{DCC34265-171B-49FD-9F0C-01B2D565749C}"/>
    <hyperlink ref="B29" location="'Tab3.2 Money Protected'!A1" display="Table 3.2: Money Protected through DRHI Audits 2021-22" xr:uid="{F558E713-C13B-4A9C-817A-8C0CC0B073AF}"/>
    <hyperlink ref="B30" location="'Tab4.1 Delivery Performance'!A1" display="Table 4.1: Ofgem DRHI Delivery Performance" xr:uid="{D2BACC22-E4A0-4597-8564-70DC05D767EC}"/>
    <hyperlink ref="B19" location="'Fig1.7 Total by Tech &amp;Country'!A1" display="Figure 1.7: Accreditations by country and technology type since scheme launch (%)" xr:uid="{7F501879-3B86-4496-8246-0FF8A9A2978E}"/>
    <hyperlink ref="B20" location="'Fig1.8 &amp; Fig1.9 Tech &amp; Fuel Typ'!A1" display="Figure 1.8: Heating technology replaced &amp; Figure 1.9: Replaced boiler fuel types" xr:uid="{3DBCF6A3-9D87-4FE8-AC98-D37759CF0D9C}"/>
    <hyperlink ref="B25" location="'Tab2.1 Lifetime Pay&amp;Heat'!A1" display="Table 2.1: Lifetime DRHI payments made and heat demand" xr:uid="{A479280A-1CB3-4FF0-A683-7D7288AE4FA5}"/>
    <hyperlink ref="B21" location="'Fig1.10 Annual RSL &amp; non-RSL'!A1" display="Figure 1.10: Annual RSL accreditations since scheme launch" xr:uid="{2EC7A900-4C17-4BE0-9341-82BAC108CD0E}"/>
    <hyperlink ref="B22" location="'Fig1.11 RSL Acc by tech 21-22'!A1" display="Figure 1.11: RSL accreditations by technology type 21-22" xr:uid="{1C962D04-4618-4127-AFC5-794DDB2B7346}"/>
    <hyperlink ref="B23" location="'Fig1.12 Annual MMSP Regs.'!A1" display="Figure 1.12: Annual MMSP registrations since scheme launch" xr:uid="{A19C9C44-C719-4614-9C8C-019D5B7B63F1}"/>
    <hyperlink ref="B27" location="'Tab3.1 DRHI Audit 2021-22'!A1" display="Table 3.1: Domestic RHI Audit Results 2021-22" xr:uid="{F2408CB3-A5E2-4BD6-A594-4D6ACCA28A64}"/>
    <hyperlink ref="B28" location="'Fig3.1 Top Five Non-Comp.'!A1" display="Figure 3.1: Top five reasons for non-compliance, 2021-22" xr:uid="{D436C0E1-82E9-49B8-A4D0-AFB72398C1CA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A093-9952-4E75-9490-6299BB3CC9EF}">
  <sheetPr>
    <pageSetUpPr autoPageBreaks="0"/>
  </sheetPr>
  <dimension ref="B5:J121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26.53515625" style="3" customWidth="1"/>
    <col min="3" max="3" width="16.3828125" style="3" customWidth="1"/>
    <col min="4" max="4" width="17.3046875" style="3" bestFit="1" customWidth="1"/>
    <col min="5" max="7" width="10.84375" style="3" customWidth="1"/>
    <col min="8" max="8" width="9.23046875" style="3"/>
    <col min="9" max="9" width="23.921875" style="3" customWidth="1"/>
    <col min="10" max="10" width="14.921875" style="3" customWidth="1"/>
    <col min="11" max="11" width="11.84375" style="3" customWidth="1"/>
    <col min="12" max="16384" width="9.23046875" style="3"/>
  </cols>
  <sheetData>
    <row r="5" spans="2:10" x14ac:dyDescent="0.3">
      <c r="B5" s="16" t="s">
        <v>27</v>
      </c>
    </row>
    <row r="7" spans="2:10" s="10" customFormat="1" ht="15" x14ac:dyDescent="0.3">
      <c r="B7" s="2" t="s">
        <v>16</v>
      </c>
    </row>
    <row r="8" spans="2:10" s="10" customFormat="1" ht="15" x14ac:dyDescent="0.3">
      <c r="B8" s="79" t="s">
        <v>184</v>
      </c>
      <c r="I8" s="73"/>
      <c r="J8" s="2"/>
    </row>
    <row r="9" spans="2:10" s="10" customFormat="1" ht="15" x14ac:dyDescent="0.3">
      <c r="B9" s="79" t="s">
        <v>185</v>
      </c>
    </row>
    <row r="29" spans="2:7" ht="17.5" customHeight="1" x14ac:dyDescent="0.3"/>
    <row r="32" spans="2:7" x14ac:dyDescent="0.3">
      <c r="B32" s="44" t="s">
        <v>79</v>
      </c>
      <c r="C32" s="106" t="s">
        <v>80</v>
      </c>
      <c r="D32" s="106" t="s">
        <v>200</v>
      </c>
      <c r="E32" s="68"/>
      <c r="F32" s="68"/>
      <c r="G32" s="68"/>
    </row>
    <row r="33" spans="2:8" x14ac:dyDescent="0.3">
      <c r="B33" s="33" t="s">
        <v>72</v>
      </c>
      <c r="C33" s="34">
        <v>58215</v>
      </c>
      <c r="D33" s="55">
        <v>0.52800000000000002</v>
      </c>
      <c r="E33" s="52"/>
      <c r="F33" s="52"/>
      <c r="G33" s="52"/>
    </row>
    <row r="34" spans="2:8" ht="17.5" customHeight="1" x14ac:dyDescent="0.3">
      <c r="B34" s="33" t="s">
        <v>83</v>
      </c>
      <c r="C34" s="34">
        <v>20703</v>
      </c>
      <c r="D34" s="55">
        <v>0.188</v>
      </c>
      <c r="E34" s="52"/>
      <c r="F34" s="52"/>
      <c r="G34" s="52"/>
      <c r="H34" s="52"/>
    </row>
    <row r="35" spans="2:8" ht="17.5" customHeight="1" x14ac:dyDescent="0.3">
      <c r="B35" s="33" t="s">
        <v>85</v>
      </c>
      <c r="C35" s="34">
        <v>20190</v>
      </c>
      <c r="D35" s="55">
        <v>0.183</v>
      </c>
      <c r="E35" s="52"/>
      <c r="F35" s="52"/>
      <c r="G35" s="52"/>
    </row>
    <row r="36" spans="2:8" ht="17.5" customHeight="1" x14ac:dyDescent="0.3">
      <c r="B36" s="33" t="s">
        <v>78</v>
      </c>
      <c r="C36" s="34">
        <v>4757</v>
      </c>
      <c r="D36" s="55">
        <v>4.2999999999999997E-2</v>
      </c>
      <c r="E36" s="52"/>
      <c r="F36" s="52"/>
      <c r="G36" s="52"/>
    </row>
    <row r="37" spans="2:8" ht="17.5" customHeight="1" x14ac:dyDescent="0.3">
      <c r="B37" s="33" t="s">
        <v>84</v>
      </c>
      <c r="C37" s="34">
        <v>3075</v>
      </c>
      <c r="D37" s="55">
        <v>2.8000000000000001E-2</v>
      </c>
      <c r="E37" s="52"/>
      <c r="F37" s="52"/>
      <c r="G37" s="52"/>
    </row>
    <row r="38" spans="2:8" ht="17.5" customHeight="1" x14ac:dyDescent="0.3">
      <c r="B38" s="33" t="s">
        <v>99</v>
      </c>
      <c r="C38" s="34">
        <v>2464</v>
      </c>
      <c r="D38" s="55">
        <v>2.1999999999999999E-2</v>
      </c>
      <c r="E38" s="52"/>
      <c r="F38" s="52"/>
      <c r="G38" s="52"/>
    </row>
    <row r="39" spans="2:8" ht="17.5" customHeight="1" x14ac:dyDescent="0.3">
      <c r="B39" s="33" t="s">
        <v>81</v>
      </c>
      <c r="C39" s="34">
        <v>463</v>
      </c>
      <c r="D39" s="55">
        <v>4.0000000000000001E-3</v>
      </c>
      <c r="E39" s="52"/>
      <c r="F39" s="52"/>
      <c r="G39" s="52"/>
    </row>
    <row r="40" spans="2:8" ht="17.5" customHeight="1" x14ac:dyDescent="0.3">
      <c r="B40" s="33" t="s">
        <v>82</v>
      </c>
      <c r="C40" s="34">
        <v>243</v>
      </c>
      <c r="D40" s="55">
        <v>2E-3</v>
      </c>
      <c r="E40" s="52"/>
      <c r="F40" s="52"/>
      <c r="G40" s="52"/>
    </row>
    <row r="41" spans="2:8" ht="17.5" customHeight="1" x14ac:dyDescent="0.3">
      <c r="B41" s="33" t="s">
        <v>86</v>
      </c>
      <c r="C41" s="34">
        <v>155</v>
      </c>
      <c r="D41" s="55">
        <v>1E-3</v>
      </c>
      <c r="E41" s="52"/>
      <c r="F41" s="52"/>
      <c r="G41" s="52"/>
    </row>
    <row r="42" spans="2:8" ht="17.5" customHeight="1" x14ac:dyDescent="0.3">
      <c r="B42" s="37" t="s">
        <v>50</v>
      </c>
      <c r="C42" s="54">
        <f>SUM(C33:C41)</f>
        <v>110265</v>
      </c>
      <c r="D42" s="56"/>
      <c r="E42" s="74"/>
      <c r="F42" s="74"/>
      <c r="G42" s="74"/>
    </row>
    <row r="43" spans="2:8" ht="17.5" customHeight="1" x14ac:dyDescent="0.3"/>
    <row r="44" spans="2:8" ht="17.5" customHeight="1" x14ac:dyDescent="0.3">
      <c r="B44" s="2" t="s">
        <v>204</v>
      </c>
    </row>
    <row r="45" spans="2:8" ht="17.5" customHeight="1" x14ac:dyDescent="0.3">
      <c r="B45" s="76" t="s">
        <v>186</v>
      </c>
    </row>
    <row r="46" spans="2:8" ht="17.5" customHeight="1" x14ac:dyDescent="0.3"/>
    <row r="47" spans="2:8" ht="17.5" customHeight="1" x14ac:dyDescent="0.3"/>
    <row r="63" spans="2:4" x14ac:dyDescent="0.3">
      <c r="B63" s="44" t="s">
        <v>188</v>
      </c>
      <c r="C63" s="106" t="s">
        <v>80</v>
      </c>
      <c r="D63" s="106" t="s">
        <v>187</v>
      </c>
    </row>
    <row r="64" spans="2:4" x14ac:dyDescent="0.3">
      <c r="B64" s="33" t="s">
        <v>77</v>
      </c>
      <c r="C64" s="34">
        <v>30509</v>
      </c>
      <c r="D64" s="46">
        <f>C64/$C$42</f>
        <v>0.2766879789597787</v>
      </c>
    </row>
    <row r="65" spans="2:4" x14ac:dyDescent="0.3">
      <c r="B65" s="33" t="s">
        <v>75</v>
      </c>
      <c r="C65" s="34">
        <v>16369</v>
      </c>
      <c r="D65" s="46">
        <f t="shared" ref="D65:D70" si="0">C65/$C$42</f>
        <v>0.14845145785153949</v>
      </c>
    </row>
    <row r="66" spans="2:4" x14ac:dyDescent="0.3">
      <c r="B66" s="33" t="s">
        <v>76</v>
      </c>
      <c r="C66" s="34">
        <v>4434</v>
      </c>
      <c r="D66" s="46">
        <f t="shared" si="0"/>
        <v>4.0212216025030612E-2</v>
      </c>
    </row>
    <row r="67" spans="2:4" x14ac:dyDescent="0.3">
      <c r="B67" s="33" t="s">
        <v>73</v>
      </c>
      <c r="C67" s="34">
        <v>4390</v>
      </c>
      <c r="D67" s="46">
        <f t="shared" si="0"/>
        <v>3.9813177345485874E-2</v>
      </c>
    </row>
    <row r="68" spans="2:4" ht="14" customHeight="1" x14ac:dyDescent="0.3">
      <c r="B68" s="33" t="s">
        <v>74</v>
      </c>
      <c r="C68" s="34">
        <v>1782</v>
      </c>
      <c r="D68" s="46">
        <f t="shared" si="0"/>
        <v>1.6161066521561691E-2</v>
      </c>
    </row>
    <row r="69" spans="2:4" x14ac:dyDescent="0.3">
      <c r="B69" s="33" t="s">
        <v>1</v>
      </c>
      <c r="C69" s="34">
        <v>567</v>
      </c>
      <c r="D69" s="46">
        <f t="shared" si="0"/>
        <v>5.1421575295878116E-3</v>
      </c>
    </row>
    <row r="70" spans="2:4" x14ac:dyDescent="0.3">
      <c r="B70" s="33" t="s">
        <v>78</v>
      </c>
      <c r="C70" s="34">
        <v>164</v>
      </c>
      <c r="D70" s="46">
        <f t="shared" si="0"/>
        <v>1.4873259873940054E-3</v>
      </c>
    </row>
    <row r="71" spans="2:4" x14ac:dyDescent="0.3">
      <c r="B71"/>
      <c r="C71"/>
      <c r="D71"/>
    </row>
    <row r="72" spans="2:4" x14ac:dyDescent="0.3">
      <c r="B72" s="136" t="s">
        <v>202</v>
      </c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</sheetData>
  <sortState xmlns:xlrd2="http://schemas.microsoft.com/office/spreadsheetml/2017/richdata2" ref="C115:C120">
    <sortCondition descending="1" ref="C115:C120"/>
  </sortState>
  <hyperlinks>
    <hyperlink ref="B72" location="Information!A1" display="Return to information" xr:uid="{28A6002A-38F2-474A-867B-DB8280AB5391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B4ED-C3FB-4B8A-9951-62FDDBD14EDB}">
  <sheetPr>
    <pageSetUpPr autoPageBreaks="0"/>
  </sheetPr>
  <dimension ref="B5:E42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3.84375" style="3" customWidth="1"/>
    <col min="3" max="3" width="10.3046875" style="3" customWidth="1"/>
    <col min="4" max="4" width="10.61328125" style="3" bestFit="1" customWidth="1"/>
    <col min="5" max="5" width="12.23046875" style="3" customWidth="1"/>
    <col min="6" max="6" width="10.61328125" style="3" bestFit="1" customWidth="1"/>
    <col min="7" max="7" width="13.3828125" style="3" bestFit="1" customWidth="1"/>
    <col min="8" max="9" width="9.23046875" style="3"/>
    <col min="10" max="10" width="17.15234375" style="3" customWidth="1"/>
    <col min="11" max="11" width="9.23046875" style="3"/>
    <col min="12" max="12" width="21.23046875" style="3" customWidth="1"/>
    <col min="13" max="13" width="11.765625" style="3" customWidth="1"/>
    <col min="14" max="14" width="10.07421875" style="3" customWidth="1"/>
    <col min="15" max="16384" width="9.23046875" style="3"/>
  </cols>
  <sheetData>
    <row r="5" spans="2:2" x14ac:dyDescent="0.3">
      <c r="B5" s="16" t="s">
        <v>27</v>
      </c>
    </row>
    <row r="7" spans="2:2" s="10" customFormat="1" ht="15" x14ac:dyDescent="0.3">
      <c r="B7" s="81" t="s">
        <v>101</v>
      </c>
    </row>
    <row r="8" spans="2:2" s="10" customFormat="1" ht="15" x14ac:dyDescent="0.3">
      <c r="B8" s="76" t="s">
        <v>189</v>
      </c>
    </row>
    <row r="9" spans="2:2" x14ac:dyDescent="0.3">
      <c r="B9" s="107" t="s">
        <v>190</v>
      </c>
    </row>
    <row r="31" spans="2:5" x14ac:dyDescent="0.3">
      <c r="B31" s="126" t="s">
        <v>44</v>
      </c>
      <c r="C31" s="106" t="s">
        <v>88</v>
      </c>
      <c r="D31" s="127" t="s">
        <v>89</v>
      </c>
      <c r="E31" s="128" t="s">
        <v>57</v>
      </c>
    </row>
    <row r="32" spans="2:5" x14ac:dyDescent="0.3">
      <c r="B32" s="33" t="s">
        <v>45</v>
      </c>
      <c r="C32" s="108">
        <v>4831</v>
      </c>
      <c r="D32" s="108">
        <v>22008</v>
      </c>
      <c r="E32" s="43">
        <f t="shared" ref="E32:E40" si="0">SUM(C32:D32)</f>
        <v>26839</v>
      </c>
    </row>
    <row r="33" spans="2:5" x14ac:dyDescent="0.3">
      <c r="B33" s="33" t="s">
        <v>46</v>
      </c>
      <c r="C33" s="108">
        <v>5323</v>
      </c>
      <c r="D33" s="108">
        <v>10310</v>
      </c>
      <c r="E33" s="43">
        <f t="shared" si="0"/>
        <v>15633</v>
      </c>
    </row>
    <row r="34" spans="2:5" x14ac:dyDescent="0.3">
      <c r="B34" s="33" t="s">
        <v>47</v>
      </c>
      <c r="C34" s="108">
        <v>1595</v>
      </c>
      <c r="D34" s="108">
        <v>5411</v>
      </c>
      <c r="E34" s="43">
        <f t="shared" si="0"/>
        <v>7006</v>
      </c>
    </row>
    <row r="35" spans="2:5" x14ac:dyDescent="0.3">
      <c r="B35" s="33" t="s">
        <v>48</v>
      </c>
      <c r="C35" s="108">
        <v>1343</v>
      </c>
      <c r="D35" s="108">
        <v>5577</v>
      </c>
      <c r="E35" s="43">
        <f t="shared" si="0"/>
        <v>6920</v>
      </c>
    </row>
    <row r="36" spans="2:5" x14ac:dyDescent="0.3">
      <c r="B36" s="33" t="s">
        <v>49</v>
      </c>
      <c r="C36" s="108">
        <v>1424</v>
      </c>
      <c r="D36" s="108">
        <v>5402</v>
      </c>
      <c r="E36" s="43">
        <f t="shared" si="0"/>
        <v>6826</v>
      </c>
    </row>
    <row r="37" spans="2:5" x14ac:dyDescent="0.3">
      <c r="B37" s="33" t="s">
        <v>14</v>
      </c>
      <c r="C37" s="108">
        <v>2844</v>
      </c>
      <c r="D37" s="108">
        <v>8791</v>
      </c>
      <c r="E37" s="43">
        <f t="shared" si="0"/>
        <v>11635</v>
      </c>
    </row>
    <row r="38" spans="2:5" x14ac:dyDescent="0.3">
      <c r="B38" s="33" t="s">
        <v>13</v>
      </c>
      <c r="C38" s="108">
        <v>2027</v>
      </c>
      <c r="D38" s="108">
        <v>8890</v>
      </c>
      <c r="E38" s="43">
        <f t="shared" si="0"/>
        <v>10917</v>
      </c>
    </row>
    <row r="39" spans="2:5" ht="13.5" customHeight="1" x14ac:dyDescent="0.3">
      <c r="B39" s="33" t="s">
        <v>40</v>
      </c>
      <c r="C39" s="108">
        <v>4204</v>
      </c>
      <c r="D39" s="108">
        <v>20285</v>
      </c>
      <c r="E39" s="43">
        <f t="shared" si="0"/>
        <v>24489</v>
      </c>
    </row>
    <row r="40" spans="2:5" x14ac:dyDescent="0.3">
      <c r="B40" s="40" t="s">
        <v>57</v>
      </c>
      <c r="C40" s="43">
        <f>SUM(C32:C39)</f>
        <v>23591</v>
      </c>
      <c r="D40" s="43">
        <f>SUM(D32:D39)</f>
        <v>86674</v>
      </c>
      <c r="E40" s="43">
        <f t="shared" si="0"/>
        <v>110265</v>
      </c>
    </row>
    <row r="42" spans="2:5" x14ac:dyDescent="0.3">
      <c r="B42" s="136" t="s">
        <v>202</v>
      </c>
    </row>
  </sheetData>
  <hyperlinks>
    <hyperlink ref="B42" location="Information!A1" display="Return to information" xr:uid="{3759F7A6-AB99-4F5E-8D31-E79D6931A9D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4E6C-38CE-47C4-BBDC-FC3A9B2B9916}">
  <sheetPr>
    <pageSetUpPr autoPageBreaks="0"/>
  </sheetPr>
  <dimension ref="B5:G67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6.921875" style="3" customWidth="1"/>
    <col min="3" max="6" width="15.69140625" style="3" customWidth="1"/>
    <col min="7" max="7" width="11.3046875" style="3" customWidth="1"/>
    <col min="8" max="8" width="11.4609375" style="3" customWidth="1"/>
    <col min="9" max="9" width="10.4609375" style="3" customWidth="1"/>
    <col min="10" max="10" width="12.23046875" style="3" bestFit="1" customWidth="1"/>
    <col min="11" max="11" width="10.765625" style="3" customWidth="1"/>
    <col min="12" max="16384" width="9.23046875" style="3"/>
  </cols>
  <sheetData>
    <row r="5" spans="2:2" x14ac:dyDescent="0.3">
      <c r="B5" s="16" t="s">
        <v>27</v>
      </c>
    </row>
    <row r="7" spans="2:2" s="10" customFormat="1" ht="15" x14ac:dyDescent="0.3">
      <c r="B7" s="81" t="s">
        <v>192</v>
      </c>
    </row>
    <row r="8" spans="2:2" s="10" customFormat="1" ht="15" x14ac:dyDescent="0.3">
      <c r="B8" s="76" t="s">
        <v>191</v>
      </c>
    </row>
    <row r="32" spans="2:5" x14ac:dyDescent="0.3">
      <c r="B32" s="106" t="s">
        <v>51</v>
      </c>
      <c r="C32" s="106" t="s">
        <v>1</v>
      </c>
      <c r="D32" s="106" t="s">
        <v>52</v>
      </c>
      <c r="E32" s="106" t="s">
        <v>3</v>
      </c>
    </row>
    <row r="33" spans="2:7" x14ac:dyDescent="0.3">
      <c r="B33" s="67">
        <v>4166</v>
      </c>
      <c r="C33" s="33">
        <v>0</v>
      </c>
      <c r="D33" s="33">
        <v>26</v>
      </c>
      <c r="E33" s="33">
        <v>12</v>
      </c>
    </row>
    <row r="35" spans="2:7" x14ac:dyDescent="0.3">
      <c r="B35" s="15" t="s">
        <v>182</v>
      </c>
      <c r="C35"/>
      <c r="D35"/>
      <c r="E35"/>
      <c r="F35"/>
      <c r="G35"/>
    </row>
    <row r="36" spans="2:7" x14ac:dyDescent="0.3">
      <c r="B36" s="15" t="s">
        <v>183</v>
      </c>
      <c r="C36"/>
      <c r="D36"/>
      <c r="E36"/>
      <c r="F36"/>
      <c r="G36"/>
    </row>
    <row r="37" spans="2:7" ht="17.149999999999999" customHeight="1" x14ac:dyDescent="0.3">
      <c r="B37"/>
      <c r="C37"/>
      <c r="D37"/>
      <c r="E37"/>
      <c r="F37"/>
      <c r="G37"/>
    </row>
    <row r="38" spans="2:7" ht="17.149999999999999" customHeight="1" x14ac:dyDescent="0.3">
      <c r="B38" s="136" t="s">
        <v>202</v>
      </c>
      <c r="C38"/>
      <c r="D38"/>
      <c r="E38"/>
      <c r="F38"/>
      <c r="G38"/>
    </row>
    <row r="39" spans="2:7" ht="17.149999999999999" customHeight="1" x14ac:dyDescent="0.3">
      <c r="B39"/>
      <c r="C39"/>
      <c r="D39"/>
      <c r="E39"/>
      <c r="F39"/>
      <c r="G39"/>
    </row>
    <row r="40" spans="2:7" x14ac:dyDescent="0.3">
      <c r="B40"/>
      <c r="C40"/>
      <c r="D40"/>
      <c r="E40"/>
      <c r="F40"/>
      <c r="G40"/>
    </row>
    <row r="41" spans="2:7" x14ac:dyDescent="0.3">
      <c r="B41"/>
      <c r="C41"/>
      <c r="D41"/>
      <c r="E41"/>
      <c r="F41"/>
      <c r="G41"/>
    </row>
    <row r="42" spans="2:7" x14ac:dyDescent="0.3">
      <c r="B42"/>
      <c r="C42"/>
      <c r="D42"/>
      <c r="E42"/>
      <c r="F42"/>
      <c r="G42"/>
    </row>
    <row r="43" spans="2:7" x14ac:dyDescent="0.3">
      <c r="B43"/>
      <c r="C43"/>
      <c r="D43"/>
      <c r="E43"/>
      <c r="F43"/>
      <c r="G43"/>
    </row>
    <row r="44" spans="2:7" x14ac:dyDescent="0.3">
      <c r="B44"/>
      <c r="C44"/>
      <c r="D44"/>
      <c r="E44"/>
      <c r="F44"/>
      <c r="G44"/>
    </row>
    <row r="45" spans="2:7" ht="14.5" customHeight="1" x14ac:dyDescent="0.3">
      <c r="B45"/>
      <c r="C45"/>
      <c r="D45"/>
      <c r="E45"/>
      <c r="F45"/>
      <c r="G45"/>
    </row>
    <row r="46" spans="2:7" x14ac:dyDescent="0.3">
      <c r="B46"/>
      <c r="C46"/>
      <c r="D46"/>
      <c r="E46"/>
      <c r="F46"/>
      <c r="G46"/>
    </row>
    <row r="47" spans="2:7" x14ac:dyDescent="0.3">
      <c r="B47"/>
      <c r="C47"/>
      <c r="D47"/>
      <c r="E47"/>
      <c r="F47"/>
      <c r="G47"/>
    </row>
    <row r="67" ht="8.25" customHeight="1" x14ac:dyDescent="0.3"/>
  </sheetData>
  <hyperlinks>
    <hyperlink ref="B38" location="Information!A1" display="Return to information" xr:uid="{1DFDF7FE-D030-4B68-A71A-77845E122932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7C87-2E7D-450B-9AD1-7A21B590D425}">
  <sheetPr>
    <pageSetUpPr autoPageBreaks="0"/>
  </sheetPr>
  <dimension ref="B5:C65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2.84375" style="3" customWidth="1"/>
    <col min="3" max="3" width="17.69140625" style="3" customWidth="1"/>
    <col min="4" max="4" width="14.765625" style="3" customWidth="1"/>
    <col min="5" max="5" width="9.23046875" style="3"/>
    <col min="6" max="6" width="13.15234375" style="3" customWidth="1"/>
    <col min="7" max="16384" width="9.23046875" style="3"/>
  </cols>
  <sheetData>
    <row r="5" spans="2:2" x14ac:dyDescent="0.3">
      <c r="B5" s="16" t="s">
        <v>27</v>
      </c>
    </row>
    <row r="7" spans="2:2" s="10" customFormat="1" ht="15" x14ac:dyDescent="0.3">
      <c r="B7" s="82" t="s">
        <v>100</v>
      </c>
    </row>
    <row r="8" spans="2:2" s="10" customFormat="1" ht="15" x14ac:dyDescent="0.3">
      <c r="B8" s="79" t="s">
        <v>146</v>
      </c>
    </row>
    <row r="28" spans="2:3" ht="17.5" customHeight="1" x14ac:dyDescent="0.3"/>
    <row r="31" spans="2:3" x14ac:dyDescent="0.3">
      <c r="B31" s="44" t="s">
        <v>44</v>
      </c>
      <c r="C31" s="106" t="s">
        <v>90</v>
      </c>
    </row>
    <row r="32" spans="2:3" x14ac:dyDescent="0.3">
      <c r="B32" s="33" t="s">
        <v>45</v>
      </c>
      <c r="C32" s="108">
        <v>1</v>
      </c>
    </row>
    <row r="33" spans="2:3" x14ac:dyDescent="0.3">
      <c r="B33" s="47" t="s">
        <v>46</v>
      </c>
      <c r="C33" s="108">
        <v>13</v>
      </c>
    </row>
    <row r="34" spans="2:3" x14ac:dyDescent="0.3">
      <c r="B34" s="33" t="s">
        <v>47</v>
      </c>
      <c r="C34" s="108">
        <v>23</v>
      </c>
    </row>
    <row r="35" spans="2:3" ht="15.5" customHeight="1" x14ac:dyDescent="0.3">
      <c r="B35" s="36" t="s">
        <v>48</v>
      </c>
      <c r="C35" s="108">
        <v>209</v>
      </c>
    </row>
    <row r="36" spans="2:3" ht="14.5" customHeight="1" x14ac:dyDescent="0.3">
      <c r="B36" s="36" t="s">
        <v>49</v>
      </c>
      <c r="C36" s="108">
        <v>192</v>
      </c>
    </row>
    <row r="37" spans="2:3" ht="15" customHeight="1" x14ac:dyDescent="0.3">
      <c r="B37" s="36" t="s">
        <v>14</v>
      </c>
      <c r="C37" s="108">
        <v>986</v>
      </c>
    </row>
    <row r="38" spans="2:3" x14ac:dyDescent="0.3">
      <c r="B38" s="36" t="s">
        <v>13</v>
      </c>
      <c r="C38" s="108">
        <v>837</v>
      </c>
    </row>
    <row r="39" spans="2:3" x14ac:dyDescent="0.3">
      <c r="B39" s="36" t="s">
        <v>40</v>
      </c>
      <c r="C39" s="108">
        <v>905</v>
      </c>
    </row>
    <row r="40" spans="2:3" x14ac:dyDescent="0.3">
      <c r="B40" s="40" t="s">
        <v>57</v>
      </c>
      <c r="C40" s="109">
        <f>SUM(C32:C39)</f>
        <v>3166</v>
      </c>
    </row>
    <row r="42" spans="2:3" x14ac:dyDescent="0.3">
      <c r="B42" s="136" t="s">
        <v>202</v>
      </c>
    </row>
    <row r="43" spans="2:3" ht="14.5" customHeight="1" x14ac:dyDescent="0.3"/>
    <row r="65" ht="28.5" customHeight="1" x14ac:dyDescent="0.3"/>
  </sheetData>
  <hyperlinks>
    <hyperlink ref="B42" location="Information!A1" display="Return to information" xr:uid="{AB4280E1-1E06-4DFB-85A9-ACB83F5DD53E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C04E-05D5-4215-B5FE-10F8DB7E9AFF}">
  <sheetPr>
    <pageSetUpPr autoPageBreaks="0"/>
  </sheetPr>
  <dimension ref="B5:G43"/>
  <sheetViews>
    <sheetView showGridLines="0" zoomScaleNormal="100" workbookViewId="0"/>
  </sheetViews>
  <sheetFormatPr defaultRowHeight="13.5" x14ac:dyDescent="0.3"/>
  <cols>
    <col min="1" max="1" width="2.4609375" customWidth="1"/>
    <col min="2" max="2" width="12.3828125" customWidth="1"/>
    <col min="3" max="3" width="21.3828125" customWidth="1"/>
    <col min="4" max="4" width="15.84375" customWidth="1"/>
    <col min="5" max="5" width="25.84375" customWidth="1"/>
    <col min="6" max="6" width="14.61328125" customWidth="1"/>
    <col min="7" max="7" width="14.53515625" customWidth="1"/>
  </cols>
  <sheetData>
    <row r="5" spans="2:2" x14ac:dyDescent="0.3">
      <c r="B5" s="2" t="s">
        <v>29</v>
      </c>
    </row>
    <row r="7" spans="2:2" s="8" customFormat="1" ht="15" x14ac:dyDescent="0.3">
      <c r="B7" s="82" t="s">
        <v>94</v>
      </c>
    </row>
    <row r="8" spans="2:2" s="8" customFormat="1" ht="15" x14ac:dyDescent="0.3">
      <c r="B8" s="77" t="s">
        <v>193</v>
      </c>
    </row>
    <row r="9" spans="2:2" ht="17.149999999999999" customHeight="1" x14ac:dyDescent="0.3">
      <c r="B9" s="78" t="s">
        <v>194</v>
      </c>
    </row>
    <row r="10" spans="2:2" ht="17.149999999999999" customHeight="1" x14ac:dyDescent="0.3"/>
    <row r="11" spans="2:2" ht="17.149999999999999" customHeight="1" x14ac:dyDescent="0.3"/>
    <row r="12" spans="2:2" ht="17.149999999999999" customHeight="1" x14ac:dyDescent="0.3"/>
    <row r="13" spans="2:2" ht="17.149999999999999" customHeight="1" x14ac:dyDescent="0.3"/>
    <row r="14" spans="2:2" ht="17.149999999999999" customHeight="1" x14ac:dyDescent="0.3"/>
    <row r="15" spans="2:2" ht="17.149999999999999" customHeight="1" x14ac:dyDescent="0.3"/>
    <row r="16" spans="2:2" ht="17.149999999999999" customHeight="1" x14ac:dyDescent="0.3"/>
    <row r="17" spans="2:7" ht="17.149999999999999" customHeight="1" x14ac:dyDescent="0.3"/>
    <row r="18" spans="2:7" ht="17.149999999999999" customHeight="1" x14ac:dyDescent="0.3">
      <c r="F18" s="11"/>
    </row>
    <row r="19" spans="2:7" ht="17.149999999999999" customHeight="1" x14ac:dyDescent="0.3"/>
    <row r="20" spans="2:7" ht="17.149999999999999" customHeight="1" x14ac:dyDescent="0.3"/>
    <row r="21" spans="2:7" ht="17.149999999999999" customHeight="1" x14ac:dyDescent="0.3"/>
    <row r="22" spans="2:7" ht="17.149999999999999" customHeight="1" x14ac:dyDescent="0.3"/>
    <row r="28" spans="2:7" x14ac:dyDescent="0.3">
      <c r="D28" s="11"/>
    </row>
    <row r="29" spans="2:7" x14ac:dyDescent="0.3">
      <c r="D29" s="30"/>
      <c r="E29" s="30"/>
      <c r="F29" s="29"/>
    </row>
    <row r="30" spans="2:7" x14ac:dyDescent="0.3">
      <c r="E30" s="30"/>
      <c r="F30" s="29"/>
    </row>
    <row r="31" spans="2:7" x14ac:dyDescent="0.3">
      <c r="E31" s="30"/>
      <c r="F31" s="29"/>
    </row>
    <row r="32" spans="2:7" x14ac:dyDescent="0.3">
      <c r="B32" s="44" t="s">
        <v>44</v>
      </c>
      <c r="C32" s="97" t="s">
        <v>0</v>
      </c>
      <c r="D32" s="98" t="s">
        <v>1</v>
      </c>
      <c r="E32" s="45" t="s">
        <v>2</v>
      </c>
      <c r="F32" s="45" t="s">
        <v>3</v>
      </c>
      <c r="G32" s="45" t="s">
        <v>50</v>
      </c>
    </row>
    <row r="33" spans="2:7" x14ac:dyDescent="0.3">
      <c r="B33" s="33" t="s">
        <v>45</v>
      </c>
      <c r="C33" s="48">
        <v>2527964.9799999846</v>
      </c>
      <c r="D33" s="48">
        <v>8995846.7199999597</v>
      </c>
      <c r="E33" s="48">
        <v>4278918.4499999974</v>
      </c>
      <c r="F33" s="48">
        <v>609568.47000000009</v>
      </c>
      <c r="G33" s="48">
        <v>16412298.619999941</v>
      </c>
    </row>
    <row r="34" spans="2:7" x14ac:dyDescent="0.3">
      <c r="B34" s="33" t="s">
        <v>46</v>
      </c>
      <c r="C34" s="48">
        <v>11944976.390000172</v>
      </c>
      <c r="D34" s="48">
        <v>42390827.370000005</v>
      </c>
      <c r="E34" s="48">
        <v>17681220.42000002</v>
      </c>
      <c r="F34" s="48">
        <v>2077266.7999999928</v>
      </c>
      <c r="G34" s="48">
        <v>74094290.980000198</v>
      </c>
    </row>
    <row r="35" spans="2:7" x14ac:dyDescent="0.3">
      <c r="B35" s="33" t="s">
        <v>47</v>
      </c>
      <c r="C35" s="48">
        <v>16518556.19999977</v>
      </c>
      <c r="D35" s="48">
        <v>47670185.0400002</v>
      </c>
      <c r="E35" s="48">
        <v>23795407.769999854</v>
      </c>
      <c r="F35" s="48">
        <v>2136871.2599999835</v>
      </c>
      <c r="G35" s="48">
        <v>90121020.269999817</v>
      </c>
    </row>
    <row r="36" spans="2:7" x14ac:dyDescent="0.3">
      <c r="B36" s="33" t="s">
        <v>48</v>
      </c>
      <c r="C36" s="48">
        <v>21561528.950000107</v>
      </c>
      <c r="D36" s="48">
        <v>47611497.019999668</v>
      </c>
      <c r="E36" s="48">
        <v>29387301.960000109</v>
      </c>
      <c r="F36" s="48">
        <v>2272018.2900000168</v>
      </c>
      <c r="G36" s="48">
        <v>100832346.21999991</v>
      </c>
    </row>
    <row r="37" spans="2:7" x14ac:dyDescent="0.3">
      <c r="B37" s="33" t="s">
        <v>49</v>
      </c>
      <c r="C37" s="48">
        <v>28479437.239999354</v>
      </c>
      <c r="D37" s="48">
        <v>49373309.699999906</v>
      </c>
      <c r="E37" s="48">
        <v>34320265.590000071</v>
      </c>
      <c r="F37" s="48">
        <v>2412502.6400000271</v>
      </c>
      <c r="G37" s="48">
        <v>114585515.16999935</v>
      </c>
    </row>
    <row r="38" spans="2:7" x14ac:dyDescent="0.3">
      <c r="B38" s="33" t="s">
        <v>14</v>
      </c>
      <c r="C38" s="48">
        <v>38223073.569998272</v>
      </c>
      <c r="D38" s="48">
        <v>52694767.529999562</v>
      </c>
      <c r="E38" s="48">
        <v>39307637.769999877</v>
      </c>
      <c r="F38" s="48">
        <v>2290106.4700000673</v>
      </c>
      <c r="G38" s="48">
        <v>132515585.33999778</v>
      </c>
    </row>
    <row r="39" spans="2:7" x14ac:dyDescent="0.3">
      <c r="B39" s="33" t="s">
        <v>13</v>
      </c>
      <c r="C39" s="48">
        <v>48270547.199995965</v>
      </c>
      <c r="D39" s="48">
        <v>51582810.310001604</v>
      </c>
      <c r="E39" s="48">
        <v>42203523.140000515</v>
      </c>
      <c r="F39" s="48">
        <v>2965477.2299999897</v>
      </c>
      <c r="G39" s="48">
        <v>145022357.87999809</v>
      </c>
    </row>
    <row r="40" spans="2:7" x14ac:dyDescent="0.3">
      <c r="B40" s="33" t="s">
        <v>40</v>
      </c>
      <c r="C40" s="48">
        <v>58494802.869993612</v>
      </c>
      <c r="D40" s="48">
        <v>42395421.360001199</v>
      </c>
      <c r="E40" s="48">
        <v>42489568.060000449</v>
      </c>
      <c r="F40" s="48">
        <v>2358281.0499999826</v>
      </c>
      <c r="G40" s="48">
        <v>145738073.33999524</v>
      </c>
    </row>
    <row r="41" spans="2:7" x14ac:dyDescent="0.3">
      <c r="B41" s="40" t="s">
        <v>50</v>
      </c>
      <c r="C41" s="49">
        <v>226020887.39998722</v>
      </c>
      <c r="D41" s="49">
        <v>342714665.0500021</v>
      </c>
      <c r="E41" s="49">
        <v>233463843.16000089</v>
      </c>
      <c r="F41" s="49">
        <v>17122092.21000006</v>
      </c>
      <c r="G41" s="49">
        <v>819321487.81999028</v>
      </c>
    </row>
    <row r="43" spans="2:7" x14ac:dyDescent="0.3">
      <c r="B43" s="136" t="s">
        <v>202</v>
      </c>
    </row>
  </sheetData>
  <hyperlinks>
    <hyperlink ref="B43" location="Information!A1" display="Return to information" xr:uid="{EEC234D5-F636-4218-A01D-60B31515F687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8234-CF4B-4CCF-BEC3-B0D5FA31E283}">
  <sheetPr>
    <pageSetUpPr autoPageBreaks="0"/>
  </sheetPr>
  <dimension ref="B5:F16"/>
  <sheetViews>
    <sheetView showGridLines="0" workbookViewId="0"/>
  </sheetViews>
  <sheetFormatPr defaultRowHeight="13.5" x14ac:dyDescent="0.3"/>
  <cols>
    <col min="1" max="1" width="2.4609375" customWidth="1"/>
    <col min="2" max="2" width="16.84375" customWidth="1"/>
    <col min="3" max="3" width="22.07421875" customWidth="1"/>
    <col min="4" max="4" width="16.3046875" customWidth="1"/>
    <col min="5" max="5" width="25.921875" customWidth="1"/>
    <col min="6" max="6" width="14.84375" customWidth="1"/>
  </cols>
  <sheetData>
    <row r="5" spans="2:6" x14ac:dyDescent="0.3">
      <c r="B5" s="2" t="s">
        <v>29</v>
      </c>
    </row>
    <row r="7" spans="2:6" x14ac:dyDescent="0.3">
      <c r="B7" s="82" t="s">
        <v>164</v>
      </c>
      <c r="C7" s="13"/>
      <c r="D7" s="13"/>
    </row>
    <row r="8" spans="2:6" x14ac:dyDescent="0.3">
      <c r="B8" s="2"/>
      <c r="C8" s="13"/>
      <c r="D8" s="13"/>
    </row>
    <row r="9" spans="2:6" x14ac:dyDescent="0.3">
      <c r="B9" s="99" t="s">
        <v>4</v>
      </c>
      <c r="C9" s="57" t="s">
        <v>5</v>
      </c>
      <c r="D9" s="57" t="s">
        <v>91</v>
      </c>
      <c r="E9" s="66" t="s">
        <v>165</v>
      </c>
      <c r="F9" s="66" t="s">
        <v>91</v>
      </c>
    </row>
    <row r="10" spans="2:6" x14ac:dyDescent="0.3">
      <c r="B10" s="58" t="s">
        <v>51</v>
      </c>
      <c r="C10" s="59">
        <v>226020887.40000001</v>
      </c>
      <c r="D10" s="60">
        <v>0.27600000000000002</v>
      </c>
      <c r="E10" s="94">
        <v>2648.8699285626908</v>
      </c>
      <c r="F10" s="55">
        <v>0.37640000000000001</v>
      </c>
    </row>
    <row r="11" spans="2:6" x14ac:dyDescent="0.3">
      <c r="B11" s="58" t="s">
        <v>1</v>
      </c>
      <c r="C11" s="59">
        <v>342714665.05000001</v>
      </c>
      <c r="D11" s="60">
        <v>0.41799999999999998</v>
      </c>
      <c r="E11" s="94">
        <v>3116.7701674999998</v>
      </c>
      <c r="F11" s="55">
        <v>0.44290000000000002</v>
      </c>
    </row>
    <row r="12" spans="2:6" ht="17.149999999999999" customHeight="1" x14ac:dyDescent="0.3">
      <c r="B12" s="58" t="s">
        <v>52</v>
      </c>
      <c r="C12" s="59">
        <v>233463843.16</v>
      </c>
      <c r="D12" s="60">
        <v>0.28499999999999998</v>
      </c>
      <c r="E12" s="94">
        <v>1182.8600987300063</v>
      </c>
      <c r="F12" s="55">
        <v>0.1681</v>
      </c>
    </row>
    <row r="13" spans="2:6" ht="18.649999999999999" customHeight="1" x14ac:dyDescent="0.3">
      <c r="B13" s="58" t="s">
        <v>3</v>
      </c>
      <c r="C13" s="59">
        <v>17122092.210000001</v>
      </c>
      <c r="D13" s="60">
        <v>2.1000000000000001E-2</v>
      </c>
      <c r="E13" s="94">
        <v>89.442531969999493</v>
      </c>
      <c r="F13" s="55">
        <v>1.2699999999999999E-2</v>
      </c>
    </row>
    <row r="14" spans="2:6" x14ac:dyDescent="0.3">
      <c r="B14" s="61" t="s">
        <v>6</v>
      </c>
      <c r="C14" s="62">
        <v>819321487.82000005</v>
      </c>
      <c r="D14" s="63">
        <v>1</v>
      </c>
      <c r="E14" s="95">
        <f>SUM(E10:E13)</f>
        <v>7037.9427267626961</v>
      </c>
      <c r="F14" s="65">
        <v>1</v>
      </c>
    </row>
    <row r="16" spans="2:6" x14ac:dyDescent="0.3">
      <c r="B16" s="136" t="s">
        <v>202</v>
      </c>
    </row>
  </sheetData>
  <hyperlinks>
    <hyperlink ref="B16" location="Information!A1" display="Return to information" xr:uid="{ADE6620E-BECD-4706-89A2-4F91BA3E0770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3C8E-38AB-4D3B-803A-6F561B2AD745}">
  <sheetPr>
    <pageSetUpPr autoPageBreaks="0"/>
  </sheetPr>
  <dimension ref="B5:N59"/>
  <sheetViews>
    <sheetView showGridLines="0" zoomScaleNormal="100" workbookViewId="0"/>
  </sheetViews>
  <sheetFormatPr defaultRowHeight="13.5" x14ac:dyDescent="0.3"/>
  <cols>
    <col min="1" max="1" width="2.4609375" customWidth="1"/>
    <col min="2" max="2" width="13.23046875" customWidth="1"/>
    <col min="3" max="3" width="19.84375" customWidth="1"/>
    <col min="4" max="4" width="23.53515625" customWidth="1"/>
    <col min="5" max="5" width="22.84375" customWidth="1"/>
    <col min="6" max="6" width="16.84375" customWidth="1"/>
    <col min="7" max="7" width="20.23046875" customWidth="1"/>
    <col min="8" max="8" width="23.3828125" customWidth="1"/>
    <col min="9" max="9" width="21.921875" customWidth="1"/>
    <col min="10" max="10" width="30.4609375" customWidth="1"/>
    <col min="11" max="11" width="23.4609375" customWidth="1"/>
    <col min="12" max="12" width="17.23046875" customWidth="1"/>
  </cols>
  <sheetData>
    <row r="5" spans="2:4" x14ac:dyDescent="0.3">
      <c r="B5" s="2" t="s">
        <v>29</v>
      </c>
    </row>
    <row r="7" spans="2:4" x14ac:dyDescent="0.3">
      <c r="B7" s="82" t="s">
        <v>111</v>
      </c>
      <c r="C7" s="13"/>
      <c r="D7" s="13"/>
    </row>
    <row r="8" spans="2:4" x14ac:dyDescent="0.3">
      <c r="B8" s="78" t="s">
        <v>195</v>
      </c>
      <c r="C8" s="13"/>
      <c r="D8" s="13"/>
    </row>
    <row r="9" spans="2:4" x14ac:dyDescent="0.3">
      <c r="B9" s="78" t="s">
        <v>196</v>
      </c>
    </row>
    <row r="12" spans="2:4" ht="17.149999999999999" customHeight="1" x14ac:dyDescent="0.3"/>
    <row r="13" spans="2:4" ht="18.649999999999999" customHeight="1" x14ac:dyDescent="0.3"/>
    <row r="33" spans="2:14" x14ac:dyDescent="0.3">
      <c r="B33" s="44" t="s">
        <v>44</v>
      </c>
      <c r="C33" s="129" t="s">
        <v>103</v>
      </c>
      <c r="D33" s="106" t="s">
        <v>104</v>
      </c>
      <c r="E33" s="130" t="s">
        <v>110</v>
      </c>
      <c r="F33" s="106" t="s">
        <v>105</v>
      </c>
      <c r="G33" s="106" t="s">
        <v>106</v>
      </c>
      <c r="H33" s="106" t="s">
        <v>107</v>
      </c>
      <c r="I33" s="106" t="s">
        <v>108</v>
      </c>
      <c r="J33" s="106" t="s">
        <v>109</v>
      </c>
    </row>
    <row r="34" spans="2:14" x14ac:dyDescent="0.3">
      <c r="B34" s="33" t="s">
        <v>45</v>
      </c>
      <c r="C34" s="48">
        <v>2527964.9799999846</v>
      </c>
      <c r="D34" s="39">
        <v>37.581157247499362</v>
      </c>
      <c r="E34" s="48">
        <v>8995846.7199999597</v>
      </c>
      <c r="F34" s="64">
        <v>74.920569499999999</v>
      </c>
      <c r="G34" s="48">
        <v>4278918.4499999974</v>
      </c>
      <c r="H34" s="64">
        <v>23.397740652499923</v>
      </c>
      <c r="I34" s="48">
        <v>609568.47000000009</v>
      </c>
      <c r="J34" s="64">
        <v>3.1537757424999926</v>
      </c>
    </row>
    <row r="35" spans="2:14" x14ac:dyDescent="0.3">
      <c r="B35" s="33" t="s">
        <v>46</v>
      </c>
      <c r="C35" s="48">
        <v>11944976.390000172</v>
      </c>
      <c r="D35" s="39">
        <v>180.66686700501228</v>
      </c>
      <c r="E35" s="48">
        <v>42390827.370000005</v>
      </c>
      <c r="F35" s="64">
        <v>377.15020249999998</v>
      </c>
      <c r="G35" s="48">
        <v>17681220.42000002</v>
      </c>
      <c r="H35" s="64">
        <v>97.992381565000159</v>
      </c>
      <c r="I35" s="48">
        <v>2077266.7999999928</v>
      </c>
      <c r="J35" s="64">
        <v>10.932214324999956</v>
      </c>
    </row>
    <row r="36" spans="2:14" x14ac:dyDescent="0.3">
      <c r="B36" s="33" t="s">
        <v>47</v>
      </c>
      <c r="C36" s="48">
        <v>16518556.19999977</v>
      </c>
      <c r="D36" s="39">
        <v>242.55076930752065</v>
      </c>
      <c r="E36" s="48">
        <v>47670185.0400002</v>
      </c>
      <c r="F36" s="64">
        <v>448.84286974999998</v>
      </c>
      <c r="G36" s="48">
        <v>23795407.769999854</v>
      </c>
      <c r="H36" s="64">
        <v>129.78158323500125</v>
      </c>
      <c r="I36" s="48">
        <v>2136871.2599999835</v>
      </c>
      <c r="J36" s="64">
        <v>11.477433822500037</v>
      </c>
    </row>
    <row r="37" spans="2:14" x14ac:dyDescent="0.3">
      <c r="B37" s="33" t="s">
        <v>48</v>
      </c>
      <c r="C37" s="48">
        <v>21561528.950000107</v>
      </c>
      <c r="D37" s="39">
        <v>295.93694908502692</v>
      </c>
      <c r="E37" s="48">
        <v>47611497.019999668</v>
      </c>
      <c r="F37" s="64">
        <v>448.38453650000002</v>
      </c>
      <c r="G37" s="48">
        <v>29387301.960000109</v>
      </c>
      <c r="H37" s="64">
        <v>155.8253311850012</v>
      </c>
      <c r="I37" s="48">
        <v>2272018.2900000168</v>
      </c>
      <c r="J37" s="64">
        <v>12.686887737499944</v>
      </c>
    </row>
    <row r="38" spans="2:14" x14ac:dyDescent="0.3">
      <c r="B38" s="33" t="s">
        <v>49</v>
      </c>
      <c r="C38" s="48">
        <v>28479437.239999354</v>
      </c>
      <c r="D38" s="39">
        <v>351.08001336253227</v>
      </c>
      <c r="E38" s="48">
        <v>49373309.699999906</v>
      </c>
      <c r="F38" s="64">
        <v>452.38709299999999</v>
      </c>
      <c r="G38" s="48">
        <v>34320265.590000071</v>
      </c>
      <c r="H38" s="64">
        <v>175.12938275000127</v>
      </c>
      <c r="I38" s="48">
        <v>2412502.6400000271</v>
      </c>
      <c r="J38" s="64">
        <v>12.766974900000019</v>
      </c>
    </row>
    <row r="39" spans="2:14" x14ac:dyDescent="0.3">
      <c r="B39" s="33" t="s">
        <v>14</v>
      </c>
      <c r="C39" s="48">
        <v>38223073.569998272</v>
      </c>
      <c r="D39" s="39">
        <v>430.49584138004064</v>
      </c>
      <c r="E39" s="48">
        <v>52694767.529999562</v>
      </c>
      <c r="F39" s="64">
        <v>473.23795775000002</v>
      </c>
      <c r="G39" s="48">
        <v>39307637.769999877</v>
      </c>
      <c r="H39" s="64">
        <v>194.02042013750201</v>
      </c>
      <c r="I39" s="48">
        <v>2290106.4700000673</v>
      </c>
      <c r="J39" s="64">
        <v>12.811783764999513</v>
      </c>
    </row>
    <row r="40" spans="2:14" x14ac:dyDescent="0.3">
      <c r="B40" s="33" t="s">
        <v>13</v>
      </c>
      <c r="C40" s="48">
        <v>48270547.199995965</v>
      </c>
      <c r="D40" s="39">
        <v>512.90388134505054</v>
      </c>
      <c r="E40" s="48">
        <v>51582810.310001604</v>
      </c>
      <c r="F40" s="64">
        <v>453.44137124999997</v>
      </c>
      <c r="G40" s="48">
        <v>42203523.140000515</v>
      </c>
      <c r="H40" s="64">
        <v>203.59879010750021</v>
      </c>
      <c r="I40" s="48">
        <v>2965477.2299999897</v>
      </c>
      <c r="J40" s="64">
        <v>14.302021205000004</v>
      </c>
    </row>
    <row r="41" spans="2:14" x14ac:dyDescent="0.3">
      <c r="B41" s="33" t="s">
        <v>40</v>
      </c>
      <c r="C41" s="48">
        <v>58494802.869993612</v>
      </c>
      <c r="D41" s="39">
        <v>597.65444983000816</v>
      </c>
      <c r="E41" s="48">
        <v>42395421.360001199</v>
      </c>
      <c r="F41" s="64">
        <v>388.40556724999999</v>
      </c>
      <c r="G41" s="48">
        <v>42489568.060000449</v>
      </c>
      <c r="H41" s="64">
        <v>203.1144690975002</v>
      </c>
      <c r="I41" s="48">
        <v>2358281.0499999826</v>
      </c>
      <c r="J41" s="64">
        <v>11.311440472500019</v>
      </c>
    </row>
    <row r="42" spans="2:14" x14ac:dyDescent="0.3">
      <c r="B42" s="40" t="s">
        <v>50</v>
      </c>
      <c r="C42" s="49">
        <v>226020887.39998722</v>
      </c>
      <c r="D42" s="50">
        <v>2648.8699285626908</v>
      </c>
      <c r="E42" s="49">
        <v>342714665.0500021</v>
      </c>
      <c r="F42" s="84">
        <v>3116.7701674999998</v>
      </c>
      <c r="G42" s="49">
        <v>233463843.16000089</v>
      </c>
      <c r="H42" s="84">
        <v>1182.8600987300063</v>
      </c>
      <c r="I42" s="49">
        <v>17122092.21000006</v>
      </c>
      <c r="J42" s="64">
        <v>89.442531969999493</v>
      </c>
    </row>
    <row r="44" spans="2:14" x14ac:dyDescent="0.3">
      <c r="B44" s="136" t="s">
        <v>202</v>
      </c>
      <c r="I44" s="68"/>
      <c r="J44" s="69"/>
      <c r="K44" s="70"/>
      <c r="L44" s="68"/>
      <c r="M44" s="68"/>
      <c r="N44" s="68"/>
    </row>
    <row r="45" spans="2:14" x14ac:dyDescent="0.3">
      <c r="I45" s="42"/>
      <c r="J45" s="71"/>
      <c r="K45" s="71"/>
      <c r="L45" s="71"/>
      <c r="M45" s="71"/>
      <c r="N45" s="71"/>
    </row>
    <row r="46" spans="2:14" x14ac:dyDescent="0.3">
      <c r="I46" s="42"/>
      <c r="J46" s="71"/>
      <c r="K46" s="71"/>
      <c r="L46" s="71"/>
      <c r="M46" s="71"/>
      <c r="N46" s="71"/>
    </row>
    <row r="47" spans="2:14" x14ac:dyDescent="0.3">
      <c r="I47" s="42"/>
      <c r="J47" s="71"/>
      <c r="K47" s="71"/>
      <c r="L47" s="71"/>
      <c r="M47" s="71"/>
      <c r="N47" s="71"/>
    </row>
    <row r="48" spans="2:14" x14ac:dyDescent="0.3">
      <c r="I48" s="42"/>
      <c r="J48" s="71"/>
      <c r="K48" s="71"/>
      <c r="L48" s="71"/>
      <c r="M48" s="71"/>
      <c r="N48" s="71"/>
    </row>
    <row r="49" spans="9:14" x14ac:dyDescent="0.3">
      <c r="I49" s="42"/>
      <c r="J49" s="71"/>
      <c r="K49" s="71"/>
      <c r="L49" s="71"/>
      <c r="M49" s="71"/>
      <c r="N49" s="71"/>
    </row>
    <row r="50" spans="9:14" x14ac:dyDescent="0.3">
      <c r="I50" s="42"/>
      <c r="J50" s="71"/>
      <c r="K50" s="71"/>
      <c r="L50" s="71"/>
      <c r="M50" s="71"/>
      <c r="N50" s="71"/>
    </row>
    <row r="51" spans="9:14" x14ac:dyDescent="0.3">
      <c r="I51" s="42"/>
      <c r="J51" s="71"/>
      <c r="K51" s="71"/>
      <c r="L51" s="71"/>
      <c r="M51" s="71"/>
      <c r="N51" s="71"/>
    </row>
    <row r="52" spans="9:14" x14ac:dyDescent="0.3">
      <c r="I52" s="42"/>
      <c r="J52" s="71"/>
      <c r="K52" s="71"/>
      <c r="L52" s="71"/>
      <c r="M52" s="71"/>
      <c r="N52" s="71"/>
    </row>
    <row r="53" spans="9:14" x14ac:dyDescent="0.3">
      <c r="I53" s="68"/>
      <c r="J53" s="72"/>
      <c r="K53" s="72"/>
      <c r="L53" s="72"/>
      <c r="M53" s="72"/>
      <c r="N53" s="72"/>
    </row>
    <row r="56" spans="9:14" ht="15" customHeight="1" x14ac:dyDescent="0.3"/>
    <row r="58" spans="9:14" ht="11.5" customHeight="1" x14ac:dyDescent="0.3"/>
    <row r="59" spans="9:14" ht="12" customHeight="1" x14ac:dyDescent="0.3"/>
  </sheetData>
  <hyperlinks>
    <hyperlink ref="B44" location="Information!A1" display="Return to information" xr:uid="{1BAEAA1A-D47D-40F8-A576-8A5E93F3816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967-973B-4C92-A2CD-B4D2E709631D}">
  <sheetPr>
    <pageSetUpPr autoPageBreaks="0"/>
  </sheetPr>
  <dimension ref="B5:J23"/>
  <sheetViews>
    <sheetView showGridLines="0" zoomScaleNormal="100" workbookViewId="0"/>
  </sheetViews>
  <sheetFormatPr defaultRowHeight="13.5" x14ac:dyDescent="0.3"/>
  <cols>
    <col min="1" max="1" width="2.3828125" customWidth="1"/>
    <col min="2" max="2" width="22.23046875" bestFit="1" customWidth="1"/>
    <col min="3" max="3" width="14.84375" customWidth="1"/>
    <col min="4" max="4" width="13.4609375" customWidth="1"/>
    <col min="5" max="5" width="18.07421875" customWidth="1"/>
    <col min="6" max="6" width="20.61328125" customWidth="1"/>
    <col min="7" max="7" width="20.3828125" customWidth="1"/>
    <col min="8" max="8" width="15.765625" customWidth="1"/>
  </cols>
  <sheetData>
    <row r="5" spans="2:10" x14ac:dyDescent="0.3">
      <c r="B5" s="2" t="s">
        <v>30</v>
      </c>
    </row>
    <row r="6" spans="2:10" ht="13.5" customHeight="1" x14ac:dyDescent="0.35">
      <c r="B6" s="1"/>
    </row>
    <row r="7" spans="2:10" x14ac:dyDescent="0.3">
      <c r="B7" s="82" t="s">
        <v>153</v>
      </c>
      <c r="C7" s="13"/>
      <c r="D7" s="13"/>
      <c r="E7" s="13"/>
      <c r="F7" s="13"/>
      <c r="G7" s="13"/>
      <c r="H7" s="13"/>
    </row>
    <row r="8" spans="2:10" x14ac:dyDescent="0.3">
      <c r="B8" s="2"/>
      <c r="C8" s="13"/>
      <c r="D8" s="13"/>
      <c r="E8" s="13"/>
      <c r="F8" s="13"/>
      <c r="G8" s="13"/>
      <c r="H8" s="13"/>
    </row>
    <row r="9" spans="2:10" ht="14.5" customHeight="1" x14ac:dyDescent="0.3">
      <c r="B9" s="104"/>
      <c r="C9" s="89" t="s">
        <v>17</v>
      </c>
      <c r="D9" s="89" t="s">
        <v>18</v>
      </c>
      <c r="E9" s="89" t="s">
        <v>19</v>
      </c>
      <c r="F9" s="89" t="s">
        <v>20</v>
      </c>
      <c r="G9" s="89" t="s">
        <v>21</v>
      </c>
      <c r="H9" s="85"/>
      <c r="J9" s="11"/>
    </row>
    <row r="10" spans="2:10" ht="14.5" x14ac:dyDescent="0.3">
      <c r="B10" s="83" t="s">
        <v>149</v>
      </c>
      <c r="C10" s="86">
        <v>609</v>
      </c>
      <c r="D10" s="86">
        <v>0</v>
      </c>
      <c r="E10" s="86">
        <v>463</v>
      </c>
      <c r="F10" s="86">
        <v>146</v>
      </c>
      <c r="G10" s="87">
        <v>76.03</v>
      </c>
      <c r="H10" s="85"/>
    </row>
    <row r="11" spans="2:10" ht="14.5" x14ac:dyDescent="0.3">
      <c r="B11" s="83" t="s">
        <v>150</v>
      </c>
      <c r="C11" s="86">
        <v>498</v>
      </c>
      <c r="D11" s="86">
        <v>3</v>
      </c>
      <c r="E11" s="86">
        <v>452</v>
      </c>
      <c r="F11" s="88">
        <v>46</v>
      </c>
      <c r="G11" s="87">
        <v>90.76</v>
      </c>
      <c r="H11" s="85"/>
    </row>
    <row r="12" spans="2:10" ht="14.5" x14ac:dyDescent="0.3">
      <c r="B12" s="83" t="s">
        <v>151</v>
      </c>
      <c r="C12" s="86">
        <v>132</v>
      </c>
      <c r="D12" s="86">
        <v>0</v>
      </c>
      <c r="E12" s="86">
        <v>77</v>
      </c>
      <c r="F12" s="86">
        <v>55</v>
      </c>
      <c r="G12" s="87">
        <v>58.33</v>
      </c>
      <c r="H12" s="85"/>
    </row>
    <row r="13" spans="2:10" ht="14.5" x14ac:dyDescent="0.3">
      <c r="B13" s="83" t="s">
        <v>152</v>
      </c>
      <c r="C13" s="86">
        <v>181</v>
      </c>
      <c r="D13" s="86">
        <v>6</v>
      </c>
      <c r="E13" s="86">
        <v>137</v>
      </c>
      <c r="F13" s="86">
        <v>44</v>
      </c>
      <c r="G13" s="87">
        <v>75.69</v>
      </c>
      <c r="H13" s="85"/>
    </row>
    <row r="14" spans="2:10" x14ac:dyDescent="0.3">
      <c r="B14" s="53"/>
      <c r="C14" s="5"/>
      <c r="D14" s="5"/>
      <c r="E14" s="5"/>
      <c r="F14" s="5"/>
      <c r="G14" s="5"/>
      <c r="H14" s="5"/>
    </row>
    <row r="15" spans="2:10" x14ac:dyDescent="0.3">
      <c r="F15" s="3"/>
      <c r="G15" s="3"/>
      <c r="H15" s="3"/>
    </row>
    <row r="16" spans="2:10" x14ac:dyDescent="0.3">
      <c r="F16" s="3"/>
      <c r="G16" s="3"/>
      <c r="H16" s="3"/>
    </row>
    <row r="17" spans="2:2" x14ac:dyDescent="0.3">
      <c r="B17" s="5"/>
    </row>
    <row r="18" spans="2:2" x14ac:dyDescent="0.3">
      <c r="B18" t="s">
        <v>92</v>
      </c>
    </row>
    <row r="19" spans="2:2" x14ac:dyDescent="0.3">
      <c r="B19" s="26"/>
    </row>
    <row r="20" spans="2:2" x14ac:dyDescent="0.3">
      <c r="B20" s="136" t="s">
        <v>202</v>
      </c>
    </row>
    <row r="21" spans="2:2" x14ac:dyDescent="0.3">
      <c r="B21" s="27"/>
    </row>
    <row r="22" spans="2:2" x14ac:dyDescent="0.3">
      <c r="B22" s="27"/>
    </row>
    <row r="23" spans="2:2" x14ac:dyDescent="0.3">
      <c r="B23" s="26"/>
    </row>
  </sheetData>
  <hyperlinks>
    <hyperlink ref="B20" location="Information!A1" display="Return to information" xr:uid="{D4683771-B307-48DC-8F00-58D9CA7CFCD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7960-9A1E-451B-9CA3-FB4416137524}">
  <sheetPr>
    <pageSetUpPr autoPageBreaks="0"/>
  </sheetPr>
  <dimension ref="B5:H50"/>
  <sheetViews>
    <sheetView showGridLines="0" zoomScaleNormal="100" workbookViewId="0"/>
  </sheetViews>
  <sheetFormatPr defaultRowHeight="13.5" x14ac:dyDescent="0.3"/>
  <cols>
    <col min="1" max="1" width="2.3828125" customWidth="1"/>
    <col min="2" max="2" width="42.765625" customWidth="1"/>
    <col min="3" max="3" width="26.07421875" customWidth="1"/>
    <col min="4" max="4" width="33.61328125" customWidth="1"/>
    <col min="5" max="5" width="12.765625" customWidth="1"/>
    <col min="6" max="6" width="16.61328125" customWidth="1"/>
    <col min="7" max="7" width="17.15234375" customWidth="1"/>
    <col min="8" max="8" width="15.765625" customWidth="1"/>
  </cols>
  <sheetData>
    <row r="5" spans="2:8" x14ac:dyDescent="0.3">
      <c r="B5" s="2" t="s">
        <v>30</v>
      </c>
    </row>
    <row r="6" spans="2:8" ht="13.5" customHeight="1" x14ac:dyDescent="0.35">
      <c r="B6" s="1"/>
    </row>
    <row r="7" spans="2:8" x14ac:dyDescent="0.3">
      <c r="B7" s="82" t="s">
        <v>197</v>
      </c>
      <c r="C7" s="13"/>
      <c r="D7" s="13"/>
      <c r="E7" s="13"/>
      <c r="F7" s="13"/>
      <c r="G7" s="13"/>
      <c r="H7" s="13"/>
    </row>
    <row r="8" spans="2:8" x14ac:dyDescent="0.3">
      <c r="B8" s="76" t="s">
        <v>198</v>
      </c>
      <c r="C8" s="13"/>
      <c r="D8" s="13"/>
      <c r="E8" s="13"/>
      <c r="F8" s="13"/>
      <c r="G8" s="13"/>
      <c r="H8" s="13"/>
    </row>
    <row r="9" spans="2:8" x14ac:dyDescent="0.3">
      <c r="B9" s="76" t="s">
        <v>199</v>
      </c>
    </row>
    <row r="10" spans="2:8" x14ac:dyDescent="0.3">
      <c r="B10" s="27"/>
    </row>
    <row r="11" spans="2:8" x14ac:dyDescent="0.3">
      <c r="B11" s="27"/>
    </row>
    <row r="12" spans="2:8" x14ac:dyDescent="0.3">
      <c r="B12" s="27"/>
    </row>
    <row r="13" spans="2:8" x14ac:dyDescent="0.3">
      <c r="B13" s="26"/>
    </row>
    <row r="31" spans="2:4" x14ac:dyDescent="0.3">
      <c r="B31" s="44" t="s">
        <v>117</v>
      </c>
      <c r="C31" s="106" t="s">
        <v>118</v>
      </c>
      <c r="D31" s="106" t="s">
        <v>119</v>
      </c>
    </row>
    <row r="32" spans="2:4" x14ac:dyDescent="0.3">
      <c r="B32" s="33" t="s">
        <v>166</v>
      </c>
      <c r="C32" s="33">
        <v>62</v>
      </c>
      <c r="D32" s="46">
        <f>SUM($C$32:C32)/SUM($C$32:$C$48)</f>
        <v>0.29523809523809524</v>
      </c>
    </row>
    <row r="33" spans="2:4" x14ac:dyDescent="0.3">
      <c r="B33" s="33" t="s">
        <v>120</v>
      </c>
      <c r="C33" s="33">
        <v>45</v>
      </c>
      <c r="D33" s="46">
        <f>SUM($C$32:C33)/SUM($C$32:$C$48)</f>
        <v>0.50952380952380949</v>
      </c>
    </row>
    <row r="34" spans="2:4" x14ac:dyDescent="0.3">
      <c r="B34" s="33" t="s">
        <v>147</v>
      </c>
      <c r="C34" s="33">
        <v>23</v>
      </c>
      <c r="D34" s="46">
        <f>SUM($C$32:C34)/SUM($C$32:$C$48)</f>
        <v>0.61904761904761907</v>
      </c>
    </row>
    <row r="35" spans="2:4" x14ac:dyDescent="0.3">
      <c r="B35" s="33" t="s">
        <v>121</v>
      </c>
      <c r="C35" s="33">
        <v>20</v>
      </c>
      <c r="D35" s="46">
        <f>SUM($C$32:C35)/SUM($C$32:$C$48)</f>
        <v>0.7142857142857143</v>
      </c>
    </row>
    <row r="36" spans="2:4" x14ac:dyDescent="0.3">
      <c r="B36" s="33" t="s">
        <v>148</v>
      </c>
      <c r="C36" s="33">
        <v>18</v>
      </c>
      <c r="D36" s="46">
        <f>SUM($C$32:C36)/SUM($C$32:$C$48)</f>
        <v>0.8</v>
      </c>
    </row>
    <row r="37" spans="2:4" x14ac:dyDescent="0.3">
      <c r="B37" s="33" t="s">
        <v>122</v>
      </c>
      <c r="C37" s="33">
        <v>9</v>
      </c>
      <c r="D37" s="46">
        <f>SUM($C$32:C37)/SUM($C$32:$C$48)</f>
        <v>0.84285714285714286</v>
      </c>
    </row>
    <row r="38" spans="2:4" x14ac:dyDescent="0.3">
      <c r="B38" s="33" t="s">
        <v>130</v>
      </c>
      <c r="C38" s="33">
        <v>7</v>
      </c>
      <c r="D38" s="46">
        <f>SUM($C$32:C38)/SUM($C$32:$C$48)</f>
        <v>0.87619047619047619</v>
      </c>
    </row>
    <row r="39" spans="2:4" x14ac:dyDescent="0.3">
      <c r="B39" s="33" t="s">
        <v>123</v>
      </c>
      <c r="C39" s="33">
        <v>4</v>
      </c>
      <c r="D39" s="46">
        <f>SUM($C$32:C39)/SUM($C$32:$C$48)</f>
        <v>0.89523809523809528</v>
      </c>
    </row>
    <row r="40" spans="2:4" x14ac:dyDescent="0.3">
      <c r="B40" s="33" t="s">
        <v>131</v>
      </c>
      <c r="C40" s="33">
        <v>4</v>
      </c>
      <c r="D40" s="46">
        <f>SUM($C$32:C40)/SUM($C$32:$C$48)</f>
        <v>0.91428571428571426</v>
      </c>
    </row>
    <row r="41" spans="2:4" x14ac:dyDescent="0.3">
      <c r="B41" s="33" t="s">
        <v>124</v>
      </c>
      <c r="C41" s="33">
        <v>3</v>
      </c>
      <c r="D41" s="46">
        <f>SUM($C$32:C41)/SUM($C$32:$C$48)</f>
        <v>0.9285714285714286</v>
      </c>
    </row>
    <row r="42" spans="2:4" x14ac:dyDescent="0.3">
      <c r="B42" s="33" t="s">
        <v>132</v>
      </c>
      <c r="C42" s="33">
        <v>3</v>
      </c>
      <c r="D42" s="46">
        <f>SUM($C$32:C42)/SUM($C$32:$C$48)</f>
        <v>0.94285714285714284</v>
      </c>
    </row>
    <row r="43" spans="2:4" x14ac:dyDescent="0.3">
      <c r="B43" s="33" t="s">
        <v>125</v>
      </c>
      <c r="C43" s="33">
        <v>3</v>
      </c>
      <c r="D43" s="46">
        <f>SUM($C$32:C43)/SUM($C$32:$C$48)</f>
        <v>0.95714285714285718</v>
      </c>
    </row>
    <row r="44" spans="2:4" x14ac:dyDescent="0.3">
      <c r="B44" s="33" t="s">
        <v>131</v>
      </c>
      <c r="C44" s="33">
        <v>3</v>
      </c>
      <c r="D44" s="46">
        <f>SUM($C$32:C44)/SUM($C$32:$C$48)</f>
        <v>0.97142857142857142</v>
      </c>
    </row>
    <row r="45" spans="2:4" x14ac:dyDescent="0.3">
      <c r="B45" s="33" t="s">
        <v>126</v>
      </c>
      <c r="C45" s="33">
        <v>2</v>
      </c>
      <c r="D45" s="46">
        <f>SUM($C$32:C45)/SUM($C$32:$C$48)</f>
        <v>0.98095238095238091</v>
      </c>
    </row>
    <row r="46" spans="2:4" x14ac:dyDescent="0.3">
      <c r="B46" s="33" t="s">
        <v>129</v>
      </c>
      <c r="C46" s="33">
        <v>2</v>
      </c>
      <c r="D46" s="46">
        <f>SUM($C$32:C46)/SUM($C$32:$C$48)</f>
        <v>0.99047619047619051</v>
      </c>
    </row>
    <row r="47" spans="2:4" x14ac:dyDescent="0.3">
      <c r="B47" s="33" t="s">
        <v>127</v>
      </c>
      <c r="C47" s="33">
        <v>1</v>
      </c>
      <c r="D47" s="46">
        <f>SUM($C$32:C47)/SUM($C$32:$C$48)</f>
        <v>0.99523809523809526</v>
      </c>
    </row>
    <row r="48" spans="2:4" x14ac:dyDescent="0.3">
      <c r="B48" s="33" t="s">
        <v>128</v>
      </c>
      <c r="C48" s="33">
        <v>1</v>
      </c>
      <c r="D48" s="46">
        <f>SUM($C$32:C48)/SUM($C$32:$C$48)</f>
        <v>1</v>
      </c>
    </row>
    <row r="50" spans="2:2" x14ac:dyDescent="0.3">
      <c r="B50" s="136" t="s">
        <v>202</v>
      </c>
    </row>
  </sheetData>
  <hyperlinks>
    <hyperlink ref="B50" location="Information!A1" display="Return to information" xr:uid="{CE611655-A9E1-42FE-A1F8-08A817237F2C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BC60-709D-4453-919E-2F30EF498DC0}">
  <sheetPr>
    <pageSetUpPr autoPageBreaks="0"/>
  </sheetPr>
  <dimension ref="B5:H15"/>
  <sheetViews>
    <sheetView showGridLines="0" workbookViewId="0"/>
  </sheetViews>
  <sheetFormatPr defaultRowHeight="13.5" x14ac:dyDescent="0.3"/>
  <cols>
    <col min="1" max="1" width="2.3828125" customWidth="1"/>
    <col min="2" max="2" width="12.23046875" customWidth="1"/>
    <col min="3" max="3" width="14.765625" customWidth="1"/>
    <col min="4" max="4" width="15.3828125" customWidth="1"/>
    <col min="5" max="5" width="15.23046875" customWidth="1"/>
    <col min="6" max="6" width="28.3828125" customWidth="1"/>
    <col min="7" max="7" width="14.3828125" customWidth="1"/>
    <col min="8" max="8" width="31.765625" customWidth="1"/>
  </cols>
  <sheetData>
    <row r="5" spans="2:8" x14ac:dyDescent="0.3">
      <c r="B5" s="2" t="s">
        <v>30</v>
      </c>
      <c r="C5" s="13"/>
      <c r="D5" s="13"/>
      <c r="E5" s="13"/>
      <c r="F5" s="13"/>
      <c r="G5" s="13"/>
      <c r="H5" s="13"/>
    </row>
    <row r="6" spans="2:8" x14ac:dyDescent="0.3">
      <c r="B6" s="13"/>
      <c r="C6" s="13"/>
      <c r="D6" s="13"/>
      <c r="E6" s="13"/>
      <c r="F6" s="13"/>
      <c r="G6" s="13"/>
      <c r="H6" s="13"/>
    </row>
    <row r="7" spans="2:8" x14ac:dyDescent="0.3">
      <c r="B7" s="2" t="s">
        <v>160</v>
      </c>
      <c r="C7" s="13"/>
      <c r="D7" s="13"/>
      <c r="E7" s="13"/>
      <c r="F7" s="13"/>
      <c r="G7" s="13"/>
      <c r="H7" s="13"/>
    </row>
    <row r="8" spans="2:8" x14ac:dyDescent="0.3">
      <c r="B8" s="2"/>
      <c r="C8" s="13"/>
      <c r="D8" s="13"/>
      <c r="E8" s="13"/>
      <c r="F8" s="13"/>
      <c r="G8" s="13"/>
      <c r="H8" s="13"/>
    </row>
    <row r="9" spans="2:8" x14ac:dyDescent="0.3">
      <c r="B9" s="92" t="s">
        <v>116</v>
      </c>
      <c r="C9" s="131" t="s">
        <v>113</v>
      </c>
      <c r="D9" s="131" t="s">
        <v>114</v>
      </c>
      <c r="E9" s="131" t="s">
        <v>50</v>
      </c>
      <c r="F9" s="131" t="s">
        <v>115</v>
      </c>
      <c r="G9" s="13"/>
      <c r="H9" s="13"/>
    </row>
    <row r="10" spans="2:8" x14ac:dyDescent="0.3">
      <c r="B10" s="101" t="s">
        <v>49</v>
      </c>
      <c r="C10" s="102">
        <v>959668.30999999994</v>
      </c>
      <c r="D10" s="102">
        <v>673654.32000000018</v>
      </c>
      <c r="E10" s="102">
        <v>1633322.6300000001</v>
      </c>
      <c r="F10" s="46">
        <v>0.43485265558751246</v>
      </c>
      <c r="G10" s="13"/>
      <c r="H10" s="13"/>
    </row>
    <row r="11" spans="2:8" x14ac:dyDescent="0.3">
      <c r="B11" s="101" t="s">
        <v>14</v>
      </c>
      <c r="C11" s="102">
        <v>935147.24621749634</v>
      </c>
      <c r="D11" s="102">
        <v>877844.16931927961</v>
      </c>
      <c r="E11" s="102">
        <v>1812991.415536776</v>
      </c>
      <c r="F11" s="46">
        <v>0.5946861607042474</v>
      </c>
      <c r="G11" s="13"/>
      <c r="H11" s="13"/>
    </row>
    <row r="12" spans="2:8" x14ac:dyDescent="0.3">
      <c r="B12" s="101" t="s">
        <v>13</v>
      </c>
      <c r="C12" s="102">
        <v>562579.27</v>
      </c>
      <c r="D12" s="102">
        <v>634035.25999999989</v>
      </c>
      <c r="E12" s="102">
        <v>1196614.5299999998</v>
      </c>
      <c r="F12" s="46">
        <v>0.62267011774707937</v>
      </c>
      <c r="G12" s="13"/>
      <c r="H12" s="13"/>
    </row>
    <row r="13" spans="2:8" x14ac:dyDescent="0.3">
      <c r="B13" s="101" t="s">
        <v>40</v>
      </c>
      <c r="C13" s="102">
        <v>531759.91999999993</v>
      </c>
      <c r="D13" s="102">
        <v>530749.02</v>
      </c>
      <c r="E13" s="102">
        <v>1062508.94</v>
      </c>
      <c r="F13" s="46">
        <v>0.56533438347187148</v>
      </c>
      <c r="G13" s="13"/>
      <c r="H13" s="13"/>
    </row>
    <row r="14" spans="2:8" x14ac:dyDescent="0.3">
      <c r="B14" s="2"/>
      <c r="C14" s="13"/>
      <c r="D14" s="13"/>
      <c r="E14" s="13"/>
      <c r="F14" s="13"/>
      <c r="G14" s="13"/>
      <c r="H14" s="13"/>
    </row>
    <row r="15" spans="2:8" x14ac:dyDescent="0.3">
      <c r="B15" s="136" t="s">
        <v>202</v>
      </c>
    </row>
  </sheetData>
  <phoneticPr fontId="13" type="noConversion"/>
  <hyperlinks>
    <hyperlink ref="B15" location="Information!A1" display="Return to information" xr:uid="{09FD4270-C3B6-461C-801B-6D14CB9F0B7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39FF-38BF-4834-BC00-A533A4C65887}">
  <sheetPr>
    <pageSetUpPr autoPageBreaks="0"/>
  </sheetPr>
  <dimension ref="B2:G49"/>
  <sheetViews>
    <sheetView showGridLines="0" zoomScaleNormal="100" workbookViewId="0"/>
  </sheetViews>
  <sheetFormatPr defaultRowHeight="13.5" x14ac:dyDescent="0.3"/>
  <cols>
    <col min="1" max="1" width="2.3828125" customWidth="1"/>
    <col min="2" max="2" width="10" bestFit="1" customWidth="1"/>
    <col min="3" max="3" width="18.765625" customWidth="1"/>
    <col min="4" max="4" width="18.84375" customWidth="1"/>
    <col min="5" max="5" width="12.61328125" customWidth="1"/>
  </cols>
  <sheetData>
    <row r="2" spans="2:5" x14ac:dyDescent="0.3">
      <c r="B2" s="6"/>
    </row>
    <row r="3" spans="2:5" x14ac:dyDescent="0.3">
      <c r="C3" s="6"/>
      <c r="D3" s="6"/>
    </row>
    <row r="4" spans="2:5" x14ac:dyDescent="0.3">
      <c r="B4" s="7"/>
    </row>
    <row r="5" spans="2:5" x14ac:dyDescent="0.3">
      <c r="B5" s="16" t="s">
        <v>27</v>
      </c>
      <c r="E5" s="11"/>
    </row>
    <row r="7" spans="2:5" x14ac:dyDescent="0.3">
      <c r="B7" s="16" t="s">
        <v>133</v>
      </c>
    </row>
    <row r="8" spans="2:5" x14ac:dyDescent="0.3">
      <c r="B8" s="76" t="s">
        <v>168</v>
      </c>
    </row>
    <row r="9" spans="2:5" x14ac:dyDescent="0.3">
      <c r="B9" s="78" t="s">
        <v>169</v>
      </c>
    </row>
    <row r="10" spans="2:5" x14ac:dyDescent="0.3">
      <c r="C10" s="6"/>
      <c r="D10" s="6"/>
    </row>
    <row r="11" spans="2:5" x14ac:dyDescent="0.3">
      <c r="B11" s="7"/>
    </row>
    <row r="12" spans="2:5" x14ac:dyDescent="0.3">
      <c r="B12" s="7"/>
    </row>
    <row r="14" spans="2:5" x14ac:dyDescent="0.3">
      <c r="B14" s="6"/>
    </row>
    <row r="15" spans="2:5" x14ac:dyDescent="0.3">
      <c r="C15" s="6"/>
      <c r="D15" s="6"/>
    </row>
    <row r="16" spans="2:5" x14ac:dyDescent="0.3">
      <c r="B16" s="7"/>
    </row>
    <row r="17" spans="2:7" x14ac:dyDescent="0.3">
      <c r="B17" s="7"/>
    </row>
    <row r="19" spans="2:7" x14ac:dyDescent="0.3">
      <c r="B19" s="6"/>
    </row>
    <row r="20" spans="2:7" x14ac:dyDescent="0.3">
      <c r="C20" s="6"/>
      <c r="D20" s="6"/>
    </row>
    <row r="21" spans="2:7" x14ac:dyDescent="0.3">
      <c r="B21" s="7"/>
    </row>
    <row r="22" spans="2:7" x14ac:dyDescent="0.3">
      <c r="B22" s="7"/>
    </row>
    <row r="23" spans="2:7" x14ac:dyDescent="0.3">
      <c r="B23" s="7"/>
    </row>
    <row r="24" spans="2:7" x14ac:dyDescent="0.3">
      <c r="B24" s="7"/>
    </row>
    <row r="25" spans="2:7" x14ac:dyDescent="0.3">
      <c r="B25" s="7"/>
    </row>
    <row r="26" spans="2:7" x14ac:dyDescent="0.3">
      <c r="B26" s="7"/>
    </row>
    <row r="27" spans="2:7" x14ac:dyDescent="0.3">
      <c r="B27" s="7"/>
    </row>
    <row r="28" spans="2:7" x14ac:dyDescent="0.3">
      <c r="B28" s="7"/>
    </row>
    <row r="29" spans="2:7" x14ac:dyDescent="0.3">
      <c r="B29" s="7"/>
    </row>
    <row r="30" spans="2:7" x14ac:dyDescent="0.3">
      <c r="B30" s="31"/>
    </row>
    <row r="31" spans="2:7" x14ac:dyDescent="0.3">
      <c r="B31" s="96" t="s">
        <v>170</v>
      </c>
      <c r="C31" s="106" t="s">
        <v>42</v>
      </c>
      <c r="D31" s="106" t="s">
        <v>43</v>
      </c>
    </row>
    <row r="32" spans="2:7" x14ac:dyDescent="0.3">
      <c r="B32" s="32" t="s">
        <v>134</v>
      </c>
      <c r="C32" s="34">
        <v>930</v>
      </c>
      <c r="D32" s="34">
        <v>1523</v>
      </c>
      <c r="E32" s="28"/>
      <c r="F32" s="75"/>
      <c r="G32" s="75"/>
    </row>
    <row r="33" spans="2:7" x14ac:dyDescent="0.3">
      <c r="B33" s="32" t="s">
        <v>41</v>
      </c>
      <c r="C33" s="34">
        <v>755</v>
      </c>
      <c r="D33" s="34">
        <v>1484</v>
      </c>
      <c r="F33" s="75"/>
      <c r="G33" s="75"/>
    </row>
    <row r="34" spans="2:7" x14ac:dyDescent="0.3">
      <c r="B34" s="32" t="s">
        <v>135</v>
      </c>
      <c r="C34" s="34">
        <v>776</v>
      </c>
      <c r="D34" s="34">
        <v>1710</v>
      </c>
      <c r="F34" s="75"/>
    </row>
    <row r="35" spans="2:7" x14ac:dyDescent="0.3">
      <c r="B35" s="32" t="s">
        <v>136</v>
      </c>
      <c r="C35" s="34">
        <v>1060</v>
      </c>
      <c r="D35" s="34">
        <v>1694</v>
      </c>
      <c r="F35" s="75"/>
    </row>
    <row r="36" spans="2:7" x14ac:dyDescent="0.3">
      <c r="B36" s="32" t="s">
        <v>137</v>
      </c>
      <c r="C36" s="34">
        <v>1015</v>
      </c>
      <c r="D36" s="34">
        <v>1759</v>
      </c>
      <c r="F36" s="75"/>
    </row>
    <row r="37" spans="2:7" x14ac:dyDescent="0.3">
      <c r="B37" s="32" t="s">
        <v>138</v>
      </c>
      <c r="C37" s="34">
        <v>1011</v>
      </c>
      <c r="D37" s="34">
        <v>1888</v>
      </c>
      <c r="E37" s="28"/>
      <c r="F37" s="75"/>
    </row>
    <row r="38" spans="2:7" x14ac:dyDescent="0.3">
      <c r="B38" s="32" t="s">
        <v>139</v>
      </c>
      <c r="C38" s="34">
        <v>1766</v>
      </c>
      <c r="D38" s="34">
        <v>2257</v>
      </c>
      <c r="F38" s="75"/>
    </row>
    <row r="39" spans="2:7" x14ac:dyDescent="0.3">
      <c r="B39" s="32" t="s">
        <v>140</v>
      </c>
      <c r="C39" s="34">
        <v>1644</v>
      </c>
      <c r="D39" s="34">
        <v>2344</v>
      </c>
      <c r="F39" s="75"/>
    </row>
    <row r="40" spans="2:7" x14ac:dyDescent="0.3">
      <c r="B40" s="32" t="s">
        <v>141</v>
      </c>
      <c r="C40" s="34">
        <v>1343</v>
      </c>
      <c r="D40" s="34">
        <v>2064</v>
      </c>
      <c r="F40" s="75"/>
    </row>
    <row r="41" spans="2:7" x14ac:dyDescent="0.3">
      <c r="B41" s="32" t="s">
        <v>142</v>
      </c>
      <c r="C41" s="34">
        <v>1489</v>
      </c>
      <c r="D41" s="34">
        <v>2887</v>
      </c>
      <c r="E41" s="28"/>
      <c r="F41" s="75"/>
    </row>
    <row r="42" spans="2:7" x14ac:dyDescent="0.3">
      <c r="B42" s="32" t="s">
        <v>143</v>
      </c>
      <c r="C42" s="34">
        <v>1638</v>
      </c>
      <c r="D42" s="34">
        <v>4041</v>
      </c>
      <c r="E42" s="28"/>
      <c r="F42" s="75"/>
    </row>
    <row r="43" spans="2:7" x14ac:dyDescent="0.3">
      <c r="B43" s="32" t="s">
        <v>144</v>
      </c>
      <c r="C43" s="34">
        <v>1917</v>
      </c>
      <c r="D43" s="34">
        <v>13183</v>
      </c>
      <c r="E43" s="28"/>
      <c r="F43" s="75"/>
    </row>
    <row r="44" spans="2:7" x14ac:dyDescent="0.3">
      <c r="B44" s="51" t="s">
        <v>50</v>
      </c>
      <c r="C44" s="41">
        <f>SUM(C32:C43)</f>
        <v>15344</v>
      </c>
      <c r="D44" s="38">
        <f>SUM(D32:D43)</f>
        <v>36834</v>
      </c>
    </row>
    <row r="46" spans="2:7" x14ac:dyDescent="0.3">
      <c r="B46" s="136" t="s">
        <v>202</v>
      </c>
      <c r="E46" s="29"/>
    </row>
    <row r="47" spans="2:7" x14ac:dyDescent="0.3">
      <c r="E47" s="29"/>
    </row>
    <row r="48" spans="2:7" x14ac:dyDescent="0.3">
      <c r="E48" s="29"/>
    </row>
    <row r="49" spans="5:5" x14ac:dyDescent="0.3">
      <c r="E49" s="11"/>
    </row>
  </sheetData>
  <phoneticPr fontId="13" type="noConversion"/>
  <hyperlinks>
    <hyperlink ref="B46" location="Information!A1" display="Return to information" xr:uid="{40210DBB-E758-4AC7-8AFA-70B5516A9DB3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E68B-ED47-4064-A410-50EE14250290}">
  <sheetPr>
    <pageSetUpPr autoPageBreaks="0"/>
  </sheetPr>
  <dimension ref="B5:G31"/>
  <sheetViews>
    <sheetView showGridLines="0" workbookViewId="0"/>
  </sheetViews>
  <sheetFormatPr defaultRowHeight="13.5" x14ac:dyDescent="0.3"/>
  <cols>
    <col min="1" max="1" width="2.3828125" customWidth="1"/>
    <col min="2" max="2" width="32.3828125" customWidth="1"/>
    <col min="3" max="3" width="17.84375" bestFit="1" customWidth="1"/>
    <col min="4" max="4" width="15.23046875" customWidth="1"/>
    <col min="5" max="5" width="14.84375" customWidth="1"/>
  </cols>
  <sheetData>
    <row r="5" spans="2:7" x14ac:dyDescent="0.3">
      <c r="B5" s="2" t="s">
        <v>31</v>
      </c>
      <c r="C5" s="13"/>
      <c r="D5" s="13"/>
      <c r="E5" s="13"/>
    </row>
    <row r="6" spans="2:7" x14ac:dyDescent="0.3">
      <c r="B6" s="13"/>
      <c r="C6" s="13"/>
      <c r="D6" s="13"/>
      <c r="E6" s="13"/>
    </row>
    <row r="7" spans="2:7" x14ac:dyDescent="0.3">
      <c r="B7" s="2" t="s">
        <v>154</v>
      </c>
      <c r="C7" s="13"/>
      <c r="D7" s="11"/>
      <c r="E7" s="13"/>
    </row>
    <row r="8" spans="2:7" x14ac:dyDescent="0.3">
      <c r="B8" s="2"/>
      <c r="C8" s="13"/>
      <c r="D8" s="11"/>
      <c r="E8" s="13"/>
    </row>
    <row r="9" spans="2:7" x14ac:dyDescent="0.3">
      <c r="B9" s="105"/>
      <c r="C9" s="132" t="s">
        <v>13</v>
      </c>
      <c r="D9" s="132" t="s">
        <v>40</v>
      </c>
      <c r="E9" s="132" t="s">
        <v>7</v>
      </c>
      <c r="F9" s="5"/>
      <c r="G9" s="5"/>
    </row>
    <row r="10" spans="2:7" x14ac:dyDescent="0.3">
      <c r="B10" s="90" t="s">
        <v>8</v>
      </c>
      <c r="C10" s="133">
        <v>14841</v>
      </c>
      <c r="D10" s="133">
        <v>32016</v>
      </c>
      <c r="E10" s="134">
        <v>1.157</v>
      </c>
    </row>
    <row r="11" spans="2:7" x14ac:dyDescent="0.3">
      <c r="B11" s="90" t="s">
        <v>9</v>
      </c>
      <c r="C11" s="135">
        <v>0.99</v>
      </c>
      <c r="D11" s="135">
        <v>0.99</v>
      </c>
      <c r="E11" s="135">
        <v>0</v>
      </c>
    </row>
    <row r="12" spans="2:7" x14ac:dyDescent="0.3">
      <c r="B12" s="90" t="s">
        <v>10</v>
      </c>
      <c r="C12" s="133">
        <v>17738</v>
      </c>
      <c r="D12" s="133">
        <v>30344</v>
      </c>
      <c r="E12" s="134">
        <v>0.71099999999999997</v>
      </c>
    </row>
    <row r="13" spans="2:7" x14ac:dyDescent="0.3">
      <c r="B13" s="90" t="s">
        <v>155</v>
      </c>
      <c r="C13" s="134">
        <v>8.3000000000000004E-2</v>
      </c>
      <c r="D13" s="134">
        <v>9.6000000000000002E-2</v>
      </c>
      <c r="E13" s="134">
        <v>1.2999999999999999E-2</v>
      </c>
    </row>
    <row r="14" spans="2:7" x14ac:dyDescent="0.3">
      <c r="B14" s="90" t="s">
        <v>156</v>
      </c>
      <c r="C14" s="133">
        <v>9996</v>
      </c>
      <c r="D14" s="133">
        <v>9883</v>
      </c>
      <c r="E14" s="134">
        <v>-1.0999999999999999E-2</v>
      </c>
    </row>
    <row r="15" spans="2:7" x14ac:dyDescent="0.3">
      <c r="B15" s="90" t="s">
        <v>157</v>
      </c>
      <c r="C15" s="135">
        <v>0.99</v>
      </c>
      <c r="D15" s="135">
        <v>0.99</v>
      </c>
      <c r="E15" s="135">
        <v>0</v>
      </c>
    </row>
    <row r="16" spans="2:7" x14ac:dyDescent="0.3">
      <c r="B16" s="90" t="s">
        <v>11</v>
      </c>
      <c r="C16" s="133">
        <v>317896</v>
      </c>
      <c r="D16" s="133">
        <v>335143</v>
      </c>
      <c r="E16" s="134">
        <v>5.3999999999999999E-2</v>
      </c>
    </row>
    <row r="17" spans="2:5" x14ac:dyDescent="0.3">
      <c r="B17" s="90" t="s">
        <v>12</v>
      </c>
      <c r="C17" s="135">
        <v>0.98</v>
      </c>
      <c r="D17" s="135">
        <v>0.98</v>
      </c>
      <c r="E17" s="135">
        <v>0</v>
      </c>
    </row>
    <row r="18" spans="2:5" x14ac:dyDescent="0.3">
      <c r="B18" s="90" t="s">
        <v>158</v>
      </c>
      <c r="C18" s="133">
        <v>7551</v>
      </c>
      <c r="D18" s="133">
        <v>8266</v>
      </c>
      <c r="E18" s="134">
        <v>9.5000000000000001E-2</v>
      </c>
    </row>
    <row r="19" spans="2:5" x14ac:dyDescent="0.3">
      <c r="B19" s="90" t="s">
        <v>159</v>
      </c>
      <c r="C19" s="134">
        <v>0.95899999999999996</v>
      </c>
      <c r="D19" s="134">
        <v>0.92700000000000005</v>
      </c>
      <c r="E19" s="134">
        <v>-3.2000000000000001E-2</v>
      </c>
    </row>
    <row r="21" spans="2:5" x14ac:dyDescent="0.3">
      <c r="B21" s="136" t="s">
        <v>202</v>
      </c>
    </row>
    <row r="31" spans="2:5" x14ac:dyDescent="0.3">
      <c r="D31" t="s">
        <v>15</v>
      </c>
    </row>
  </sheetData>
  <hyperlinks>
    <hyperlink ref="B21" location="Information!A1" display="Return to information" xr:uid="{7D7118E1-CDF5-4262-8BB2-FACCD74A2725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CC48-3CD0-46CA-A715-766E53D931C1}">
  <sheetPr>
    <pageSetUpPr autoPageBreaks="0"/>
  </sheetPr>
  <dimension ref="B5:J77"/>
  <sheetViews>
    <sheetView showGridLines="0" zoomScaleNormal="100" workbookViewId="0"/>
  </sheetViews>
  <sheetFormatPr defaultRowHeight="13.5" x14ac:dyDescent="0.3"/>
  <cols>
    <col min="1" max="1" width="2.3828125" customWidth="1"/>
    <col min="2" max="2" width="12.23046875" customWidth="1"/>
    <col min="3" max="3" width="14.15234375" bestFit="1" customWidth="1"/>
    <col min="4" max="4" width="13" bestFit="1" customWidth="1"/>
  </cols>
  <sheetData>
    <row r="5" spans="2:10" x14ac:dyDescent="0.3">
      <c r="B5" s="16" t="s">
        <v>27</v>
      </c>
      <c r="D5" s="11"/>
    </row>
    <row r="6" spans="2:10" x14ac:dyDescent="0.3">
      <c r="D6" s="11"/>
    </row>
    <row r="7" spans="2:10" x14ac:dyDescent="0.3">
      <c r="B7" s="16" t="s">
        <v>35</v>
      </c>
    </row>
    <row r="8" spans="2:10" x14ac:dyDescent="0.3">
      <c r="B8" s="76" t="s">
        <v>171</v>
      </c>
    </row>
    <row r="9" spans="2:10" x14ac:dyDescent="0.3">
      <c r="B9" s="78" t="s">
        <v>172</v>
      </c>
    </row>
    <row r="10" spans="2:10" x14ac:dyDescent="0.3">
      <c r="J10" s="11"/>
    </row>
    <row r="30" spans="2:3" x14ac:dyDescent="0.3">
      <c r="B30" s="44" t="s">
        <v>44</v>
      </c>
      <c r="C30" s="106" t="s">
        <v>39</v>
      </c>
    </row>
    <row r="31" spans="2:3" x14ac:dyDescent="0.3">
      <c r="B31" s="33" t="s">
        <v>45</v>
      </c>
      <c r="C31" s="34">
        <v>26839</v>
      </c>
    </row>
    <row r="32" spans="2:3" x14ac:dyDescent="0.3">
      <c r="B32" s="33" t="s">
        <v>46</v>
      </c>
      <c r="C32" s="34">
        <v>15633</v>
      </c>
    </row>
    <row r="33" spans="2:3" x14ac:dyDescent="0.3">
      <c r="B33" s="33" t="s">
        <v>47</v>
      </c>
      <c r="C33" s="34">
        <v>7006</v>
      </c>
    </row>
    <row r="34" spans="2:3" x14ac:dyDescent="0.3">
      <c r="B34" s="33" t="s">
        <v>48</v>
      </c>
      <c r="C34" s="34">
        <v>6920</v>
      </c>
    </row>
    <row r="35" spans="2:3" x14ac:dyDescent="0.3">
      <c r="B35" s="33" t="s">
        <v>49</v>
      </c>
      <c r="C35" s="34">
        <v>6826</v>
      </c>
    </row>
    <row r="36" spans="2:3" x14ac:dyDescent="0.3">
      <c r="B36" s="33" t="s">
        <v>14</v>
      </c>
      <c r="C36" s="34">
        <v>11635</v>
      </c>
    </row>
    <row r="37" spans="2:3" x14ac:dyDescent="0.3">
      <c r="B37" s="33" t="s">
        <v>13</v>
      </c>
      <c r="C37" s="34">
        <v>10917</v>
      </c>
    </row>
    <row r="38" spans="2:3" x14ac:dyDescent="0.3">
      <c r="B38" s="33" t="s">
        <v>40</v>
      </c>
      <c r="C38" s="34">
        <v>24489</v>
      </c>
    </row>
    <row r="39" spans="2:3" x14ac:dyDescent="0.3">
      <c r="B39" s="37" t="s">
        <v>50</v>
      </c>
      <c r="C39" s="38">
        <f>SUM(C31:C38)</f>
        <v>110265</v>
      </c>
    </row>
    <row r="41" spans="2:3" x14ac:dyDescent="0.3">
      <c r="B41" s="136" t="s">
        <v>202</v>
      </c>
    </row>
    <row r="60" spans="2:4" x14ac:dyDescent="0.3">
      <c r="D60" s="6"/>
    </row>
    <row r="64" spans="2:4" x14ac:dyDescent="0.3">
      <c r="B64" s="6"/>
    </row>
    <row r="65" spans="2:3" x14ac:dyDescent="0.3">
      <c r="B65" s="6"/>
      <c r="C65" s="6"/>
    </row>
    <row r="66" spans="2:3" x14ac:dyDescent="0.3">
      <c r="B66" s="7"/>
    </row>
    <row r="67" spans="2:3" x14ac:dyDescent="0.3">
      <c r="B67" s="7"/>
    </row>
    <row r="68" spans="2:3" x14ac:dyDescent="0.3">
      <c r="B68" s="7"/>
    </row>
    <row r="69" spans="2:3" x14ac:dyDescent="0.3">
      <c r="B69" s="7"/>
    </row>
    <row r="70" spans="2:3" x14ac:dyDescent="0.3">
      <c r="B70" s="7"/>
    </row>
    <row r="71" spans="2:3" x14ac:dyDescent="0.3">
      <c r="B71" s="7"/>
    </row>
    <row r="72" spans="2:3" x14ac:dyDescent="0.3">
      <c r="B72" s="7"/>
    </row>
    <row r="73" spans="2:3" x14ac:dyDescent="0.3">
      <c r="B73" s="7"/>
    </row>
    <row r="74" spans="2:3" x14ac:dyDescent="0.3">
      <c r="B74" s="7"/>
    </row>
    <row r="75" spans="2:3" x14ac:dyDescent="0.3">
      <c r="B75" s="7"/>
    </row>
    <row r="76" spans="2:3" x14ac:dyDescent="0.3">
      <c r="B76" s="7"/>
    </row>
    <row r="77" spans="2:3" x14ac:dyDescent="0.3">
      <c r="B77" s="7"/>
    </row>
  </sheetData>
  <hyperlinks>
    <hyperlink ref="B41" location="Information!A1" display="Return to information" xr:uid="{10E44076-96D4-4289-BB26-C452088047FB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AEC-659C-40B6-88E2-051BC9484C0A}">
  <sheetPr>
    <pageSetUpPr autoPageBreaks="0"/>
  </sheetPr>
  <dimension ref="B5:G43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1.921875" style="3" customWidth="1"/>
    <col min="3" max="6" width="15.69140625" style="3" customWidth="1"/>
    <col min="7" max="7" width="11.15234375" style="3" customWidth="1"/>
    <col min="8" max="16384" width="9.23046875" style="3"/>
  </cols>
  <sheetData>
    <row r="5" spans="2:2" x14ac:dyDescent="0.3">
      <c r="B5" s="16" t="s">
        <v>27</v>
      </c>
    </row>
    <row r="7" spans="2:2" x14ac:dyDescent="0.3">
      <c r="B7" s="2" t="s">
        <v>28</v>
      </c>
    </row>
    <row r="8" spans="2:2" x14ac:dyDescent="0.3">
      <c r="B8" s="76" t="s">
        <v>173</v>
      </c>
    </row>
    <row r="9" spans="2:2" x14ac:dyDescent="0.3">
      <c r="B9" s="80" t="s">
        <v>174</v>
      </c>
    </row>
    <row r="30" spans="2:7" x14ac:dyDescent="0.3">
      <c r="B30"/>
      <c r="C30" s="120" t="s">
        <v>51</v>
      </c>
      <c r="D30" s="121" t="s">
        <v>1</v>
      </c>
      <c r="E30" s="121" t="s">
        <v>52</v>
      </c>
      <c r="F30" s="121" t="s">
        <v>3</v>
      </c>
      <c r="G30"/>
    </row>
    <row r="31" spans="2:7" x14ac:dyDescent="0.3">
      <c r="B31" s="100" t="s">
        <v>39</v>
      </c>
      <c r="C31" s="111">
        <v>74446</v>
      </c>
      <c r="D31" s="111">
        <v>12460</v>
      </c>
      <c r="E31" s="111">
        <v>14272</v>
      </c>
      <c r="F31" s="111">
        <v>9087</v>
      </c>
      <c r="G31"/>
    </row>
    <row r="32" spans="2:7" x14ac:dyDescent="0.3">
      <c r="B32" s="110" t="s">
        <v>175</v>
      </c>
      <c r="C32" s="112">
        <f>C31/SUM($C$31:$F$31)</f>
        <v>0.675155307667891</v>
      </c>
      <c r="D32" s="112">
        <f t="shared" ref="D32:F32" si="0">D31/SUM($C$31:$F$31)</f>
        <v>0.11300049879834943</v>
      </c>
      <c r="E32" s="112">
        <f t="shared" si="0"/>
        <v>0.12943363714687345</v>
      </c>
      <c r="F32" s="112">
        <f t="shared" si="0"/>
        <v>8.2410556386886144E-2</v>
      </c>
    </row>
    <row r="34" spans="2:2" x14ac:dyDescent="0.3">
      <c r="B34" s="15" t="s">
        <v>182</v>
      </c>
    </row>
    <row r="35" spans="2:2" x14ac:dyDescent="0.3">
      <c r="B35" s="15" t="s">
        <v>183</v>
      </c>
    </row>
    <row r="36" spans="2:2" ht="14.5" customHeight="1" x14ac:dyDescent="0.3"/>
    <row r="37" spans="2:2" x14ac:dyDescent="0.3">
      <c r="B37" s="136" t="s">
        <v>202</v>
      </c>
    </row>
    <row r="43" spans="2:2" x14ac:dyDescent="0.3">
      <c r="B43" s="2"/>
    </row>
  </sheetData>
  <hyperlinks>
    <hyperlink ref="B37" location="Information!A1" display="Return to information" xr:uid="{DA5EE512-22A3-4166-9D7D-2B2C95D8573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F6D7-946D-4F08-AD88-5D3896309C46}">
  <sheetPr>
    <pageSetUpPr autoPageBreaks="0"/>
  </sheetPr>
  <dimension ref="B5:F125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3" style="3" customWidth="1"/>
    <col min="3" max="3" width="13.61328125" style="3" customWidth="1"/>
    <col min="4" max="4" width="12.84375" style="3" customWidth="1"/>
    <col min="5" max="5" width="13.61328125" style="3" customWidth="1"/>
    <col min="6" max="6" width="13.765625" style="3" customWidth="1"/>
    <col min="7" max="7" width="8.765625" style="3" customWidth="1"/>
    <col min="8" max="8" width="9.921875" style="3" customWidth="1"/>
    <col min="9" max="9" width="9.765625" style="3" customWidth="1"/>
    <col min="10" max="10" width="9.23046875" style="3"/>
    <col min="11" max="11" width="10.84375" style="3" customWidth="1"/>
    <col min="12" max="12" width="12.07421875" style="3" customWidth="1"/>
    <col min="13" max="16384" width="9.23046875" style="3"/>
  </cols>
  <sheetData>
    <row r="5" spans="2:2" x14ac:dyDescent="0.3">
      <c r="B5" s="16" t="s">
        <v>27</v>
      </c>
    </row>
    <row r="7" spans="2:2" s="10" customFormat="1" ht="15" x14ac:dyDescent="0.3">
      <c r="B7" s="2" t="s">
        <v>96</v>
      </c>
    </row>
    <row r="8" spans="2:2" x14ac:dyDescent="0.3">
      <c r="B8" s="77" t="s">
        <v>176</v>
      </c>
    </row>
    <row r="9" spans="2:2" x14ac:dyDescent="0.3">
      <c r="B9" s="107" t="s">
        <v>177</v>
      </c>
    </row>
    <row r="27" spans="2:6" ht="17.5" customHeight="1" x14ac:dyDescent="0.3"/>
    <row r="28" spans="2:6" x14ac:dyDescent="0.3">
      <c r="B28" s="15"/>
    </row>
    <row r="30" spans="2:6" x14ac:dyDescent="0.3">
      <c r="B30" s="122" t="s">
        <v>44</v>
      </c>
      <c r="C30" s="120" t="s">
        <v>51</v>
      </c>
      <c r="D30" s="121" t="s">
        <v>1</v>
      </c>
      <c r="E30" s="121" t="s">
        <v>52</v>
      </c>
      <c r="F30" s="121" t="s">
        <v>3</v>
      </c>
    </row>
    <row r="31" spans="2:6" x14ac:dyDescent="0.3">
      <c r="B31" s="32" t="s">
        <v>45</v>
      </c>
      <c r="C31" s="34">
        <v>11132</v>
      </c>
      <c r="D31" s="34">
        <v>6883</v>
      </c>
      <c r="E31" s="34">
        <v>3887</v>
      </c>
      <c r="F31" s="34">
        <v>4937</v>
      </c>
    </row>
    <row r="32" spans="2:6" x14ac:dyDescent="0.3">
      <c r="B32" s="33" t="s">
        <v>46</v>
      </c>
      <c r="C32" s="35">
        <v>19174</v>
      </c>
      <c r="D32" s="35">
        <v>10158</v>
      </c>
      <c r="E32" s="35">
        <v>6523</v>
      </c>
      <c r="F32" s="35">
        <v>6617</v>
      </c>
    </row>
    <row r="33" spans="2:6" x14ac:dyDescent="0.3">
      <c r="B33" s="33" t="s">
        <v>47</v>
      </c>
      <c r="C33" s="35">
        <v>23692</v>
      </c>
      <c r="D33" s="35">
        <v>10849</v>
      </c>
      <c r="E33" s="35">
        <v>7684</v>
      </c>
      <c r="F33" s="35">
        <v>7253</v>
      </c>
    </row>
    <row r="34" spans="2:6" x14ac:dyDescent="0.3">
      <c r="B34" s="33" t="s">
        <v>48</v>
      </c>
      <c r="C34" s="35">
        <v>28695</v>
      </c>
      <c r="D34" s="35">
        <v>11220</v>
      </c>
      <c r="E34" s="35">
        <v>8647</v>
      </c>
      <c r="F34" s="35">
        <v>7836</v>
      </c>
    </row>
    <row r="35" spans="2:6" x14ac:dyDescent="0.3">
      <c r="B35" s="33" t="s">
        <v>49</v>
      </c>
      <c r="C35" s="35">
        <v>33979</v>
      </c>
      <c r="D35" s="35">
        <v>11505</v>
      </c>
      <c r="E35" s="35">
        <v>9525</v>
      </c>
      <c r="F35" s="35">
        <v>8215</v>
      </c>
    </row>
    <row r="36" spans="2:6" x14ac:dyDescent="0.3">
      <c r="B36" s="33" t="s">
        <v>14</v>
      </c>
      <c r="C36" s="35">
        <v>43963</v>
      </c>
      <c r="D36" s="35">
        <v>11793</v>
      </c>
      <c r="E36" s="35">
        <v>10616</v>
      </c>
      <c r="F36" s="35">
        <v>8487</v>
      </c>
    </row>
    <row r="37" spans="2:6" x14ac:dyDescent="0.3">
      <c r="B37" s="33" t="s">
        <v>13</v>
      </c>
      <c r="C37" s="35">
        <v>53329</v>
      </c>
      <c r="D37" s="35">
        <v>12017</v>
      </c>
      <c r="E37" s="35">
        <v>11719</v>
      </c>
      <c r="F37" s="35">
        <v>8711</v>
      </c>
    </row>
    <row r="38" spans="2:6" x14ac:dyDescent="0.3">
      <c r="B38" s="33" t="s">
        <v>40</v>
      </c>
      <c r="C38" s="35">
        <v>74446</v>
      </c>
      <c r="D38" s="35">
        <v>12460</v>
      </c>
      <c r="E38" s="35">
        <v>14272</v>
      </c>
      <c r="F38" s="35">
        <v>9087</v>
      </c>
    </row>
    <row r="39" spans="2:6" x14ac:dyDescent="0.3">
      <c r="B39"/>
      <c r="C39"/>
      <c r="D39"/>
      <c r="E39"/>
      <c r="F39"/>
    </row>
    <row r="40" spans="2:6" x14ac:dyDescent="0.3">
      <c r="B40" s="15" t="s">
        <v>182</v>
      </c>
      <c r="C40"/>
      <c r="D40"/>
      <c r="E40"/>
      <c r="F40"/>
    </row>
    <row r="41" spans="2:6" x14ac:dyDescent="0.3">
      <c r="B41" s="15" t="s">
        <v>183</v>
      </c>
      <c r="C41"/>
      <c r="D41"/>
      <c r="E41"/>
      <c r="F41"/>
    </row>
    <row r="42" spans="2:6" x14ac:dyDescent="0.3">
      <c r="B42"/>
      <c r="C42"/>
      <c r="D42"/>
      <c r="E42"/>
      <c r="F42"/>
    </row>
    <row r="43" spans="2:6" x14ac:dyDescent="0.3">
      <c r="B43" s="136" t="s">
        <v>202</v>
      </c>
      <c r="C43"/>
      <c r="D43"/>
      <c r="E43"/>
      <c r="F43"/>
    </row>
    <row r="44" spans="2:6" x14ac:dyDescent="0.3">
      <c r="B44"/>
      <c r="C44"/>
      <c r="D44"/>
      <c r="E44"/>
      <c r="F44"/>
    </row>
    <row r="45" spans="2:6" x14ac:dyDescent="0.3">
      <c r="B45"/>
      <c r="C45"/>
      <c r="D45"/>
      <c r="E45"/>
      <c r="F45"/>
    </row>
    <row r="46" spans="2:6" x14ac:dyDescent="0.3">
      <c r="B46"/>
      <c r="C46"/>
      <c r="D46"/>
      <c r="E46"/>
      <c r="F46"/>
    </row>
    <row r="47" spans="2:6" x14ac:dyDescent="0.3">
      <c r="B47"/>
      <c r="C47"/>
      <c r="D47"/>
      <c r="E47"/>
      <c r="F47"/>
    </row>
    <row r="48" spans="2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ht="14.15" customHeight="1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</sheetData>
  <hyperlinks>
    <hyperlink ref="B43" location="Information!A1" display="Return to information" xr:uid="{49293A67-03E7-43F6-8D57-498D481FDD28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30D4-70EF-438A-8AC1-EFD40AC4FD95}">
  <sheetPr>
    <pageSetUpPr autoPageBreaks="0"/>
  </sheetPr>
  <dimension ref="B2:N135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14.3046875" style="3" customWidth="1"/>
    <col min="3" max="3" width="19.765625" style="3" customWidth="1"/>
    <col min="4" max="4" width="9.3046875" style="3" bestFit="1" customWidth="1"/>
    <col min="5" max="5" width="23.23046875" style="3" customWidth="1"/>
    <col min="6" max="6" width="12.61328125" style="3" customWidth="1"/>
    <col min="7" max="7" width="10" style="3" bestFit="1" customWidth="1"/>
    <col min="8" max="10" width="9.23046875" style="3"/>
    <col min="11" max="11" width="16" style="3" customWidth="1"/>
    <col min="12" max="12" width="10.23046875" style="3" bestFit="1" customWidth="1"/>
    <col min="13" max="13" width="19.07421875" style="3" customWidth="1"/>
    <col min="14" max="14" width="11.84375" style="3" customWidth="1"/>
    <col min="15" max="15" width="10.23046875" style="3" bestFit="1" customWidth="1"/>
    <col min="16" max="19" width="9.23046875" style="3"/>
    <col min="20" max="20" width="20" style="3" customWidth="1"/>
    <col min="21" max="21" width="9.23046875" style="3"/>
    <col min="22" max="22" width="23.765625" style="3" customWidth="1"/>
    <col min="23" max="23" width="12.53515625" style="3" customWidth="1"/>
    <col min="24" max="16384" width="9.23046875" style="3"/>
  </cols>
  <sheetData>
    <row r="2" spans="2:7" x14ac:dyDescent="0.3">
      <c r="G2" s="15"/>
    </row>
    <row r="3" spans="2:7" x14ac:dyDescent="0.3">
      <c r="G3" s="15"/>
    </row>
    <row r="5" spans="2:7" x14ac:dyDescent="0.3">
      <c r="B5" s="16" t="s">
        <v>27</v>
      </c>
    </row>
    <row r="7" spans="2:7" s="10" customFormat="1" ht="15" x14ac:dyDescent="0.3">
      <c r="B7" s="2" t="s">
        <v>95</v>
      </c>
    </row>
    <row r="8" spans="2:7" x14ac:dyDescent="0.3">
      <c r="B8" s="76" t="s">
        <v>178</v>
      </c>
    </row>
    <row r="9" spans="2:7" x14ac:dyDescent="0.3">
      <c r="B9" s="107" t="s">
        <v>179</v>
      </c>
    </row>
    <row r="27" spans="2:7" ht="15" x14ac:dyDescent="0.3">
      <c r="B27" s="2"/>
      <c r="C27" s="10"/>
      <c r="D27" s="10"/>
      <c r="E27" s="10"/>
      <c r="F27" s="10"/>
      <c r="G27" s="10"/>
    </row>
    <row r="29" spans="2:7" ht="17" customHeight="1" x14ac:dyDescent="0.3">
      <c r="B29" s="126" t="s">
        <v>44</v>
      </c>
      <c r="C29" s="121" t="s">
        <v>51</v>
      </c>
      <c r="D29" s="121" t="s">
        <v>1</v>
      </c>
      <c r="E29" s="121" t="s">
        <v>52</v>
      </c>
      <c r="F29" s="121" t="s">
        <v>3</v>
      </c>
      <c r="G29" s="123" t="s">
        <v>50</v>
      </c>
    </row>
    <row r="30" spans="2:7" x14ac:dyDescent="0.3">
      <c r="B30" s="33" t="s">
        <v>45</v>
      </c>
      <c r="C30" s="108">
        <v>11132</v>
      </c>
      <c r="D30" s="108">
        <v>6883</v>
      </c>
      <c r="E30" s="108">
        <v>3887</v>
      </c>
      <c r="F30" s="108">
        <v>4937</v>
      </c>
      <c r="G30" s="109">
        <v>26839</v>
      </c>
    </row>
    <row r="31" spans="2:7" x14ac:dyDescent="0.3">
      <c r="B31" s="33" t="s">
        <v>46</v>
      </c>
      <c r="C31" s="108">
        <v>8042</v>
      </c>
      <c r="D31" s="108">
        <v>3275</v>
      </c>
      <c r="E31" s="108">
        <v>2636</v>
      </c>
      <c r="F31" s="108">
        <v>1680</v>
      </c>
      <c r="G31" s="109">
        <v>15633</v>
      </c>
    </row>
    <row r="32" spans="2:7" x14ac:dyDescent="0.3">
      <c r="B32" s="33" t="s">
        <v>47</v>
      </c>
      <c r="C32" s="108">
        <v>4518</v>
      </c>
      <c r="D32" s="108">
        <v>691</v>
      </c>
      <c r="E32" s="108">
        <v>1161</v>
      </c>
      <c r="F32" s="108">
        <v>636</v>
      </c>
      <c r="G32" s="109">
        <v>7006</v>
      </c>
    </row>
    <row r="33" spans="2:14" x14ac:dyDescent="0.3">
      <c r="B33" s="33" t="s">
        <v>48</v>
      </c>
      <c r="C33" s="108">
        <v>5003</v>
      </c>
      <c r="D33" s="108">
        <v>371</v>
      </c>
      <c r="E33" s="108">
        <v>963</v>
      </c>
      <c r="F33" s="108">
        <v>583</v>
      </c>
      <c r="G33" s="109">
        <v>6920</v>
      </c>
    </row>
    <row r="34" spans="2:14" x14ac:dyDescent="0.3">
      <c r="B34" s="33" t="s">
        <v>49</v>
      </c>
      <c r="C34" s="108">
        <v>5284</v>
      </c>
      <c r="D34" s="108">
        <v>285</v>
      </c>
      <c r="E34" s="108">
        <v>878</v>
      </c>
      <c r="F34" s="108">
        <v>379</v>
      </c>
      <c r="G34" s="109">
        <v>6826</v>
      </c>
    </row>
    <row r="35" spans="2:14" x14ac:dyDescent="0.3">
      <c r="B35" s="33" t="s">
        <v>14</v>
      </c>
      <c r="C35" s="108">
        <v>9984</v>
      </c>
      <c r="D35" s="108">
        <v>288</v>
      </c>
      <c r="E35" s="108">
        <v>1091</v>
      </c>
      <c r="F35" s="108">
        <v>272</v>
      </c>
      <c r="G35" s="109">
        <v>11635</v>
      </c>
    </row>
    <row r="36" spans="2:14" x14ac:dyDescent="0.3">
      <c r="B36" s="33" t="s">
        <v>13</v>
      </c>
      <c r="C36" s="108">
        <v>9366</v>
      </c>
      <c r="D36" s="108">
        <v>224</v>
      </c>
      <c r="E36" s="108">
        <v>1103</v>
      </c>
      <c r="F36" s="108">
        <v>224</v>
      </c>
      <c r="G36" s="109">
        <v>10917</v>
      </c>
    </row>
    <row r="37" spans="2:14" ht="12.5" customHeight="1" x14ac:dyDescent="0.3">
      <c r="B37" s="33" t="s">
        <v>40</v>
      </c>
      <c r="C37" s="108">
        <v>21117</v>
      </c>
      <c r="D37" s="108">
        <v>443</v>
      </c>
      <c r="E37" s="108">
        <v>2553</v>
      </c>
      <c r="F37" s="108">
        <v>376</v>
      </c>
      <c r="G37" s="109">
        <v>24489</v>
      </c>
    </row>
    <row r="38" spans="2:14" x14ac:dyDescent="0.3">
      <c r="B38" s="40" t="s">
        <v>50</v>
      </c>
      <c r="C38" s="43">
        <f>SUM(C30:C37)</f>
        <v>74446</v>
      </c>
      <c r="D38" s="43">
        <f>SUM(D30:D37)</f>
        <v>12460</v>
      </c>
      <c r="E38" s="43">
        <f>SUM(E30:E37)</f>
        <v>14272</v>
      </c>
      <c r="F38" s="43">
        <f>SUM(F30:F37)</f>
        <v>9087</v>
      </c>
      <c r="G38" s="43">
        <v>110265</v>
      </c>
      <c r="N38" s="42"/>
    </row>
    <row r="40" spans="2:14" x14ac:dyDescent="0.3">
      <c r="B40" s="15" t="s">
        <v>182</v>
      </c>
      <c r="C40"/>
      <c r="D40"/>
      <c r="E40"/>
      <c r="F40"/>
    </row>
    <row r="41" spans="2:14" x14ac:dyDescent="0.3">
      <c r="B41" s="15" t="s">
        <v>183</v>
      </c>
      <c r="C41"/>
      <c r="D41"/>
      <c r="E41"/>
      <c r="F41"/>
    </row>
    <row r="42" spans="2:14" ht="17.149999999999999" customHeight="1" x14ac:dyDescent="0.3">
      <c r="B42"/>
      <c r="C42"/>
      <c r="D42"/>
      <c r="E42"/>
      <c r="F42"/>
    </row>
    <row r="43" spans="2:14" ht="17.149999999999999" customHeight="1" x14ac:dyDescent="0.3">
      <c r="B43" s="136" t="s">
        <v>202</v>
      </c>
      <c r="C43"/>
      <c r="D43"/>
      <c r="E43"/>
      <c r="F43"/>
    </row>
    <row r="44" spans="2:14" ht="17.149999999999999" customHeight="1" x14ac:dyDescent="0.3">
      <c r="B44"/>
      <c r="C44"/>
      <c r="D44"/>
      <c r="E44"/>
      <c r="F44"/>
    </row>
    <row r="45" spans="2:14" x14ac:dyDescent="0.3">
      <c r="B45"/>
      <c r="C45"/>
      <c r="D45"/>
      <c r="E45"/>
      <c r="F45"/>
    </row>
    <row r="46" spans="2:14" x14ac:dyDescent="0.3">
      <c r="B46"/>
      <c r="C46"/>
      <c r="D46"/>
      <c r="E46"/>
      <c r="F46"/>
    </row>
    <row r="47" spans="2:14" x14ac:dyDescent="0.3">
      <c r="B47"/>
      <c r="C47"/>
      <c r="D47"/>
      <c r="E47"/>
      <c r="F47"/>
    </row>
    <row r="48" spans="2:14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ht="14.5" customHeight="1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ht="13" customHeight="1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</sheetData>
  <hyperlinks>
    <hyperlink ref="B43" location="Information!A1" display="Return to information" xr:uid="{A0F6D14B-954B-46CA-9994-1C52A112D1CA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2D84-2D33-4CAC-AF3D-13F66B3767B9}">
  <sheetPr>
    <pageSetUpPr autoPageBreaks="0"/>
  </sheetPr>
  <dimension ref="B5:H78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3.4609375" style="3" customWidth="1"/>
    <col min="3" max="3" width="21.23046875" style="3" customWidth="1"/>
    <col min="4" max="4" width="19.61328125" style="3" customWidth="1"/>
    <col min="5" max="5" width="12.3046875" style="3" customWidth="1"/>
    <col min="6" max="6" width="16.53515625" style="3" customWidth="1"/>
    <col min="7" max="7" width="15.15234375" style="3" customWidth="1"/>
    <col min="8" max="8" width="12.84375" style="3" customWidth="1"/>
    <col min="9" max="16384" width="9.23046875" style="3"/>
  </cols>
  <sheetData>
    <row r="5" spans="2:3" x14ac:dyDescent="0.3">
      <c r="B5" s="16" t="s">
        <v>27</v>
      </c>
    </row>
    <row r="7" spans="2:3" s="10" customFormat="1" ht="15" x14ac:dyDescent="0.3">
      <c r="B7" s="4" t="s">
        <v>36</v>
      </c>
      <c r="C7" s="14"/>
    </row>
    <row r="8" spans="2:3" x14ac:dyDescent="0.3">
      <c r="B8" s="77" t="s">
        <v>180</v>
      </c>
    </row>
    <row r="9" spans="2:3" x14ac:dyDescent="0.3">
      <c r="B9" s="107" t="s">
        <v>181</v>
      </c>
    </row>
    <row r="23" spans="2:3" x14ac:dyDescent="0.3">
      <c r="B23" s="2"/>
    </row>
    <row r="27" spans="2:3" ht="14.15" customHeight="1" x14ac:dyDescent="0.3"/>
    <row r="29" spans="2:3" x14ac:dyDescent="0.3">
      <c r="C29" s="17"/>
    </row>
    <row r="30" spans="2:3" x14ac:dyDescent="0.3">
      <c r="C30" s="15"/>
    </row>
    <row r="31" spans="2:3" ht="17.149999999999999" customHeight="1" x14ac:dyDescent="0.3">
      <c r="C31" s="15"/>
    </row>
    <row r="32" spans="2:3" ht="17.149999999999999" customHeight="1" x14ac:dyDescent="0.3"/>
    <row r="33" ht="17.149999999999999" customHeight="1" x14ac:dyDescent="0.3"/>
    <row r="39" ht="14.5" customHeight="1" x14ac:dyDescent="0.3"/>
    <row r="57" spans="3:8" x14ac:dyDescent="0.3">
      <c r="C57" s="91" t="s">
        <v>56</v>
      </c>
      <c r="D57" s="106" t="s">
        <v>51</v>
      </c>
      <c r="E57" s="106" t="s">
        <v>1</v>
      </c>
      <c r="F57" s="106" t="s">
        <v>52</v>
      </c>
      <c r="G57" s="106" t="s">
        <v>3</v>
      </c>
      <c r="H57" s="106" t="s">
        <v>57</v>
      </c>
    </row>
    <row r="58" spans="3:8" x14ac:dyDescent="0.3">
      <c r="C58" s="33" t="s">
        <v>67</v>
      </c>
      <c r="D58" s="34">
        <v>10552</v>
      </c>
      <c r="E58" s="34">
        <v>1697</v>
      </c>
      <c r="F58" s="34">
        <v>2576</v>
      </c>
      <c r="G58" s="34">
        <v>1818</v>
      </c>
      <c r="H58" s="41">
        <v>16643</v>
      </c>
    </row>
    <row r="59" spans="3:8" x14ac:dyDescent="0.3">
      <c r="C59" s="33" t="s">
        <v>59</v>
      </c>
      <c r="D59" s="34">
        <v>11575</v>
      </c>
      <c r="E59" s="34">
        <v>840</v>
      </c>
      <c r="F59" s="34">
        <v>1252</v>
      </c>
      <c r="G59" s="34">
        <v>857</v>
      </c>
      <c r="H59" s="41">
        <v>14524</v>
      </c>
    </row>
    <row r="60" spans="3:8" x14ac:dyDescent="0.3">
      <c r="C60" s="33" t="s">
        <v>66</v>
      </c>
      <c r="D60" s="34">
        <v>9423</v>
      </c>
      <c r="E60" s="34">
        <v>628</v>
      </c>
      <c r="F60" s="34">
        <v>1761</v>
      </c>
      <c r="G60" s="34">
        <v>1554</v>
      </c>
      <c r="H60" s="41">
        <v>13366</v>
      </c>
    </row>
    <row r="61" spans="3:8" ht="14.15" customHeight="1" x14ac:dyDescent="0.3">
      <c r="C61" s="33" t="s">
        <v>58</v>
      </c>
      <c r="D61" s="34">
        <v>8180</v>
      </c>
      <c r="E61" s="34">
        <v>896</v>
      </c>
      <c r="F61" s="34">
        <v>1211</v>
      </c>
      <c r="G61" s="34">
        <v>526</v>
      </c>
      <c r="H61" s="41">
        <v>10813</v>
      </c>
    </row>
    <row r="62" spans="3:8" x14ac:dyDescent="0.3">
      <c r="C62" s="33" t="s">
        <v>71</v>
      </c>
      <c r="D62" s="34">
        <v>7013</v>
      </c>
      <c r="E62" s="34">
        <v>1167</v>
      </c>
      <c r="F62" s="34">
        <v>1393</v>
      </c>
      <c r="G62" s="34">
        <v>529</v>
      </c>
      <c r="H62" s="41">
        <v>10102</v>
      </c>
    </row>
    <row r="63" spans="3:8" x14ac:dyDescent="0.3">
      <c r="C63" s="33" t="s">
        <v>61</v>
      </c>
      <c r="D63" s="34">
        <v>5594</v>
      </c>
      <c r="E63" s="34">
        <v>1285</v>
      </c>
      <c r="F63" s="34">
        <v>538</v>
      </c>
      <c r="G63" s="34">
        <v>536</v>
      </c>
      <c r="H63" s="41">
        <v>7953</v>
      </c>
    </row>
    <row r="64" spans="3:8" x14ac:dyDescent="0.3">
      <c r="C64" s="33" t="s">
        <v>54</v>
      </c>
      <c r="D64" s="34">
        <v>4004</v>
      </c>
      <c r="E64" s="34">
        <v>1242</v>
      </c>
      <c r="F64" s="34">
        <v>1394</v>
      </c>
      <c r="G64" s="34">
        <v>866</v>
      </c>
      <c r="H64" s="41">
        <v>7506</v>
      </c>
    </row>
    <row r="65" spans="3:8" x14ac:dyDescent="0.3">
      <c r="C65" s="33" t="s">
        <v>70</v>
      </c>
      <c r="D65" s="34">
        <v>4186</v>
      </c>
      <c r="E65" s="34">
        <v>759</v>
      </c>
      <c r="F65" s="34">
        <v>1392</v>
      </c>
      <c r="G65" s="34">
        <v>631</v>
      </c>
      <c r="H65" s="41">
        <v>6968</v>
      </c>
    </row>
    <row r="66" spans="3:8" x14ac:dyDescent="0.3">
      <c r="C66" s="33" t="s">
        <v>65</v>
      </c>
      <c r="D66" s="34">
        <v>3552</v>
      </c>
      <c r="E66" s="34">
        <v>1015</v>
      </c>
      <c r="F66" s="34">
        <v>1120</v>
      </c>
      <c r="G66" s="34">
        <v>479</v>
      </c>
      <c r="H66" s="41">
        <v>6166</v>
      </c>
    </row>
    <row r="67" spans="3:8" x14ac:dyDescent="0.3">
      <c r="C67" s="33" t="s">
        <v>68</v>
      </c>
      <c r="D67" s="34">
        <v>4319</v>
      </c>
      <c r="E67" s="34">
        <v>1061</v>
      </c>
      <c r="F67" s="34">
        <v>381</v>
      </c>
      <c r="G67" s="34">
        <v>159</v>
      </c>
      <c r="H67" s="41">
        <v>5920</v>
      </c>
    </row>
    <row r="68" spans="3:8" x14ac:dyDescent="0.3">
      <c r="C68" s="33" t="s">
        <v>60</v>
      </c>
      <c r="D68" s="34">
        <v>1988</v>
      </c>
      <c r="E68" s="34">
        <v>873</v>
      </c>
      <c r="F68" s="34">
        <v>521</v>
      </c>
      <c r="G68" s="34">
        <v>384</v>
      </c>
      <c r="H68" s="41">
        <v>3766</v>
      </c>
    </row>
    <row r="69" spans="3:8" x14ac:dyDescent="0.3">
      <c r="C69" s="33" t="s">
        <v>63</v>
      </c>
      <c r="D69" s="34">
        <v>1950</v>
      </c>
      <c r="E69" s="34">
        <v>506</v>
      </c>
      <c r="F69" s="34">
        <v>285</v>
      </c>
      <c r="G69" s="34">
        <v>279</v>
      </c>
      <c r="H69" s="41">
        <v>3020</v>
      </c>
    </row>
    <row r="70" spans="3:8" x14ac:dyDescent="0.3">
      <c r="C70" s="33" t="s">
        <v>64</v>
      </c>
      <c r="D70" s="34">
        <v>829</v>
      </c>
      <c r="E70" s="34">
        <v>343</v>
      </c>
      <c r="F70" s="34">
        <v>292</v>
      </c>
      <c r="G70" s="34">
        <v>174</v>
      </c>
      <c r="H70" s="41">
        <v>1638</v>
      </c>
    </row>
    <row r="71" spans="3:8" x14ac:dyDescent="0.3">
      <c r="C71" s="33" t="s">
        <v>62</v>
      </c>
      <c r="D71" s="34">
        <v>721</v>
      </c>
      <c r="E71" s="34">
        <v>8</v>
      </c>
      <c r="F71" s="34">
        <v>89</v>
      </c>
      <c r="G71" s="34">
        <v>264</v>
      </c>
      <c r="H71" s="41">
        <v>1082</v>
      </c>
    </row>
    <row r="72" spans="3:8" x14ac:dyDescent="0.3">
      <c r="C72" s="33" t="s">
        <v>69</v>
      </c>
      <c r="D72" s="34">
        <v>560</v>
      </c>
      <c r="E72" s="34">
        <v>140</v>
      </c>
      <c r="F72" s="34">
        <v>67</v>
      </c>
      <c r="G72" s="34">
        <v>31</v>
      </c>
      <c r="H72" s="41">
        <v>798</v>
      </c>
    </row>
    <row r="73" spans="3:8" x14ac:dyDescent="0.3">
      <c r="C73" s="40" t="s">
        <v>57</v>
      </c>
      <c r="D73" s="41">
        <v>74446</v>
      </c>
      <c r="E73" s="41">
        <v>12460</v>
      </c>
      <c r="F73" s="41">
        <v>14272</v>
      </c>
      <c r="G73" s="41">
        <v>9087</v>
      </c>
      <c r="H73" s="41">
        <v>110265</v>
      </c>
    </row>
    <row r="75" spans="3:8" x14ac:dyDescent="0.3">
      <c r="C75" s="15" t="s">
        <v>182</v>
      </c>
    </row>
    <row r="76" spans="3:8" x14ac:dyDescent="0.3">
      <c r="C76" s="15" t="s">
        <v>183</v>
      </c>
    </row>
    <row r="78" spans="3:8" x14ac:dyDescent="0.3">
      <c r="C78" s="136" t="s">
        <v>202</v>
      </c>
    </row>
  </sheetData>
  <sortState xmlns:xlrd2="http://schemas.microsoft.com/office/spreadsheetml/2017/richdata2" ref="C58:H72">
    <sortCondition descending="1" ref="H58:H72"/>
  </sortState>
  <hyperlinks>
    <hyperlink ref="C78" location="Information!A1" display="Return to information" xr:uid="{F9E13D5E-D3CE-418F-8D3E-F6528FFCF36D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0AA9-A670-4A46-B176-5F7E2FF9D9E1}">
  <sheetPr>
    <pageSetUpPr autoPageBreaks="0"/>
  </sheetPr>
  <dimension ref="B5:G61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24.15234375" style="3" customWidth="1"/>
    <col min="3" max="3" width="23.3046875" style="3" customWidth="1"/>
    <col min="4" max="4" width="15.765625" style="3" customWidth="1"/>
    <col min="5" max="5" width="17.07421875" style="3" customWidth="1"/>
    <col min="6" max="7" width="15.765625" style="3" customWidth="1"/>
    <col min="8" max="16384" width="9.23046875" style="3"/>
  </cols>
  <sheetData>
    <row r="5" spans="2:7" x14ac:dyDescent="0.3">
      <c r="B5" s="16" t="s">
        <v>27</v>
      </c>
    </row>
    <row r="7" spans="2:7" s="10" customFormat="1" ht="15" x14ac:dyDescent="0.3">
      <c r="B7" s="15" t="s">
        <v>37</v>
      </c>
    </row>
    <row r="9" spans="2:7" x14ac:dyDescent="0.3">
      <c r="B9" s="124" t="s">
        <v>56</v>
      </c>
      <c r="C9" s="120" t="s">
        <v>51</v>
      </c>
      <c r="D9" s="121" t="s">
        <v>1</v>
      </c>
      <c r="E9" s="121" t="s">
        <v>52</v>
      </c>
      <c r="F9" s="121" t="s">
        <v>3</v>
      </c>
      <c r="G9" s="125" t="s">
        <v>57</v>
      </c>
    </row>
    <row r="10" spans="2:7" x14ac:dyDescent="0.3">
      <c r="B10" s="58" t="s">
        <v>67</v>
      </c>
      <c r="C10" s="113">
        <v>3126</v>
      </c>
      <c r="D10" s="114">
        <v>100</v>
      </c>
      <c r="E10" s="114">
        <v>511</v>
      </c>
      <c r="F10" s="114">
        <v>76</v>
      </c>
      <c r="G10" s="115">
        <v>3813</v>
      </c>
    </row>
    <row r="11" spans="2:7" x14ac:dyDescent="0.3">
      <c r="B11" s="58" t="s">
        <v>59</v>
      </c>
      <c r="C11" s="113">
        <v>3280</v>
      </c>
      <c r="D11" s="114">
        <v>20</v>
      </c>
      <c r="E11" s="114">
        <v>189</v>
      </c>
      <c r="F11" s="114">
        <v>21</v>
      </c>
      <c r="G11" s="115">
        <v>3510</v>
      </c>
    </row>
    <row r="12" spans="2:7" x14ac:dyDescent="0.3">
      <c r="B12" s="58" t="s">
        <v>66</v>
      </c>
      <c r="C12" s="113">
        <v>2993</v>
      </c>
      <c r="D12" s="114">
        <v>28</v>
      </c>
      <c r="E12" s="114">
        <v>340</v>
      </c>
      <c r="F12" s="114">
        <v>56</v>
      </c>
      <c r="G12" s="115">
        <v>3417</v>
      </c>
    </row>
    <row r="13" spans="2:7" x14ac:dyDescent="0.3">
      <c r="B13" s="58" t="s">
        <v>58</v>
      </c>
      <c r="C13" s="113">
        <v>2116</v>
      </c>
      <c r="D13" s="114">
        <v>17</v>
      </c>
      <c r="E13" s="114">
        <v>167</v>
      </c>
      <c r="F13" s="114">
        <v>14</v>
      </c>
      <c r="G13" s="115">
        <v>2314</v>
      </c>
    </row>
    <row r="14" spans="2:7" x14ac:dyDescent="0.3">
      <c r="B14" s="58" t="s">
        <v>71</v>
      </c>
      <c r="C14" s="113">
        <v>1995</v>
      </c>
      <c r="D14" s="114">
        <v>21</v>
      </c>
      <c r="E14" s="114">
        <v>247</v>
      </c>
      <c r="F14" s="114">
        <v>14</v>
      </c>
      <c r="G14" s="115">
        <v>2277</v>
      </c>
    </row>
    <row r="15" spans="2:7" x14ac:dyDescent="0.3">
      <c r="B15" s="58" t="s">
        <v>70</v>
      </c>
      <c r="C15" s="113">
        <v>1368</v>
      </c>
      <c r="D15" s="114">
        <v>34</v>
      </c>
      <c r="E15" s="114">
        <v>249</v>
      </c>
      <c r="F15" s="114">
        <v>19</v>
      </c>
      <c r="G15" s="115">
        <v>1670</v>
      </c>
    </row>
    <row r="16" spans="2:7" x14ac:dyDescent="0.3">
      <c r="B16" s="58" t="s">
        <v>61</v>
      </c>
      <c r="C16" s="113">
        <v>1556</v>
      </c>
      <c r="D16" s="114">
        <v>17</v>
      </c>
      <c r="E16" s="114">
        <v>55</v>
      </c>
      <c r="F16" s="114">
        <v>29</v>
      </c>
      <c r="G16" s="115">
        <v>1657</v>
      </c>
    </row>
    <row r="17" spans="2:7" x14ac:dyDescent="0.3">
      <c r="B17" s="58" t="s">
        <v>54</v>
      </c>
      <c r="C17" s="113">
        <v>1207</v>
      </c>
      <c r="D17" s="114">
        <v>92</v>
      </c>
      <c r="E17" s="114">
        <v>273</v>
      </c>
      <c r="F17" s="114">
        <v>57</v>
      </c>
      <c r="G17" s="115">
        <v>1629</v>
      </c>
    </row>
    <row r="18" spans="2:7" x14ac:dyDescent="0.3">
      <c r="B18" s="58" t="s">
        <v>65</v>
      </c>
      <c r="C18" s="113">
        <v>982</v>
      </c>
      <c r="D18" s="114">
        <v>49</v>
      </c>
      <c r="E18" s="114">
        <v>234</v>
      </c>
      <c r="F18" s="114">
        <v>27</v>
      </c>
      <c r="G18" s="115">
        <v>1292</v>
      </c>
    </row>
    <row r="19" spans="2:7" x14ac:dyDescent="0.3">
      <c r="B19" s="58" t="s">
        <v>68</v>
      </c>
      <c r="C19" s="114">
        <v>621</v>
      </c>
      <c r="D19" s="114">
        <v>13</v>
      </c>
      <c r="E19" s="114">
        <v>58</v>
      </c>
      <c r="F19" s="114">
        <v>4</v>
      </c>
      <c r="G19" s="116">
        <v>696</v>
      </c>
    </row>
    <row r="20" spans="2:7" x14ac:dyDescent="0.3">
      <c r="B20" s="58" t="s">
        <v>60</v>
      </c>
      <c r="C20" s="114">
        <v>535</v>
      </c>
      <c r="D20" s="114">
        <v>22</v>
      </c>
      <c r="E20" s="114">
        <v>104</v>
      </c>
      <c r="F20" s="114">
        <v>7</v>
      </c>
      <c r="G20" s="116">
        <v>668</v>
      </c>
    </row>
    <row r="21" spans="2:7" x14ac:dyDescent="0.3">
      <c r="B21" s="58" t="s">
        <v>63</v>
      </c>
      <c r="C21" s="114">
        <v>576</v>
      </c>
      <c r="D21" s="114">
        <v>14</v>
      </c>
      <c r="E21" s="114">
        <v>55</v>
      </c>
      <c r="F21" s="114">
        <v>19</v>
      </c>
      <c r="G21" s="116">
        <v>664</v>
      </c>
    </row>
    <row r="22" spans="2:7" x14ac:dyDescent="0.3">
      <c r="B22" s="58" t="s">
        <v>62</v>
      </c>
      <c r="C22" s="114">
        <v>357</v>
      </c>
      <c r="D22" s="117">
        <v>0</v>
      </c>
      <c r="E22" s="114">
        <v>24</v>
      </c>
      <c r="F22" s="114">
        <v>20</v>
      </c>
      <c r="G22" s="116">
        <v>401</v>
      </c>
    </row>
    <row r="23" spans="2:7" x14ac:dyDescent="0.3">
      <c r="B23" s="58" t="s">
        <v>64</v>
      </c>
      <c r="C23" s="114">
        <v>205</v>
      </c>
      <c r="D23" s="114">
        <v>12</v>
      </c>
      <c r="E23" s="114">
        <v>34</v>
      </c>
      <c r="F23" s="114">
        <v>12</v>
      </c>
      <c r="G23" s="116">
        <v>263</v>
      </c>
    </row>
    <row r="24" spans="2:7" x14ac:dyDescent="0.3">
      <c r="B24" s="58" t="s">
        <v>69</v>
      </c>
      <c r="C24" s="114">
        <v>200</v>
      </c>
      <c r="D24" s="114">
        <v>4</v>
      </c>
      <c r="E24" s="114">
        <v>13</v>
      </c>
      <c r="F24" s="114">
        <v>1</v>
      </c>
      <c r="G24" s="116">
        <v>218</v>
      </c>
    </row>
    <row r="25" spans="2:7" x14ac:dyDescent="0.3">
      <c r="B25" s="61" t="s">
        <v>57</v>
      </c>
      <c r="C25" s="118">
        <v>21117</v>
      </c>
      <c r="D25" s="119">
        <v>443</v>
      </c>
      <c r="E25" s="118">
        <v>2553</v>
      </c>
      <c r="F25" s="119">
        <v>376</v>
      </c>
      <c r="G25" s="118">
        <v>24489</v>
      </c>
    </row>
    <row r="27" spans="2:7" x14ac:dyDescent="0.3">
      <c r="B27" s="15" t="s">
        <v>182</v>
      </c>
    </row>
    <row r="28" spans="2:7" x14ac:dyDescent="0.3">
      <c r="B28" s="15" t="s">
        <v>183</v>
      </c>
    </row>
    <row r="30" spans="2:7" x14ac:dyDescent="0.3">
      <c r="B30" s="136" t="s">
        <v>202</v>
      </c>
    </row>
    <row r="31" spans="2:7" ht="17.149999999999999" customHeight="1" x14ac:dyDescent="0.3"/>
    <row r="32" spans="2:7" ht="17.149999999999999" customHeight="1" x14ac:dyDescent="0.3"/>
    <row r="33" ht="17.149999999999999" customHeight="1" x14ac:dyDescent="0.3"/>
    <row r="39" ht="14.5" customHeight="1" x14ac:dyDescent="0.3"/>
    <row r="61" ht="28.5" customHeight="1" x14ac:dyDescent="0.3"/>
  </sheetData>
  <sortState xmlns:xlrd2="http://schemas.microsoft.com/office/spreadsheetml/2017/richdata2" ref="B10:G24">
    <sortCondition descending="1" ref="G10:G24"/>
  </sortState>
  <hyperlinks>
    <hyperlink ref="B30" location="Information!A1" display="Return to information" xr:uid="{C2FAC045-CDB0-4CA4-8BA8-72EC9BC97709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E6C8-F5B4-40FA-B88D-7689386902CC}">
  <sheetPr>
    <pageSetUpPr autoPageBreaks="0"/>
  </sheetPr>
  <dimension ref="B5:H57"/>
  <sheetViews>
    <sheetView showGridLines="0" zoomScaleNormal="100" workbookViewId="0"/>
  </sheetViews>
  <sheetFormatPr defaultColWidth="9.23046875" defaultRowHeight="13.5" x14ac:dyDescent="0.3"/>
  <cols>
    <col min="1" max="1" width="2.3828125" style="3" customWidth="1"/>
    <col min="2" max="2" width="9.3828125" style="3" customWidth="1"/>
    <col min="3" max="6" width="15.69140625" style="3" customWidth="1"/>
    <col min="7" max="7" width="9" style="3" customWidth="1"/>
    <col min="8" max="16384" width="9.23046875" style="3"/>
  </cols>
  <sheetData>
    <row r="5" spans="2:6" x14ac:dyDescent="0.3">
      <c r="B5" s="16" t="s">
        <v>27</v>
      </c>
    </row>
    <row r="7" spans="2:6" x14ac:dyDescent="0.3">
      <c r="B7" s="2" t="s">
        <v>38</v>
      </c>
      <c r="F7" s="12"/>
    </row>
    <row r="8" spans="2:6" x14ac:dyDescent="0.3">
      <c r="B8" s="78" t="s">
        <v>145</v>
      </c>
    </row>
    <row r="18" spans="2:8" x14ac:dyDescent="0.3">
      <c r="H18" s="12"/>
    </row>
    <row r="27" spans="2:8" ht="17.5" customHeight="1" x14ac:dyDescent="0.3"/>
    <row r="29" spans="2:8" x14ac:dyDescent="0.3">
      <c r="B29" s="126" t="s">
        <v>56</v>
      </c>
      <c r="C29" s="121" t="s">
        <v>51</v>
      </c>
      <c r="D29" s="121" t="s">
        <v>1</v>
      </c>
      <c r="E29" s="121" t="s">
        <v>52</v>
      </c>
      <c r="F29" s="121" t="s">
        <v>3</v>
      </c>
      <c r="G29" s="123" t="s">
        <v>50</v>
      </c>
    </row>
    <row r="30" spans="2:8" x14ac:dyDescent="0.3">
      <c r="B30" s="33" t="s">
        <v>53</v>
      </c>
      <c r="C30" s="108">
        <v>57152</v>
      </c>
      <c r="D30" s="108">
        <v>7516</v>
      </c>
      <c r="E30" s="108">
        <v>11079</v>
      </c>
      <c r="F30" s="108">
        <v>6937</v>
      </c>
      <c r="G30" s="109">
        <v>82684</v>
      </c>
    </row>
    <row r="31" spans="2:8" x14ac:dyDescent="0.3">
      <c r="B31" s="33" t="s">
        <v>54</v>
      </c>
      <c r="C31" s="108">
        <v>4004</v>
      </c>
      <c r="D31" s="108">
        <v>1242</v>
      </c>
      <c r="E31" s="108">
        <v>1394</v>
      </c>
      <c r="F31" s="108">
        <v>866</v>
      </c>
      <c r="G31" s="109">
        <v>7608</v>
      </c>
    </row>
    <row r="32" spans="2:8" x14ac:dyDescent="0.3">
      <c r="B32" s="33" t="s">
        <v>55</v>
      </c>
      <c r="C32" s="108">
        <v>13290</v>
      </c>
      <c r="D32" s="108">
        <v>3702</v>
      </c>
      <c r="E32" s="108">
        <v>1799</v>
      </c>
      <c r="F32" s="108">
        <v>1284</v>
      </c>
      <c r="G32" s="109">
        <v>20076</v>
      </c>
    </row>
    <row r="34" spans="2:3" x14ac:dyDescent="0.3">
      <c r="B34" s="15" t="s">
        <v>182</v>
      </c>
      <c r="C34" s="15"/>
    </row>
    <row r="35" spans="2:3" ht="14.5" customHeight="1" x14ac:dyDescent="0.3">
      <c r="B35" s="15" t="s">
        <v>183</v>
      </c>
      <c r="C35" s="15"/>
    </row>
    <row r="37" spans="2:3" x14ac:dyDescent="0.3">
      <c r="B37" s="136" t="s">
        <v>202</v>
      </c>
    </row>
    <row r="57" ht="28.5" customHeight="1" x14ac:dyDescent="0.3"/>
  </sheetData>
  <hyperlinks>
    <hyperlink ref="B37" location="Information!A1" display="Return to information" xr:uid="{319A05B0-70EF-4262-9BAE-7BD950193436}"/>
  </hyperlink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a9306fc-8436-45f0-b931-e34f519be3a3" ContentTypeId="0x010100E44F2248E69F134788167C8D3942F8C7" PreviousValue="tru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ble_x0020_Start_x0020_Date xmlns="631298fc-6a88-4548-b7d9-3b164918c4a3" xsi:nil="true"/>
    <Applicable_x0020_Duration xmlns="631298fc-6a88-4548-b7d9-3b164918c4a3">-</Applicable_x0020_Duration>
    <Descriptor xmlns="631298fc-6a88-4548-b7d9-3b164918c4a3" xsi:nil="true"/>
    <Classification xmlns="631298fc-6a88-4548-b7d9-3b164918c4a3">Unclassified</Classification>
    <Recipient xmlns="631298fc-6a88-4548-b7d9-3b164918c4a3" xsi:nil="true"/>
    <_Status xmlns="http://schemas.microsoft.com/sharepoint/v3/fields">Draft</_Status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Internal document" ma:contentTypeID="0x010100E44F2248E69F134788167C8D3942F8C7006DEB5CA355CA6A4DAD55BD39AF1A365F" ma:contentTypeVersion="0" ma:contentTypeDescription="This is used to produce an internal document" ma:contentTypeScope="" ma:versionID="eb464e0f3e8dab80da126400dcc7acc5">
  <xsd:schema xmlns:xsd="http://www.w3.org/2001/XMLSchema" xmlns:xs="http://www.w3.org/2001/XMLSchema" xmlns:p="http://schemas.microsoft.com/office/2006/metadata/properties" xmlns:ns2="http://schemas.microsoft.com/sharepoint/v3/fields" xmlns:ns3="631298fc-6a88-4548-b7d9-3b164918c4a3" xmlns:ns4="207cba57-4b93-415b-a57b-602c6ed2f38f" targetNamespace="http://schemas.microsoft.com/office/2006/metadata/properties" ma:root="true" ma:fieldsID="960f74669469cce61dcb17b0760a57c0" ns2:_="" ns3:_="" ns4:_="">
    <xsd:import namespace="http://schemas.microsoft.com/sharepoint/v3/fields"/>
    <xsd:import namespace="631298fc-6a88-4548-b7d9-3b164918c4a3"/>
    <xsd:import namespace="207cba57-4b93-415b-a57b-602c6ed2f38f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Applicable_x0020_Start_x0020_Date" minOccurs="0"/>
                <xsd:element ref="ns3:Applicable_x0020_Duration" minOccurs="0"/>
                <xsd:element ref="ns3:Recipient" minOccurs="0"/>
                <xsd:element ref="ns3:Classification" minOccurs="0"/>
                <xsd:element ref="ns3:Descripto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9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10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11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Recipient" ma:index="12" nillable="true" ma:displayName="Recipient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Classification" ma:index="1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ba57-4b93-415b-a57b-602c6ed2f38f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2DBB34C1-F5C4-4DAD-A412-2B3B333737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5A928B-CFE6-4FA2-9A6F-77B0CEB351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27AD46A-DBB8-409D-8C78-8E06905CB3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64ED8C-B4A9-4425-B2C7-4A5FFFC5B9EB}">
  <ds:schemaRefs>
    <ds:schemaRef ds:uri="http://schemas.microsoft.com/office/2006/metadata/properties"/>
    <ds:schemaRef ds:uri="http://schemas.microsoft.com/office/infopath/2007/PartnerControls"/>
    <ds:schemaRef ds:uri="631298fc-6a88-4548-b7d9-3b164918c4a3"/>
    <ds:schemaRef ds:uri="http://schemas.microsoft.com/sharepoint/v3/fields"/>
  </ds:schemaRefs>
</ds:datastoreItem>
</file>

<file path=customXml/itemProps5.xml><?xml version="1.0" encoding="utf-8"?>
<ds:datastoreItem xmlns:ds="http://schemas.openxmlformats.org/officeDocument/2006/customXml" ds:itemID="{0CB7EEBC-F1BC-4B8B-86DC-9BE62BE1C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631298fc-6a88-4548-b7d9-3b164918c4a3"/>
    <ds:schemaRef ds:uri="207cba57-4b93-415b-a57b-602c6ed2f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8BD645F-25A1-4681-AFDC-6EE80A4B7F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Information</vt:lpstr>
      <vt:lpstr> Fig1.1 Apps. received</vt:lpstr>
      <vt:lpstr>Fig1.2 Accreditations</vt:lpstr>
      <vt:lpstr>Fig1.3 Accreds. by Tech Type</vt:lpstr>
      <vt:lpstr>Fig1.4 Cumulative by Tech</vt:lpstr>
      <vt:lpstr>Fig1.5&amp;Tab1.1 Accred. by Tech.</vt:lpstr>
      <vt:lpstr>Fig1.6 Geog. Distribution</vt:lpstr>
      <vt:lpstr>Tab1.2 Total Accred. Region</vt:lpstr>
      <vt:lpstr>Fig1.7 Total by Tech &amp;Country</vt:lpstr>
      <vt:lpstr>Fig1.8 &amp; Fig1.9 Tech &amp; Fuel Typ</vt:lpstr>
      <vt:lpstr>Fig1.10 Annual RSL &amp; non-RSL</vt:lpstr>
      <vt:lpstr>Fig1.11 RSL Acc by tech 21-22</vt:lpstr>
      <vt:lpstr>Fig1.12 Annual MMSP Regs.</vt:lpstr>
      <vt:lpstr>Fig2.1 Payments made 2021-22</vt:lpstr>
      <vt:lpstr>Tab2.1 Lifetime Pay&amp;Heat</vt:lpstr>
      <vt:lpstr>Fig2.2 Annual heat gen. by tech</vt:lpstr>
      <vt:lpstr>Tab3.1 DRHI Audit 2021-22</vt:lpstr>
      <vt:lpstr>Fig3.1 Top Five Non-Comp.</vt:lpstr>
      <vt:lpstr>Tab3.2 Money Protected</vt:lpstr>
      <vt:lpstr>Tab4.1 Delivery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DRHI Annual Report 2021-22 Data Sheet</dc:title>
  <dc:subject/>
  <dc:creator/>
  <cp:lastModifiedBy/>
  <dcterms:created xsi:type="dcterms:W3CDTF">2022-07-27T09:51:29Z</dcterms:created>
  <dcterms:modified xsi:type="dcterms:W3CDTF">2022-07-27T14:54:01Z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80483d15-fb2b-4df9-b82c-6670d9c62cca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BJSCc5a055b0-1bed-4579_x">
    <vt:lpwstr/>
  </property>
  <property fmtid="{D5CDD505-2E9C-101B-9397-08002B2CF9AE}" pid="14" name="BJSCSummaryMarking">
    <vt:lpwstr>OFFICIAL Internal Only</vt:lpwstr>
  </property>
  <property fmtid="{D5CDD505-2E9C-101B-9397-08002B2CF9AE}" pid="15" name="ContentTypeId">
    <vt:lpwstr>0x010100E44F2248E69F134788167C8D3942F8C7006DEB5CA355CA6A4DAD55BD39AF1A365F</vt:lpwstr>
  </property>
  <property fmtid="{D5CDD505-2E9C-101B-9397-08002B2CF9AE}" pid="1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17" name="bjSaver">
    <vt:lpwstr>SNUR7ZgCDEYUMgaqpRc93lKOd3bDgAPO</vt:lpwstr>
  </property>
  <property fmtid="{D5CDD505-2E9C-101B-9397-08002B2CF9AE}" pid="18" name="BJSCdd9eba61-d6b9-469b_x">
    <vt:lpwstr>Internal Only</vt:lpwstr>
  </property>
</Properties>
</file>